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omments22.xml" ContentType="application/vnd.openxmlformats-officedocument.spreadsheetml.comments+xml"/>
  <Override PartName="/xl/drawings/drawing2.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drawings/drawing3.xml" ContentType="application/vnd.openxmlformats-officedocument.drawing+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925" yWindow="645" windowWidth="8595" windowHeight="9285" tabRatio="868"/>
  </bookViews>
  <sheets>
    <sheet name="Notice" sheetId="110" r:id="rId1"/>
    <sheet name="Blank-1 After Notice" sheetId="93" r:id="rId2"/>
    <sheet name="Inside Cover" sheetId="1" r:id="rId3"/>
    <sheet name="Blank- After Inside Cover " sheetId="94" r:id="rId4"/>
    <sheet name="Table Contents " sheetId="2" r:id="rId5"/>
    <sheet name="Special Notice" sheetId="3" r:id="rId6"/>
    <sheet name="Sch A-p1" sheetId="4" r:id="rId7"/>
    <sheet name="Sch B-p2" sheetId="5" r:id="rId8"/>
    <sheet name="Sch C-p3" sheetId="6" r:id="rId9"/>
    <sheet name="Sch C-p4" sheetId="7" r:id="rId10"/>
    <sheet name="Sch 200-p5 " sheetId="101" r:id="rId11"/>
    <sheet name="09-Sch 200-p6 " sheetId="102" r:id="rId12"/>
    <sheet name="Blank After Sch. 200 Footnotes" sheetId="95" r:id="rId13"/>
    <sheet name="Sch 210-p16" sheetId="103" r:id="rId14"/>
    <sheet name="Sch 210-p17" sheetId="104" r:id="rId15"/>
    <sheet name="p18" sheetId="12" r:id="rId16"/>
    <sheet name="Sch 210A" sheetId="111" r:id="rId17"/>
    <sheet name="Sch 220" sheetId="105" r:id="rId18"/>
    <sheet name="Sch 240-p21" sheetId="15" r:id="rId19"/>
    <sheet name="Sch 240-p22" sheetId="16" r:id="rId20"/>
    <sheet name="Sch 245-p23" sheetId="106" r:id="rId21"/>
    <sheet name="Notes and Remarks-p24" sheetId="18" r:id="rId22"/>
    <sheet name="Sch 310 and 310A-p25" sheetId="19" r:id="rId23"/>
    <sheet name="Sch 310 and 310A-p26" sheetId="20" r:id="rId24"/>
    <sheet name="Sch 310 and 310A-p27" sheetId="21" r:id="rId25"/>
    <sheet name="Sch 310 and 310A-p28" sheetId="22" r:id="rId26"/>
    <sheet name="Sch 310 and 310A-p29" sheetId="23" r:id="rId27"/>
    <sheet name="Sch 310 and 310A-p30" sheetId="24" r:id="rId28"/>
    <sheet name="Sch 330-p31" sheetId="25" r:id="rId29"/>
    <sheet name="Sch 330-p32-33" sheetId="26" r:id="rId30"/>
    <sheet name="Sch 332-p34" sheetId="27" r:id="rId31"/>
    <sheet name="Sch 335-p35" sheetId="28" r:id="rId32"/>
    <sheet name="Sch 342-p36" sheetId="31" r:id="rId33"/>
    <sheet name="p37" sheetId="32" r:id="rId34"/>
    <sheet name="Sch 352A" sheetId="35" r:id="rId35"/>
    <sheet name="Blank Page-Blank-1" sheetId="36" r:id="rId36"/>
    <sheet name="Sch 352B-p39" sheetId="37" r:id="rId37"/>
    <sheet name="p40" sheetId="38" r:id="rId38"/>
    <sheet name="p41-47" sheetId="39" r:id="rId39"/>
    <sheet name="p48" sheetId="40" r:id="rId40"/>
    <sheet name="p49" sheetId="41" r:id="rId41"/>
    <sheet name="p50" sheetId="42" r:id="rId42"/>
    <sheet name="Sch 415-p51" sheetId="43" r:id="rId43"/>
    <sheet name="Sch 415-p52-53" sheetId="44" r:id="rId44"/>
    <sheet name="Sch 415-p53A-B" sheetId="45" r:id="rId45"/>
    <sheet name="Sch 417-p54" sheetId="49" r:id="rId46"/>
    <sheet name="Sch 450-p55" sheetId="52" r:id="rId47"/>
    <sheet name="Sch 450-p56" sheetId="53" r:id="rId48"/>
    <sheet name="Sch 501-p57" sheetId="107" r:id="rId49"/>
    <sheet name="Sch 502-p58" sheetId="108" r:id="rId50"/>
    <sheet name="Sch 510-p59 " sheetId="109" r:id="rId51"/>
    <sheet name="Sch 512-p60" sheetId="60" r:id="rId52"/>
    <sheet name="Sch 512-p61" sheetId="61" r:id="rId53"/>
    <sheet name="Sch 700 instr-p62" sheetId="62" r:id="rId54"/>
    <sheet name="Sch 700-700SCH.XLS" sheetId="63" r:id="rId55"/>
    <sheet name=" Sch 702-702SCH.XLS" sheetId="64" r:id="rId56"/>
    <sheet name="Sch 710 and 710S-p65" sheetId="66" r:id="rId57"/>
    <sheet name="Sch 710 and 710S-p66-67 " sheetId="67" r:id="rId58"/>
    <sheet name="p68-71" sheetId="68" r:id="rId59"/>
    <sheet name="p72" sheetId="69" r:id="rId60"/>
    <sheet name="p73" sheetId="70" r:id="rId61"/>
    <sheet name="Sch 750" sheetId="76" r:id="rId62"/>
    <sheet name="Sch 755 instr-p75-76" sheetId="77" r:id="rId63"/>
    <sheet name="Sch 755 p77-80" sheetId="78" r:id="rId64"/>
    <sheet name="PTC Supplement Cover" sheetId="79" r:id="rId65"/>
    <sheet name="PTC 330" sheetId="80" r:id="rId66"/>
    <sheet name="PTC 332" sheetId="81" r:id="rId67"/>
    <sheet name="PTC 335" sheetId="82" r:id="rId68"/>
    <sheet name="PTC 352B" sheetId="83" r:id="rId69"/>
    <sheet name="PTC 410" sheetId="84" r:id="rId70"/>
    <sheet name="PTC 700" sheetId="85" r:id="rId71"/>
    <sheet name="PTC 710 landscape " sheetId="86" r:id="rId72"/>
    <sheet name="PTC 710 Portrait" sheetId="87" r:id="rId73"/>
    <sheet name="PTC 710 Portrait Cont'd" sheetId="88" r:id="rId74"/>
    <sheet name="Blank (2)" sheetId="113" r:id="rId75"/>
    <sheet name="PTC710S" sheetId="89" r:id="rId76"/>
    <sheet name="PTC720" sheetId="90" r:id="rId77"/>
    <sheet name="PTC Grants" sheetId="91" r:id="rId78"/>
    <sheet name="Sig Pg Inserted" sheetId="114" r:id="rId79"/>
    <sheet name="Memoranda" sheetId="112" r:id="rId80"/>
    <sheet name="Index" sheetId="100" r:id="rId81"/>
  </sheets>
  <externalReferences>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45" localSheetId="74">'[1]410-P51'!#REF!</definedName>
    <definedName name="_45">'[1]410-P51'!#REF!</definedName>
    <definedName name="_46" localSheetId="74">'[1]410-P51'!#REF!</definedName>
    <definedName name="_46">'[1]410-P51'!#REF!</definedName>
    <definedName name="_47" localSheetId="74">'[1]410-P51'!#REF!</definedName>
    <definedName name="_47">'[1]410-P51'!#REF!</definedName>
    <definedName name="_48" localSheetId="74">'[1]410-P51'!#REF!</definedName>
    <definedName name="_48">'[1]410-P51'!#REF!</definedName>
    <definedName name="_49" localSheetId="74">'[1]410-P51'!#REF!</definedName>
    <definedName name="_49">'[1]410-P51'!#REF!</definedName>
    <definedName name="_50" localSheetId="74">'[1]410-P51'!#REF!</definedName>
    <definedName name="_50">'[1]410-P51'!#REF!</definedName>
    <definedName name="_b1">#REF!</definedName>
    <definedName name="_OCT95" localSheetId="11">#REF!</definedName>
    <definedName name="_OCT95" localSheetId="74">#REF!</definedName>
    <definedName name="_OCT95" localSheetId="3">#REF!</definedName>
    <definedName name="_OCT95" localSheetId="12">#REF!</definedName>
    <definedName name="_OCT95" localSheetId="35">#REF!</definedName>
    <definedName name="_OCT95" localSheetId="1">#REF!</definedName>
    <definedName name="_OCT95" localSheetId="80">#REF!</definedName>
    <definedName name="_OCT95" localSheetId="2">#REF!</definedName>
    <definedName name="_OCT95" localSheetId="21">#REF!</definedName>
    <definedName name="_OCT95" localSheetId="15">#REF!</definedName>
    <definedName name="_OCT95" localSheetId="33">#REF!</definedName>
    <definedName name="_OCT95" localSheetId="39">#REF!</definedName>
    <definedName name="_OCT95" localSheetId="40">#REF!</definedName>
    <definedName name="_OCT95" localSheetId="41">#REF!</definedName>
    <definedName name="_OCT95" localSheetId="60">#REF!</definedName>
    <definedName name="_OCT95" localSheetId="70">#REF!</definedName>
    <definedName name="_OCT95" localSheetId="71">#REF!</definedName>
    <definedName name="_OCT95" localSheetId="72">#REF!</definedName>
    <definedName name="_OCT95" localSheetId="73">#REF!</definedName>
    <definedName name="_OCT95" localSheetId="77">#REF!</definedName>
    <definedName name="_OCT95" localSheetId="64">#REF!</definedName>
    <definedName name="_OCT95" localSheetId="75">#REF!</definedName>
    <definedName name="_OCT95" localSheetId="76">#REF!</definedName>
    <definedName name="_OCT95" localSheetId="10">#REF!</definedName>
    <definedName name="_OCT95" localSheetId="13">#REF!</definedName>
    <definedName name="_OCT95" localSheetId="14">#REF!</definedName>
    <definedName name="_OCT95" localSheetId="17">#REF!</definedName>
    <definedName name="_OCT95" localSheetId="18">#REF!</definedName>
    <definedName name="_OCT95" localSheetId="19">#REF!</definedName>
    <definedName name="_OCT95" localSheetId="20">#REF!</definedName>
    <definedName name="_OCT95" localSheetId="22">#REF!</definedName>
    <definedName name="_OCT95" localSheetId="23">#REF!</definedName>
    <definedName name="_OCT95" localSheetId="24">#REF!</definedName>
    <definedName name="_OCT95" localSheetId="25">#REF!</definedName>
    <definedName name="_OCT95" localSheetId="26">#REF!</definedName>
    <definedName name="_OCT95" localSheetId="27">#REF!</definedName>
    <definedName name="_OCT95" localSheetId="28">#REF!</definedName>
    <definedName name="_OCT95" localSheetId="29">#REF!</definedName>
    <definedName name="_OCT95" localSheetId="30">#REF!</definedName>
    <definedName name="_OCT95" localSheetId="31">#REF!</definedName>
    <definedName name="_OCT95" localSheetId="32">#REF!</definedName>
    <definedName name="_OCT95" localSheetId="34">#REF!</definedName>
    <definedName name="_OCT95" localSheetId="36">#REF!</definedName>
    <definedName name="_OCT95" localSheetId="42">#REF!</definedName>
    <definedName name="_OCT95" localSheetId="43">#REF!</definedName>
    <definedName name="_OCT95" localSheetId="44">#REF!</definedName>
    <definedName name="_OCT95" localSheetId="45">#REF!</definedName>
    <definedName name="_OCT95" localSheetId="46">#REF!</definedName>
    <definedName name="_OCT95" localSheetId="47">#REF!</definedName>
    <definedName name="_OCT95" localSheetId="48">#REF!</definedName>
    <definedName name="_OCT95" localSheetId="49">#REF!</definedName>
    <definedName name="_OCT95" localSheetId="50">#REF!</definedName>
    <definedName name="_OCT95" localSheetId="53">#REF!</definedName>
    <definedName name="_OCT95" localSheetId="56">#REF!</definedName>
    <definedName name="_OCT95" localSheetId="57">#REF!</definedName>
    <definedName name="_OCT95" localSheetId="61">#REF!</definedName>
    <definedName name="_OCT95" localSheetId="62">#REF!</definedName>
    <definedName name="_OCT95" localSheetId="63">#REF!</definedName>
    <definedName name="_OCT95" localSheetId="7">#REF!</definedName>
    <definedName name="_OCT95" localSheetId="8">#REF!</definedName>
    <definedName name="_OCT95" localSheetId="9">#REF!</definedName>
    <definedName name="_OCT95" localSheetId="5">#REF!</definedName>
    <definedName name="_OCT95">#REF!</definedName>
    <definedName name="ACwvu.detail_332." localSheetId="30" hidden="1">'Sch 332-p34'!#REF!</definedName>
    <definedName name="ACwvu.form_332." localSheetId="30" hidden="1">'Sch 332-p34'!#REF!</definedName>
    <definedName name="ADDITIONRECON" localSheetId="11">'[2]Invoice Report'!#REF!</definedName>
    <definedName name="ADDITIONRECON" localSheetId="74">'[2]Invoice Report'!#REF!</definedName>
    <definedName name="ADDITIONRECON" localSheetId="3">'[2]Invoice Report'!#REF!</definedName>
    <definedName name="ADDITIONRECON" localSheetId="12">'[2]Invoice Report'!#REF!</definedName>
    <definedName name="ADDITIONRECON" localSheetId="35">'[2]Invoice Report'!#REF!</definedName>
    <definedName name="ADDITIONRECON" localSheetId="1">'[2]Invoice Report'!#REF!</definedName>
    <definedName name="ADDITIONRECON" localSheetId="80">'[3]Invoice Report'!#REF!</definedName>
    <definedName name="ADDITIONRECON" localSheetId="2">'[4]Invoice Report'!#REF!</definedName>
    <definedName name="ADDITIONRECON" localSheetId="21">'[2]Invoice Report'!#REF!</definedName>
    <definedName name="ADDITIONRECON" localSheetId="15">'[2]Invoice Report'!#REF!</definedName>
    <definedName name="ADDITIONRECON" localSheetId="33">'[2]Invoice Report'!#REF!</definedName>
    <definedName name="ADDITIONRECON" localSheetId="39">'[4]Invoice Report'!#REF!</definedName>
    <definedName name="ADDITIONRECON" localSheetId="41">'[2]Invoice Report'!#REF!</definedName>
    <definedName name="ADDITIONRECON" localSheetId="60">'[4]Invoice Report'!#REF!</definedName>
    <definedName name="ADDITIONRECON" localSheetId="70">'[2]Invoice Report'!#REF!</definedName>
    <definedName name="ADDITIONRECON" localSheetId="71">'[2]Invoice Report'!#REF!</definedName>
    <definedName name="ADDITIONRECON" localSheetId="72">'[2]Invoice Report'!#REF!</definedName>
    <definedName name="ADDITIONRECON" localSheetId="73">'[2]Invoice Report'!#REF!</definedName>
    <definedName name="ADDITIONRECON" localSheetId="77">'[2]Invoice Report'!#REF!</definedName>
    <definedName name="ADDITIONRECON" localSheetId="64">'[4]Invoice Report'!#REF!</definedName>
    <definedName name="ADDITIONRECON" localSheetId="75">'[2]Invoice Report'!#REF!</definedName>
    <definedName name="ADDITIONRECON" localSheetId="76">'[4]Invoice Report'!#REF!</definedName>
    <definedName name="ADDITIONRECON" localSheetId="10">'[2]Invoice Report'!#REF!</definedName>
    <definedName name="ADDITIONRECON" localSheetId="13">'[2]Invoice Report'!#REF!</definedName>
    <definedName name="ADDITIONRECON" localSheetId="14">'[2]Invoice Report'!#REF!</definedName>
    <definedName name="ADDITIONRECON" localSheetId="17">'[2]Invoice Report'!#REF!</definedName>
    <definedName name="ADDITIONRECON" localSheetId="18">'[2]Invoice Report'!#REF!</definedName>
    <definedName name="ADDITIONRECON" localSheetId="19">'[2]Invoice Report'!#REF!</definedName>
    <definedName name="ADDITIONRECON" localSheetId="20">'[2]Invoice Report'!#REF!</definedName>
    <definedName name="ADDITIONRECON" localSheetId="22">'[2]Invoice Report'!#REF!</definedName>
    <definedName name="ADDITIONRECON" localSheetId="23">'[2]Invoice Report'!#REF!</definedName>
    <definedName name="ADDITIONRECON" localSheetId="24">'[2]Invoice Report'!#REF!</definedName>
    <definedName name="ADDITIONRECON" localSheetId="25">'[2]Invoice Report'!#REF!</definedName>
    <definedName name="ADDITIONRECON" localSheetId="26">'[2]Invoice Report'!#REF!</definedName>
    <definedName name="ADDITIONRECON" localSheetId="27">'[2]Invoice Report'!#REF!</definedName>
    <definedName name="ADDITIONRECON" localSheetId="28">'[2]Invoice Report'!#REF!</definedName>
    <definedName name="ADDITIONRECON" localSheetId="29">'[2]Invoice Report'!#REF!</definedName>
    <definedName name="ADDITIONRECON" localSheetId="30">'[2]Invoice Report'!#REF!</definedName>
    <definedName name="ADDITIONRECON" localSheetId="31">'[4]Invoice Report'!#REF!</definedName>
    <definedName name="ADDITIONRECON" localSheetId="32">'[4]Invoice Report'!#REF!</definedName>
    <definedName name="ADDITIONRECON" localSheetId="34">'[2]Invoice Report'!#REF!</definedName>
    <definedName name="ADDITIONRECON" localSheetId="36">'[2]Invoice Report'!#REF!</definedName>
    <definedName name="ADDITIONRECON" localSheetId="42">'[2]Invoice Report'!#REF!</definedName>
    <definedName name="ADDITIONRECON" localSheetId="43">'[2]Invoice Report'!#REF!</definedName>
    <definedName name="ADDITIONRECON" localSheetId="44">'[2]Invoice Report'!#REF!</definedName>
    <definedName name="ADDITIONRECON" localSheetId="45">'[2]Invoice Report'!#REF!</definedName>
    <definedName name="ADDITIONRECON" localSheetId="46">'[2]Invoice Report'!#REF!</definedName>
    <definedName name="ADDITIONRECON" localSheetId="47">'[2]Invoice Report'!#REF!</definedName>
    <definedName name="ADDITIONRECON" localSheetId="48">'[2]Invoice Report'!#REF!</definedName>
    <definedName name="ADDITIONRECON" localSheetId="49">'[2]Invoice Report'!#REF!</definedName>
    <definedName name="ADDITIONRECON" localSheetId="50">'[2]Invoice Report'!#REF!</definedName>
    <definedName name="ADDITIONRECON" localSheetId="53">'[4]Invoice Report'!#REF!</definedName>
    <definedName name="ADDITIONRECON" localSheetId="56">'[2]Invoice Report'!#REF!</definedName>
    <definedName name="ADDITIONRECON" localSheetId="57">'[2]Invoice Report'!#REF!</definedName>
    <definedName name="ADDITIONRECON" localSheetId="61">'[2]Invoice Report'!#REF!</definedName>
    <definedName name="ADDITIONRECON" localSheetId="62">'[4]Invoice Report'!#REF!</definedName>
    <definedName name="ADDITIONRECON" localSheetId="63">'[2]Invoice Report'!#REF!</definedName>
    <definedName name="ADDITIONRECON" localSheetId="7">'[2]Invoice Report'!#REF!</definedName>
    <definedName name="ADDITIONRECON" localSheetId="8">'[2]Invoice Report'!#REF!</definedName>
    <definedName name="ADDITIONRECON" localSheetId="9">'[2]Invoice Report'!#REF!</definedName>
    <definedName name="ADDITIONRECON" localSheetId="5">'[4]Invoice Report'!#REF!</definedName>
    <definedName name="ADDITIONRECON">'[2]Invoice Report'!#REF!</definedName>
    <definedName name="APRIL" localSheetId="11">#REF!</definedName>
    <definedName name="APRIL" localSheetId="74">#REF!</definedName>
    <definedName name="APRIL" localSheetId="3">#REF!</definedName>
    <definedName name="APRIL" localSheetId="12">#REF!</definedName>
    <definedName name="APRIL" localSheetId="35">#REF!</definedName>
    <definedName name="APRIL" localSheetId="1">#REF!</definedName>
    <definedName name="APRIL" localSheetId="80">#REF!</definedName>
    <definedName name="APRIL" localSheetId="2">#REF!</definedName>
    <definedName name="APRIL" localSheetId="21">#REF!</definedName>
    <definedName name="APRIL" localSheetId="15">#REF!</definedName>
    <definedName name="APRIL" localSheetId="33">#REF!</definedName>
    <definedName name="APRIL" localSheetId="39">#REF!</definedName>
    <definedName name="APRIL" localSheetId="40">#REF!</definedName>
    <definedName name="APRIL" localSheetId="41">#REF!</definedName>
    <definedName name="APRIL" localSheetId="60">#REF!</definedName>
    <definedName name="APRIL" localSheetId="70">#REF!</definedName>
    <definedName name="APRIL" localSheetId="71">#REF!</definedName>
    <definedName name="APRIL" localSheetId="72">#REF!</definedName>
    <definedName name="APRIL" localSheetId="73">#REF!</definedName>
    <definedName name="APRIL" localSheetId="77">#REF!</definedName>
    <definedName name="APRIL" localSheetId="64">#REF!</definedName>
    <definedName name="APRIL" localSheetId="75">#REF!</definedName>
    <definedName name="APRIL" localSheetId="76">#REF!</definedName>
    <definedName name="APRIL" localSheetId="10">#REF!</definedName>
    <definedName name="APRIL" localSheetId="13">#REF!</definedName>
    <definedName name="APRIL" localSheetId="14">#REF!</definedName>
    <definedName name="APRIL" localSheetId="17">#REF!</definedName>
    <definedName name="APRIL" localSheetId="18">#REF!</definedName>
    <definedName name="APRIL" localSheetId="19">#REF!</definedName>
    <definedName name="APRIL" localSheetId="20">#REF!</definedName>
    <definedName name="APRIL" localSheetId="22">#REF!</definedName>
    <definedName name="APRIL" localSheetId="23">#REF!</definedName>
    <definedName name="APRIL" localSheetId="24">#REF!</definedName>
    <definedName name="APRIL" localSheetId="25">#REF!</definedName>
    <definedName name="APRIL" localSheetId="26">#REF!</definedName>
    <definedName name="APRIL" localSheetId="27">#REF!</definedName>
    <definedName name="APRIL" localSheetId="28">#REF!</definedName>
    <definedName name="APRIL" localSheetId="29">#REF!</definedName>
    <definedName name="APRIL" localSheetId="30">#REF!</definedName>
    <definedName name="APRIL" localSheetId="31">#REF!</definedName>
    <definedName name="APRIL" localSheetId="32">#REF!</definedName>
    <definedName name="APRIL" localSheetId="34">#REF!</definedName>
    <definedName name="APRIL" localSheetId="36">#REF!</definedName>
    <definedName name="APRIL" localSheetId="42">#REF!</definedName>
    <definedName name="APRIL" localSheetId="43">#REF!</definedName>
    <definedName name="APRIL" localSheetId="44">#REF!</definedName>
    <definedName name="APRIL" localSheetId="45">#REF!</definedName>
    <definedName name="APRIL" localSheetId="46">#REF!</definedName>
    <definedName name="APRIL" localSheetId="47">#REF!</definedName>
    <definedName name="APRIL" localSheetId="48">#REF!</definedName>
    <definedName name="APRIL" localSheetId="49">#REF!</definedName>
    <definedName name="APRIL" localSheetId="50">#REF!</definedName>
    <definedName name="APRIL" localSheetId="53">#REF!</definedName>
    <definedName name="APRIL" localSheetId="56">#REF!</definedName>
    <definedName name="APRIL" localSheetId="57">#REF!</definedName>
    <definedName name="APRIL" localSheetId="61">#REF!</definedName>
    <definedName name="APRIL" localSheetId="62">#REF!</definedName>
    <definedName name="APRIL" localSheetId="63">#REF!</definedName>
    <definedName name="APRIL" localSheetId="7">#REF!</definedName>
    <definedName name="APRIL" localSheetId="8">#REF!</definedName>
    <definedName name="APRIL" localSheetId="9">#REF!</definedName>
    <definedName name="APRIL" localSheetId="5">#REF!</definedName>
    <definedName name="APRIL">#REF!</definedName>
    <definedName name="AUGTHRUDEC" localSheetId="11">#REF!</definedName>
    <definedName name="AUGTHRUDEC" localSheetId="74">#REF!</definedName>
    <definedName name="AUGTHRUDEC" localSheetId="3">#REF!</definedName>
    <definedName name="AUGTHRUDEC" localSheetId="12">#REF!</definedName>
    <definedName name="AUGTHRUDEC" localSheetId="35">#REF!</definedName>
    <definedName name="AUGTHRUDEC" localSheetId="1">#REF!</definedName>
    <definedName name="AUGTHRUDEC" localSheetId="80">#REF!</definedName>
    <definedName name="AUGTHRUDEC" localSheetId="2">#REF!</definedName>
    <definedName name="AUGTHRUDEC" localSheetId="21">#REF!</definedName>
    <definedName name="AUGTHRUDEC" localSheetId="15">#REF!</definedName>
    <definedName name="AUGTHRUDEC" localSheetId="33">#REF!</definedName>
    <definedName name="AUGTHRUDEC" localSheetId="39">#REF!</definedName>
    <definedName name="AUGTHRUDEC" localSheetId="40">#REF!</definedName>
    <definedName name="AUGTHRUDEC" localSheetId="41">#REF!</definedName>
    <definedName name="AUGTHRUDEC" localSheetId="60">#REF!</definedName>
    <definedName name="AUGTHRUDEC" localSheetId="70">#REF!</definedName>
    <definedName name="AUGTHRUDEC" localSheetId="71">#REF!</definedName>
    <definedName name="AUGTHRUDEC" localSheetId="72">#REF!</definedName>
    <definedName name="AUGTHRUDEC" localSheetId="73">#REF!</definedName>
    <definedName name="AUGTHRUDEC" localSheetId="77">#REF!</definedName>
    <definedName name="AUGTHRUDEC" localSheetId="64">#REF!</definedName>
    <definedName name="AUGTHRUDEC" localSheetId="75">#REF!</definedName>
    <definedName name="AUGTHRUDEC" localSheetId="76">#REF!</definedName>
    <definedName name="AUGTHRUDEC" localSheetId="10">#REF!</definedName>
    <definedName name="AUGTHRUDEC" localSheetId="13">#REF!</definedName>
    <definedName name="AUGTHRUDEC" localSheetId="14">#REF!</definedName>
    <definedName name="AUGTHRUDEC" localSheetId="17">#REF!</definedName>
    <definedName name="AUGTHRUDEC" localSheetId="18">#REF!</definedName>
    <definedName name="AUGTHRUDEC" localSheetId="19">#REF!</definedName>
    <definedName name="AUGTHRUDEC" localSheetId="20">#REF!</definedName>
    <definedName name="AUGTHRUDEC" localSheetId="22">#REF!</definedName>
    <definedName name="AUGTHRUDEC" localSheetId="23">#REF!</definedName>
    <definedName name="AUGTHRUDEC" localSheetId="24">#REF!</definedName>
    <definedName name="AUGTHRUDEC" localSheetId="25">#REF!</definedName>
    <definedName name="AUGTHRUDEC" localSheetId="26">#REF!</definedName>
    <definedName name="AUGTHRUDEC" localSheetId="27">#REF!</definedName>
    <definedName name="AUGTHRUDEC" localSheetId="28">#REF!</definedName>
    <definedName name="AUGTHRUDEC" localSheetId="29">#REF!</definedName>
    <definedName name="AUGTHRUDEC" localSheetId="30">#REF!</definedName>
    <definedName name="AUGTHRUDEC" localSheetId="31">#REF!</definedName>
    <definedName name="AUGTHRUDEC" localSheetId="32">#REF!</definedName>
    <definedName name="AUGTHRUDEC" localSheetId="34">#REF!</definedName>
    <definedName name="AUGTHRUDEC" localSheetId="36">#REF!</definedName>
    <definedName name="AUGTHRUDEC" localSheetId="42">#REF!</definedName>
    <definedName name="AUGTHRUDEC" localSheetId="43">#REF!</definedName>
    <definedName name="AUGTHRUDEC" localSheetId="44">#REF!</definedName>
    <definedName name="AUGTHRUDEC" localSheetId="45">#REF!</definedName>
    <definedName name="AUGTHRUDEC" localSheetId="46">#REF!</definedName>
    <definedName name="AUGTHRUDEC" localSheetId="47">#REF!</definedName>
    <definedName name="AUGTHRUDEC" localSheetId="48">#REF!</definedName>
    <definedName name="AUGTHRUDEC" localSheetId="49">#REF!</definedName>
    <definedName name="AUGTHRUDEC" localSheetId="50">#REF!</definedName>
    <definedName name="AUGTHRUDEC" localSheetId="53">#REF!</definedName>
    <definedName name="AUGTHRUDEC" localSheetId="56">#REF!</definedName>
    <definedName name="AUGTHRUDEC" localSheetId="57">#REF!</definedName>
    <definedName name="AUGTHRUDEC" localSheetId="61">#REF!</definedName>
    <definedName name="AUGTHRUDEC" localSheetId="62">#REF!</definedName>
    <definedName name="AUGTHRUDEC" localSheetId="63">#REF!</definedName>
    <definedName name="AUGTHRUDEC" localSheetId="7">#REF!</definedName>
    <definedName name="AUGTHRUDEC" localSheetId="8">#REF!</definedName>
    <definedName name="AUGTHRUDEC" localSheetId="9">#REF!</definedName>
    <definedName name="AUGTHRUDEC" localSheetId="5">#REF!</definedName>
    <definedName name="AUGTHRUDEC">#REF!</definedName>
    <definedName name="AUGYTD" localSheetId="11">#REF!</definedName>
    <definedName name="AUGYTD" localSheetId="74">#REF!</definedName>
    <definedName name="AUGYTD" localSheetId="3">#REF!</definedName>
    <definedName name="AUGYTD" localSheetId="12">#REF!</definedName>
    <definedName name="AUGYTD" localSheetId="35">#REF!</definedName>
    <definedName name="AUGYTD" localSheetId="1">#REF!</definedName>
    <definedName name="AUGYTD" localSheetId="80">#REF!</definedName>
    <definedName name="AUGYTD" localSheetId="2">#REF!</definedName>
    <definedName name="AUGYTD" localSheetId="21">#REF!</definedName>
    <definedName name="AUGYTD" localSheetId="15">#REF!</definedName>
    <definedName name="AUGYTD" localSheetId="33">#REF!</definedName>
    <definedName name="AUGYTD" localSheetId="39">#REF!</definedName>
    <definedName name="AUGYTD" localSheetId="40">#REF!</definedName>
    <definedName name="AUGYTD" localSheetId="41">#REF!</definedName>
    <definedName name="AUGYTD" localSheetId="60">#REF!</definedName>
    <definedName name="AUGYTD" localSheetId="70">#REF!</definedName>
    <definedName name="AUGYTD" localSheetId="71">#REF!</definedName>
    <definedName name="AUGYTD" localSheetId="72">#REF!</definedName>
    <definedName name="AUGYTD" localSheetId="73">#REF!</definedName>
    <definedName name="AUGYTD" localSheetId="77">#REF!</definedName>
    <definedName name="AUGYTD" localSheetId="64">#REF!</definedName>
    <definedName name="AUGYTD" localSheetId="75">#REF!</definedName>
    <definedName name="AUGYTD" localSheetId="76">#REF!</definedName>
    <definedName name="AUGYTD" localSheetId="10">#REF!</definedName>
    <definedName name="AUGYTD" localSheetId="13">#REF!</definedName>
    <definedName name="AUGYTD" localSheetId="14">#REF!</definedName>
    <definedName name="AUGYTD" localSheetId="17">#REF!</definedName>
    <definedName name="AUGYTD" localSheetId="18">#REF!</definedName>
    <definedName name="AUGYTD" localSheetId="19">#REF!</definedName>
    <definedName name="AUGYTD" localSheetId="20">#REF!</definedName>
    <definedName name="AUGYTD" localSheetId="22">#REF!</definedName>
    <definedName name="AUGYTD" localSheetId="23">#REF!</definedName>
    <definedName name="AUGYTD" localSheetId="24">#REF!</definedName>
    <definedName name="AUGYTD" localSheetId="25">#REF!</definedName>
    <definedName name="AUGYTD" localSheetId="26">#REF!</definedName>
    <definedName name="AUGYTD" localSheetId="27">#REF!</definedName>
    <definedName name="AUGYTD" localSheetId="28">#REF!</definedName>
    <definedName name="AUGYTD" localSheetId="29">#REF!</definedName>
    <definedName name="AUGYTD" localSheetId="30">#REF!</definedName>
    <definedName name="AUGYTD" localSheetId="31">#REF!</definedName>
    <definedName name="AUGYTD" localSheetId="32">#REF!</definedName>
    <definedName name="AUGYTD" localSheetId="34">#REF!</definedName>
    <definedName name="AUGYTD" localSheetId="36">#REF!</definedName>
    <definedName name="AUGYTD" localSheetId="42">#REF!</definedName>
    <definedName name="AUGYTD" localSheetId="43">#REF!</definedName>
    <definedName name="AUGYTD" localSheetId="44">#REF!</definedName>
    <definedName name="AUGYTD" localSheetId="45">#REF!</definedName>
    <definedName name="AUGYTD" localSheetId="46">#REF!</definedName>
    <definedName name="AUGYTD" localSheetId="47">#REF!</definedName>
    <definedName name="AUGYTD" localSheetId="48">#REF!</definedName>
    <definedName name="AUGYTD" localSheetId="49">#REF!</definedName>
    <definedName name="AUGYTD" localSheetId="50">#REF!</definedName>
    <definedName name="AUGYTD" localSheetId="53">#REF!</definedName>
    <definedName name="AUGYTD" localSheetId="56">#REF!</definedName>
    <definedName name="AUGYTD" localSheetId="57">#REF!</definedName>
    <definedName name="AUGYTD" localSheetId="61">#REF!</definedName>
    <definedName name="AUGYTD" localSheetId="62">#REF!</definedName>
    <definedName name="AUGYTD" localSheetId="63">#REF!</definedName>
    <definedName name="AUGYTD" localSheetId="7">#REF!</definedName>
    <definedName name="AUGYTD" localSheetId="8">#REF!</definedName>
    <definedName name="AUGYTD" localSheetId="9">#REF!</definedName>
    <definedName name="AUGYTD" localSheetId="5">#REF!</definedName>
    <definedName name="AUGYTD">#REF!</definedName>
    <definedName name="ctr" localSheetId="11" hidden="1">{#N/A,#N/A,FALSE,"R1 ROAD 330";#N/A,#N/A,FALSE,"R1 BEGINNING";#N/A,#N/A,FALSE,"R1 ENDING";#N/A,#N/A,FALSE,"R1 ADDITIONS";#N/A,#N/A,FALSE,"R1 RETIREMENTS";#N/A,#N/A,FALSE,"R1 OTHER";#N/A,#N/A,FALSE,"rds 50, 93, 96"}</definedName>
    <definedName name="ctr" localSheetId="10" hidden="1">{#N/A,#N/A,FALSE,"R1 ROAD 330";#N/A,#N/A,FALSE,"R1 BEGINNING";#N/A,#N/A,FALSE,"R1 ENDING";#N/A,#N/A,FALSE,"R1 ADDITIONS";#N/A,#N/A,FALSE,"R1 RETIREMENTS";#N/A,#N/A,FALSE,"R1 OTHER";#N/A,#N/A,FALSE,"rds 50, 93, 96"}</definedName>
    <definedName name="ctr" localSheetId="13" hidden="1">{#N/A,#N/A,FALSE,"R1 ROAD 330";#N/A,#N/A,FALSE,"R1 BEGINNING";#N/A,#N/A,FALSE,"R1 ENDING";#N/A,#N/A,FALSE,"R1 ADDITIONS";#N/A,#N/A,FALSE,"R1 RETIREMENTS";#N/A,#N/A,FALSE,"R1 OTHER";#N/A,#N/A,FALSE,"rds 50, 93, 96"}</definedName>
    <definedName name="ctr" localSheetId="14" hidden="1">{#N/A,#N/A,FALSE,"R1 ROAD 330";#N/A,#N/A,FALSE,"R1 BEGINNING";#N/A,#N/A,FALSE,"R1 ENDING";#N/A,#N/A,FALSE,"R1 ADDITIONS";#N/A,#N/A,FALSE,"R1 RETIREMENTS";#N/A,#N/A,FALSE,"R1 OTHER";#N/A,#N/A,FALSE,"rds 50, 93, 96"}</definedName>
    <definedName name="ctr" localSheetId="17" hidden="1">{#N/A,#N/A,FALSE,"R1 ROAD 330";#N/A,#N/A,FALSE,"R1 BEGINNING";#N/A,#N/A,FALSE,"R1 ENDING";#N/A,#N/A,FALSE,"R1 ADDITIONS";#N/A,#N/A,FALSE,"R1 RETIREMENTS";#N/A,#N/A,FALSE,"R1 OTHER";#N/A,#N/A,FALSE,"rds 50, 93, 96"}</definedName>
    <definedName name="ctr" localSheetId="20" hidden="1">{#N/A,#N/A,FALSE,"R1 ROAD 330";#N/A,#N/A,FALSE,"R1 BEGINNING";#N/A,#N/A,FALSE,"R1 ENDING";#N/A,#N/A,FALSE,"R1 ADDITIONS";#N/A,#N/A,FALSE,"R1 RETIREMENTS";#N/A,#N/A,FALSE,"R1 OTHER";#N/A,#N/A,FALSE,"rds 50, 93, 96"}</definedName>
    <definedName name="ctr" localSheetId="32" hidden="1">{#N/A,#N/A,FALSE,"R1 ROAD 330";#N/A,#N/A,FALSE,"R1 BEGINNING";#N/A,#N/A,FALSE,"R1 ENDING";#N/A,#N/A,FALSE,"R1 ADDITIONS";#N/A,#N/A,FALSE,"R1 RETIREMENTS";#N/A,#N/A,FALSE,"R1 OTHER";#N/A,#N/A,FALSE,"rds 50, 93, 96"}</definedName>
    <definedName name="ctr" localSheetId="48" hidden="1">{#N/A,#N/A,FALSE,"R1 ROAD 330";#N/A,#N/A,FALSE,"R1 BEGINNING";#N/A,#N/A,FALSE,"R1 ENDING";#N/A,#N/A,FALSE,"R1 ADDITIONS";#N/A,#N/A,FALSE,"R1 RETIREMENTS";#N/A,#N/A,FALSE,"R1 OTHER";#N/A,#N/A,FALSE,"rds 50, 93, 96"}</definedName>
    <definedName name="ctr" localSheetId="49" hidden="1">{#N/A,#N/A,FALSE,"R1 ROAD 330";#N/A,#N/A,FALSE,"R1 BEGINNING";#N/A,#N/A,FALSE,"R1 ENDING";#N/A,#N/A,FALSE,"R1 ADDITIONS";#N/A,#N/A,FALSE,"R1 RETIREMENTS";#N/A,#N/A,FALSE,"R1 OTHER";#N/A,#N/A,FALSE,"rds 50, 93, 96"}</definedName>
    <definedName name="ctr" localSheetId="50" hidden="1">{#N/A,#N/A,FALSE,"R1 ROAD 330";#N/A,#N/A,FALSE,"R1 BEGINNING";#N/A,#N/A,FALSE,"R1 ENDING";#N/A,#N/A,FALSE,"R1 ADDITIONS";#N/A,#N/A,FALSE,"R1 RETIREMENTS";#N/A,#N/A,FALSE,"R1 OTHER";#N/A,#N/A,FALSE,"rds 50, 93, 96"}</definedName>
    <definedName name="ctr" hidden="1">{#N/A,#N/A,FALSE,"R1 ROAD 330";#N/A,#N/A,FALSE,"R1 BEGINNING";#N/A,#N/A,FALSE,"R1 ENDING";#N/A,#N/A,FALSE,"R1 ADDITIONS";#N/A,#N/A,FALSE,"R1 RETIREMENTS";#N/A,#N/A,FALSE,"R1 OTHER";#N/A,#N/A,FALSE,"rds 50, 93, 96"}</definedName>
    <definedName name="DEC" localSheetId="11">#REF!</definedName>
    <definedName name="DEC" localSheetId="74">#REF!</definedName>
    <definedName name="DEC" localSheetId="3">#REF!</definedName>
    <definedName name="DEC" localSheetId="12">#REF!</definedName>
    <definedName name="DEC" localSheetId="35">#REF!</definedName>
    <definedName name="DEC" localSheetId="1">#REF!</definedName>
    <definedName name="DEC" localSheetId="21">#REF!</definedName>
    <definedName name="DEC" localSheetId="15">#REF!</definedName>
    <definedName name="DEC" localSheetId="33">#REF!</definedName>
    <definedName name="DEC" localSheetId="39">#REF!</definedName>
    <definedName name="DEC" localSheetId="40">#REF!</definedName>
    <definedName name="DEC" localSheetId="41">#REF!</definedName>
    <definedName name="DEC" localSheetId="70">#REF!</definedName>
    <definedName name="DEC" localSheetId="71">#REF!</definedName>
    <definedName name="DEC" localSheetId="72">#REF!</definedName>
    <definedName name="DEC" localSheetId="73">#REF!</definedName>
    <definedName name="DEC" localSheetId="77">#REF!</definedName>
    <definedName name="DEC" localSheetId="75">#REF!</definedName>
    <definedName name="DEC" localSheetId="76">#REF!</definedName>
    <definedName name="DEC" localSheetId="10">#REF!</definedName>
    <definedName name="DEC" localSheetId="13">#REF!</definedName>
    <definedName name="DEC" localSheetId="14">#REF!</definedName>
    <definedName name="DEC" localSheetId="17">#REF!</definedName>
    <definedName name="DEC" localSheetId="18">#REF!</definedName>
    <definedName name="DEC" localSheetId="19">#REF!</definedName>
    <definedName name="DEC" localSheetId="20">#REF!</definedName>
    <definedName name="DEC" localSheetId="22">#REF!</definedName>
    <definedName name="DEC" localSheetId="23">#REF!</definedName>
    <definedName name="DEC" localSheetId="24">#REF!</definedName>
    <definedName name="DEC" localSheetId="25">#REF!</definedName>
    <definedName name="DEC" localSheetId="26">#REF!</definedName>
    <definedName name="DEC" localSheetId="27">#REF!</definedName>
    <definedName name="DEC" localSheetId="28">#REF!</definedName>
    <definedName name="DEC" localSheetId="29">#REF!</definedName>
    <definedName name="DEC" localSheetId="30">#REF!</definedName>
    <definedName name="DEC" localSheetId="31">#REF!</definedName>
    <definedName name="DEC" localSheetId="32">#REF!</definedName>
    <definedName name="DEC" localSheetId="34">#REF!</definedName>
    <definedName name="DEC" localSheetId="36">#REF!</definedName>
    <definedName name="DEC" localSheetId="42">#REF!</definedName>
    <definedName name="DEC" localSheetId="43">#REF!</definedName>
    <definedName name="DEC" localSheetId="44">#REF!</definedName>
    <definedName name="DEC" localSheetId="45">#REF!</definedName>
    <definedName name="DEC" localSheetId="46">#REF!</definedName>
    <definedName name="DEC" localSheetId="47">#REF!</definedName>
    <definedName name="DEC" localSheetId="48">#REF!</definedName>
    <definedName name="DEC" localSheetId="49">#REF!</definedName>
    <definedName name="DEC" localSheetId="50">#REF!</definedName>
    <definedName name="DEC" localSheetId="53">#REF!</definedName>
    <definedName name="DEC" localSheetId="56">#REF!</definedName>
    <definedName name="DEC" localSheetId="57">#REF!</definedName>
    <definedName name="DEC" localSheetId="61">#REF!</definedName>
    <definedName name="DEC" localSheetId="62">#REF!</definedName>
    <definedName name="DEC" localSheetId="63">#REF!</definedName>
    <definedName name="DEC" localSheetId="7">#REF!</definedName>
    <definedName name="DEC" localSheetId="8">#REF!</definedName>
    <definedName name="DEC" localSheetId="9">#REF!</definedName>
    <definedName name="DEC">#REF!</definedName>
    <definedName name="December" localSheetId="74">'[5]NS Op Eq Cap Sch 2005 YTD'!#REF!</definedName>
    <definedName name="December" localSheetId="3">'[5]NS Op Eq Cap Sch 2005 YTD'!#REF!</definedName>
    <definedName name="December" localSheetId="12">'[5]NS Op Eq Cap Sch 2005 YTD'!#REF!</definedName>
    <definedName name="December" localSheetId="35">'[6]NS Op Eq Cap Sch 2005 YTD'!#REF!</definedName>
    <definedName name="December" localSheetId="1">'[5]NS Op Eq Cap Sch 2005 YTD'!#REF!</definedName>
    <definedName name="December" localSheetId="80">'[5]NS Op Eq Cap Sch 2005 YTD'!#REF!</definedName>
    <definedName name="December" localSheetId="15">'[6]NS Op Eq Cap Sch 2005 YTD'!#REF!</definedName>
    <definedName name="December" localSheetId="33">'[6]NS Op Eq Cap Sch 2005 YTD'!#REF!</definedName>
    <definedName name="December" localSheetId="39">'[6]NS Op Eq Cap Sch 2005 YTD'!#REF!</definedName>
    <definedName name="December" localSheetId="40">'[6]NS Op Eq Cap Sch 2005 YTD'!#REF!</definedName>
    <definedName name="December" localSheetId="41">'[6]NS Op Eq Cap Sch 2005 YTD'!#REF!</definedName>
    <definedName name="December" localSheetId="60">'[6]NS Op Eq Cap Sch 2005 YTD'!#REF!</definedName>
    <definedName name="December" localSheetId="70">'[7]NS Op Eq Cap Sch 2005 YTD'!#REF!</definedName>
    <definedName name="December" localSheetId="71">'[7]NS Op Eq Cap Sch 2005 YTD'!#REF!</definedName>
    <definedName name="December" localSheetId="72">'[7]NS Op Eq Cap Sch 2005 YTD'!#REF!</definedName>
    <definedName name="December" localSheetId="73">'[7]NS Op Eq Cap Sch 2005 YTD'!#REF!</definedName>
    <definedName name="December" localSheetId="77">'[7]NS Op Eq Cap Sch 2005 YTD'!#REF!</definedName>
    <definedName name="December" localSheetId="64">'[6]NS Op Eq Cap Sch 2005 YTD'!#REF!</definedName>
    <definedName name="December" localSheetId="75">'[6]NS Op Eq Cap Sch 2005 YTD'!#REF!</definedName>
    <definedName name="December" localSheetId="76">'[6]NS Op Eq Cap Sch 2005 YTD'!#REF!</definedName>
    <definedName name="December" localSheetId="13">'[6]NS Op Eq Cap Sch 2005 YTD'!#REF!</definedName>
    <definedName name="December" localSheetId="14">'[6]NS Op Eq Cap Sch 2005 YTD'!#REF!</definedName>
    <definedName name="December" localSheetId="18">'[6]NS Op Eq Cap Sch 2005 YTD'!#REF!</definedName>
    <definedName name="December" localSheetId="19">'[6]NS Op Eq Cap Sch 2005 YTD'!#REF!</definedName>
    <definedName name="December" localSheetId="20">'[6]NS Op Eq Cap Sch 2005 YTD'!#REF!</definedName>
    <definedName name="December" localSheetId="22">'[5]NS Op Eq Cap Sch 2005 YTD'!#REF!</definedName>
    <definedName name="December" localSheetId="23">'[5]NS Op Eq Cap Sch 2005 YTD'!#REF!</definedName>
    <definedName name="December" localSheetId="24">'[5]NS Op Eq Cap Sch 2005 YTD'!#REF!</definedName>
    <definedName name="December" localSheetId="25">'[5]NS Op Eq Cap Sch 2005 YTD'!#REF!</definedName>
    <definedName name="December" localSheetId="26">'[5]NS Op Eq Cap Sch 2005 YTD'!#REF!</definedName>
    <definedName name="December" localSheetId="27">'[5]NS Op Eq Cap Sch 2005 YTD'!#REF!</definedName>
    <definedName name="December" localSheetId="28">'[6]NS Op Eq Cap Sch 2005 YTD'!#REF!</definedName>
    <definedName name="December" localSheetId="29">'[6]NS Op Eq Cap Sch 2005 YTD'!#REF!</definedName>
    <definedName name="December" localSheetId="30">'[6]NS Op Eq Cap Sch 2005 YTD'!#REF!</definedName>
    <definedName name="December" localSheetId="31">#REF!</definedName>
    <definedName name="December" localSheetId="32">#REF!</definedName>
    <definedName name="December" localSheetId="34">'[6]NS Op Eq Cap Sch 2005 YTD'!#REF!</definedName>
    <definedName name="December" localSheetId="46">'[6]NS Op Eq Cap Sch 2005 YTD'!#REF!</definedName>
    <definedName name="December" localSheetId="47">'[6]NS Op Eq Cap Sch 2005 YTD'!#REF!</definedName>
    <definedName name="December" localSheetId="53">'[6]NS Op Eq Cap Sch 2005 YTD'!#REF!</definedName>
    <definedName name="December" localSheetId="56">'[6]NS Op Eq Cap Sch 2005 YTD'!#REF!</definedName>
    <definedName name="December" localSheetId="61">'[6]NS Op Eq Cap Sch 2005 YTD'!#REF!</definedName>
    <definedName name="December" localSheetId="63">'[6]NS Op Eq Cap Sch 2005 YTD'!#REF!</definedName>
    <definedName name="December" localSheetId="7">'[6]NS Op Eq Cap Sch 2005 YTD'!#REF!</definedName>
    <definedName name="December" localSheetId="8">'[6]NS Op Eq Cap Sch 2005 YTD'!#REF!</definedName>
    <definedName name="December" localSheetId="9">'[6]NS Op Eq Cap Sch 2005 YTD'!#REF!</definedName>
    <definedName name="December">'[6]NS Op Eq Cap Sch 2005 YTD'!#REF!</definedName>
    <definedName name="DECYTD" localSheetId="11">#REF!</definedName>
    <definedName name="DECYTD" localSheetId="74">#REF!</definedName>
    <definedName name="DECYTD" localSheetId="3">#REF!</definedName>
    <definedName name="DECYTD" localSheetId="12">#REF!</definedName>
    <definedName name="DECYTD" localSheetId="35">#REF!</definedName>
    <definedName name="DECYTD" localSheetId="1">#REF!</definedName>
    <definedName name="DECYTD" localSheetId="80">#REF!</definedName>
    <definedName name="DECYTD" localSheetId="2">#REF!</definedName>
    <definedName name="DECYTD" localSheetId="21">#REF!</definedName>
    <definedName name="DECYTD" localSheetId="15">#REF!</definedName>
    <definedName name="DECYTD" localSheetId="33">#REF!</definedName>
    <definedName name="DECYTD" localSheetId="39">#REF!</definedName>
    <definedName name="DECYTD" localSheetId="40">#REF!</definedName>
    <definedName name="DECYTD" localSheetId="41">#REF!</definedName>
    <definedName name="DECYTD" localSheetId="60">#REF!</definedName>
    <definedName name="DECYTD" localSheetId="70">#REF!</definedName>
    <definedName name="DECYTD" localSheetId="71">#REF!</definedName>
    <definedName name="DECYTD" localSheetId="72">#REF!</definedName>
    <definedName name="DECYTD" localSheetId="73">#REF!</definedName>
    <definedName name="DECYTD" localSheetId="77">#REF!</definedName>
    <definedName name="DECYTD" localSheetId="64">#REF!</definedName>
    <definedName name="DECYTD" localSheetId="75">#REF!</definedName>
    <definedName name="DECYTD" localSheetId="76">#REF!</definedName>
    <definedName name="DECYTD" localSheetId="10">#REF!</definedName>
    <definedName name="DECYTD" localSheetId="13">#REF!</definedName>
    <definedName name="DECYTD" localSheetId="14">#REF!</definedName>
    <definedName name="DECYTD" localSheetId="17">#REF!</definedName>
    <definedName name="DECYTD" localSheetId="18">#REF!</definedName>
    <definedName name="DECYTD" localSheetId="19">#REF!</definedName>
    <definedName name="DECYTD" localSheetId="20">#REF!</definedName>
    <definedName name="DECYTD" localSheetId="22">#REF!</definedName>
    <definedName name="DECYTD" localSheetId="23">#REF!</definedName>
    <definedName name="DECYTD" localSheetId="24">#REF!</definedName>
    <definedName name="DECYTD" localSheetId="25">#REF!</definedName>
    <definedName name="DECYTD" localSheetId="26">#REF!</definedName>
    <definedName name="DECYTD" localSheetId="27">#REF!</definedName>
    <definedName name="DECYTD" localSheetId="28">#REF!</definedName>
    <definedName name="DECYTD" localSheetId="29">#REF!</definedName>
    <definedName name="DECYTD" localSheetId="30">#REF!</definedName>
    <definedName name="DECYTD" localSheetId="31">#REF!</definedName>
    <definedName name="DECYTD" localSheetId="32">#REF!</definedName>
    <definedName name="DECYTD" localSheetId="34">#REF!</definedName>
    <definedName name="DECYTD" localSheetId="36">#REF!</definedName>
    <definedName name="DECYTD" localSheetId="42">#REF!</definedName>
    <definedName name="DECYTD" localSheetId="43">#REF!</definedName>
    <definedName name="DECYTD" localSheetId="44">#REF!</definedName>
    <definedName name="DECYTD" localSheetId="45">#REF!</definedName>
    <definedName name="DECYTD" localSheetId="46">#REF!</definedName>
    <definedName name="DECYTD" localSheetId="47">#REF!</definedName>
    <definedName name="DECYTD" localSheetId="48">#REF!</definedName>
    <definedName name="DECYTD" localSheetId="49">#REF!</definedName>
    <definedName name="DECYTD" localSheetId="50">#REF!</definedName>
    <definedName name="DECYTD" localSheetId="53">#REF!</definedName>
    <definedName name="DECYTD" localSheetId="56">#REF!</definedName>
    <definedName name="DECYTD" localSheetId="57">#REF!</definedName>
    <definedName name="DECYTD" localSheetId="61">#REF!</definedName>
    <definedName name="DECYTD" localSheetId="62">#REF!</definedName>
    <definedName name="DECYTD" localSheetId="63">#REF!</definedName>
    <definedName name="DECYTD" localSheetId="7">#REF!</definedName>
    <definedName name="DECYTD" localSheetId="8">#REF!</definedName>
    <definedName name="DECYTD" localSheetId="9">#REF!</definedName>
    <definedName name="DECYTD" localSheetId="5">#REF!</definedName>
    <definedName name="DECYTD">#REF!</definedName>
    <definedName name="detail_330" localSheetId="11">#REF!</definedName>
    <definedName name="detail_330" localSheetId="74">#REF!</definedName>
    <definedName name="detail_330" localSheetId="3">#REF!</definedName>
    <definedName name="detail_330" localSheetId="12">#REF!</definedName>
    <definedName name="detail_330" localSheetId="35">#REF!</definedName>
    <definedName name="detail_330" localSheetId="1">#REF!</definedName>
    <definedName name="detail_330" localSheetId="80">#REF!</definedName>
    <definedName name="detail_330" localSheetId="2">#REF!</definedName>
    <definedName name="detail_330" localSheetId="21">#REF!</definedName>
    <definedName name="detail_330" localSheetId="15">#REF!</definedName>
    <definedName name="detail_330" localSheetId="33">#REF!</definedName>
    <definedName name="detail_330" localSheetId="39">#REF!</definedName>
    <definedName name="detail_330" localSheetId="40">#REF!</definedName>
    <definedName name="detail_330" localSheetId="41">#REF!</definedName>
    <definedName name="detail_330" localSheetId="60">#REF!</definedName>
    <definedName name="detail_330" localSheetId="70">#REF!</definedName>
    <definedName name="detail_330" localSheetId="71">#REF!</definedName>
    <definedName name="detail_330" localSheetId="72">#REF!</definedName>
    <definedName name="detail_330" localSheetId="73">#REF!</definedName>
    <definedName name="detail_330" localSheetId="77">#REF!</definedName>
    <definedName name="detail_330" localSheetId="64">#REF!</definedName>
    <definedName name="detail_330" localSheetId="75">#REF!</definedName>
    <definedName name="detail_330" localSheetId="76">#REF!</definedName>
    <definedName name="detail_330" localSheetId="10">#REF!</definedName>
    <definedName name="detail_330" localSheetId="13">#REF!</definedName>
    <definedName name="detail_330" localSheetId="14">#REF!</definedName>
    <definedName name="detail_330" localSheetId="17">#REF!</definedName>
    <definedName name="detail_330" localSheetId="18">#REF!</definedName>
    <definedName name="detail_330" localSheetId="19">#REF!</definedName>
    <definedName name="detail_330" localSheetId="20">#REF!</definedName>
    <definedName name="detail_330" localSheetId="22">#REF!</definedName>
    <definedName name="detail_330" localSheetId="23">#REF!</definedName>
    <definedName name="detail_330" localSheetId="24">#REF!</definedName>
    <definedName name="detail_330" localSheetId="25">#REF!</definedName>
    <definedName name="detail_330" localSheetId="26">#REF!</definedName>
    <definedName name="detail_330" localSheetId="27">#REF!</definedName>
    <definedName name="detail_330" localSheetId="28">#REF!</definedName>
    <definedName name="detail_330" localSheetId="29">#REF!</definedName>
    <definedName name="detail_330" localSheetId="30">#REF!</definedName>
    <definedName name="detail_330" localSheetId="31">#REF!</definedName>
    <definedName name="detail_330" localSheetId="32">#REF!</definedName>
    <definedName name="detail_330" localSheetId="34">#REF!</definedName>
    <definedName name="detail_330" localSheetId="36">#REF!</definedName>
    <definedName name="detail_330" localSheetId="42">#REF!</definedName>
    <definedName name="detail_330" localSheetId="43">#REF!</definedName>
    <definedName name="detail_330" localSheetId="44">#REF!</definedName>
    <definedName name="detail_330" localSheetId="45">#REF!</definedName>
    <definedName name="detail_330" localSheetId="46">#REF!</definedName>
    <definedName name="detail_330" localSheetId="47">#REF!</definedName>
    <definedName name="detail_330" localSheetId="48">#REF!</definedName>
    <definedName name="detail_330" localSheetId="49">#REF!</definedName>
    <definedName name="detail_330" localSheetId="50">#REF!</definedName>
    <definedName name="detail_330" localSheetId="53">#REF!</definedName>
    <definedName name="detail_330" localSheetId="56">#REF!</definedName>
    <definedName name="detail_330" localSheetId="57">#REF!</definedName>
    <definedName name="detail_330" localSheetId="61">#REF!</definedName>
    <definedName name="detail_330" localSheetId="62">#REF!</definedName>
    <definedName name="detail_330" localSheetId="63">#REF!</definedName>
    <definedName name="detail_330" localSheetId="7">#REF!</definedName>
    <definedName name="detail_330" localSheetId="8">#REF!</definedName>
    <definedName name="detail_330" localSheetId="9">#REF!</definedName>
    <definedName name="detail_330" localSheetId="5">#REF!</definedName>
    <definedName name="detail_330">#REF!</definedName>
    <definedName name="details_342" localSheetId="11">#REF!</definedName>
    <definedName name="details_342" localSheetId="74">#REF!</definedName>
    <definedName name="details_342" localSheetId="3">#REF!</definedName>
    <definedName name="details_342" localSheetId="12">#REF!</definedName>
    <definedName name="details_342" localSheetId="35">#REF!</definedName>
    <definedName name="details_342" localSheetId="1">#REF!</definedName>
    <definedName name="details_342" localSheetId="80">#REF!</definedName>
    <definedName name="details_342" localSheetId="2">#REF!</definedName>
    <definedName name="details_342" localSheetId="21">#REF!</definedName>
    <definedName name="details_342" localSheetId="15">#REF!</definedName>
    <definedName name="details_342" localSheetId="33">#REF!</definedName>
    <definedName name="details_342" localSheetId="39">#REF!</definedName>
    <definedName name="details_342" localSheetId="40">#REF!</definedName>
    <definedName name="details_342" localSheetId="41">#REF!</definedName>
    <definedName name="details_342" localSheetId="60">#REF!</definedName>
    <definedName name="details_342" localSheetId="70">#REF!</definedName>
    <definedName name="details_342" localSheetId="71">#REF!</definedName>
    <definedName name="details_342" localSheetId="72">#REF!</definedName>
    <definedName name="details_342" localSheetId="73">#REF!</definedName>
    <definedName name="details_342" localSheetId="77">#REF!</definedName>
    <definedName name="details_342" localSheetId="64">#REF!</definedName>
    <definedName name="details_342" localSheetId="75">#REF!</definedName>
    <definedName name="details_342" localSheetId="76">#REF!</definedName>
    <definedName name="details_342" localSheetId="10">#REF!</definedName>
    <definedName name="details_342" localSheetId="13">#REF!</definedName>
    <definedName name="details_342" localSheetId="14">#REF!</definedName>
    <definedName name="details_342" localSheetId="17">#REF!</definedName>
    <definedName name="details_342" localSheetId="18">#REF!</definedName>
    <definedName name="details_342" localSheetId="19">#REF!</definedName>
    <definedName name="details_342" localSheetId="20">#REF!</definedName>
    <definedName name="details_342" localSheetId="22">#REF!</definedName>
    <definedName name="details_342" localSheetId="23">#REF!</definedName>
    <definedName name="details_342" localSheetId="24">#REF!</definedName>
    <definedName name="details_342" localSheetId="25">#REF!</definedName>
    <definedName name="details_342" localSheetId="26">#REF!</definedName>
    <definedName name="details_342" localSheetId="27">#REF!</definedName>
    <definedName name="details_342" localSheetId="28">#REF!</definedName>
    <definedName name="details_342" localSheetId="29">#REF!</definedName>
    <definedName name="details_342" localSheetId="30">#REF!</definedName>
    <definedName name="details_342" localSheetId="31">#REF!</definedName>
    <definedName name="details_342" localSheetId="32">'Sch 342-p36'!#REF!</definedName>
    <definedName name="details_342" localSheetId="34">#REF!</definedName>
    <definedName name="details_342" localSheetId="36">#REF!</definedName>
    <definedName name="details_342" localSheetId="42">#REF!</definedName>
    <definedName name="details_342" localSheetId="43">#REF!</definedName>
    <definedName name="details_342" localSheetId="44">#REF!</definedName>
    <definedName name="details_342" localSheetId="45">#REF!</definedName>
    <definedName name="details_342" localSheetId="46">#REF!</definedName>
    <definedName name="details_342" localSheetId="47">#REF!</definedName>
    <definedName name="details_342" localSheetId="48">#REF!</definedName>
    <definedName name="details_342" localSheetId="49">#REF!</definedName>
    <definedName name="details_342" localSheetId="50">#REF!</definedName>
    <definedName name="details_342" localSheetId="53">#REF!</definedName>
    <definedName name="details_342" localSheetId="56">#REF!</definedName>
    <definedName name="details_342" localSheetId="57">#REF!</definedName>
    <definedName name="details_342" localSheetId="61">#REF!</definedName>
    <definedName name="details_342" localSheetId="62">#REF!</definedName>
    <definedName name="details_342" localSheetId="63">#REF!</definedName>
    <definedName name="details_342" localSheetId="7">#REF!</definedName>
    <definedName name="details_342" localSheetId="8">#REF!</definedName>
    <definedName name="details_342" localSheetId="9">#REF!</definedName>
    <definedName name="details_342" localSheetId="5">#REF!</definedName>
    <definedName name="details_342">#REF!</definedName>
    <definedName name="EPMWorkbookOptions_1" hidden="1">"aDUAAB|LCAAAAAAABADtvQdgHEmWJSYvbcp7f0r1StfgdKEIgGATJNiQQBDswYjN5pLsHWlHIymrKoHKZVZlXWYWQMztnbz33nvvvffee||997o7nU4n99//P1xmZAFs9s5K2smeIYCqyB8/fnwfPyIe/x7vFmV6mddNUS0/|2h3vPNRmi|n1axYXnz20bo939799KPf4|g3Th5/t6rfTqrq7Zerlpo2Kb23bB69a4rPPpq37erR3btXV1fjq3v"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"jqr64u7ezs3v39/7i|evpPF9k28WyabPlNP/IvjW7|a2PqNc0fXxSLZf5FH2|qU7WdZ0v258s8iv|Mvj6adZm|il9/iJb5NKb7anNF6t1XXBXXzV5/bLOz3OCN83HhNBHR7//s5df/P5PXp68|O7uzu//PX1pMrs3LcZZW86m42UzrerVeFotHh3s7O3ebbLV3clqevf7v//3Xrz|/U||fPGafnt9ekL/nmdlk3//8V2g4ZA6Xq3KYpp5BLw1cg"</definedName>
    <definedName name="EPMWorkbookOptions_3" hidden="1">"ZGCMX7WMd8RP13uhU6OdKldwe/|nYxm|XLp8UiXzaM5HBTh2ATtKFWr|fVlYVxUpVVfdTW6/zx3cgXm17lUUTe7I1OXyReaPN37bPssqqLlvDiWZCXe9/d4v1nRd20HgLx7zuALJbDBLptK7/dV8viF61zHvnxycmXX7148/nzx3djX2|CIjQnmb6/s3vvYNcDEJsNfvfLepbXRzuP78ovUejNqsyuX9bVKq/b66Pd|5/eP88n59v3P53tb|/vn"</definedName>
    <definedName name="EPMWorkbookOptions_4" hidden="1">"T/cPrif59s7Wb63P5s82H8wuYeew7cigJ9nTfs6L0m889kX|WJCWirSLGTLaANqIu97ZPqeJeP3x997efzq9MWbb|/Sr29enR0///2fHD8/fnFyShLce3Ggg28XeZ3V0/m1a5qSdny0LMrPPgIPfdQRJu/dyDTe7t3Hd28a|jdKm|PXr0/fvP7/OlEe370NY3my8bMmySfHb04///LV7/P1BXlnZ/9gZ|f2crz7/z85NkQk/gSLnrz56vj5j1jU"</definedName>
    <definedName name="EPMWorkbookOptions_5" hidden="1">"b3arVkMs|uXrNyck/6evvjaT3rt3//7|/v7tmXTv/4dMaskYatSf4uf/6|z6TVPlxeud3f|v0|T/TSJMscnT068tv58|2N05OHhwe/m99/9H|WUaOjbdA5tSvPr7v37z5P/rrPqNEYVld|fhpyc/okhAkZ3dH1GkS5EfEaQjNP9fJ8j/ewze0|M3x69fnXxtg0dR1aef3rv3HmHV/v//LJ4SMbR4b758c/z857HF6xEFwnt6cvL5/|cjzm|MIve"</definedName>
    <definedName name="EPMWorkbookOptions_6" hidden="1">"FTX7/46ff|f2/en36/OyL/88njL4x2uwaESLi/IgoIVF|/7MXb14d/3|dKv/vMYLPnn/53a9vAd97geD|//8sICgYsumz3//Nly//v86i3yQ5Xnz54v/zayT/LxLZr16c/P5E3uMfntweffr/Q7k1ZOwsXj1/Lp/|iF|9ZrdqNcCvn7/68quXr3|IzPrg/3/MKjSUtavn/5/PEv2/hzfJmzz58ofImgf//2NNJmFfh55hvYa||BGres1u1WqAVd"</definedName>
    <definedName name="EPMWorkbookOptions_7" hidden="1">"|cffH1F2fen1Mf/v|PU0HBkFH3dnb3x18c/z7/X|fSb5gixy9f/YgiHR75EUVCijw7/Xmb3h2gyHeOX/x/nSL/77F2X5wev/7q1ekPM2zY3fn/n8kzZJTI4fd58/T/6xz6zRDi|OTkzU|enX73R9QANV6evjr78unZ/|fDym|GGiQk/39hj29Qnd|iUYBNvNHju8erVVlMs5bg2M|DT01zglYtl4Q4ffY0azP|2P/wTdUd/ONX|XmdN/Mvl1|u8"</definedName>
    <definedName name="EPMWorkbookOptions_8" hidden="1">"uXReVY2|eO74Yfc7qTMsxpAv1y|zi5z07L7Mbf9blW/nVTVW9LhLZPRtO5/we3Pmp/M6iKblPkXeX3hmvc|/40TB|PLlQz9/wFZwxc0aDUAAA=="</definedName>
    <definedName name="FEB" localSheetId="11">#REF!</definedName>
    <definedName name="FEB" localSheetId="74">#REF!</definedName>
    <definedName name="FEB" localSheetId="3">#REF!</definedName>
    <definedName name="FEB" localSheetId="12">#REF!</definedName>
    <definedName name="FEB" localSheetId="35">#REF!</definedName>
    <definedName name="FEB" localSheetId="1">#REF!</definedName>
    <definedName name="FEB" localSheetId="21">#REF!</definedName>
    <definedName name="FEB" localSheetId="15">#REF!</definedName>
    <definedName name="FEB" localSheetId="33">#REF!</definedName>
    <definedName name="FEB" localSheetId="39">#REF!</definedName>
    <definedName name="FEB" localSheetId="40">#REF!</definedName>
    <definedName name="FEB" localSheetId="41">#REF!</definedName>
    <definedName name="FEB" localSheetId="70">#REF!</definedName>
    <definedName name="FEB" localSheetId="71">#REF!</definedName>
    <definedName name="FEB" localSheetId="72">#REF!</definedName>
    <definedName name="FEB" localSheetId="73">#REF!</definedName>
    <definedName name="FEB" localSheetId="77">#REF!</definedName>
    <definedName name="FEB" localSheetId="75">#REF!</definedName>
    <definedName name="FEB" localSheetId="76">#REF!</definedName>
    <definedName name="FEB" localSheetId="10">#REF!</definedName>
    <definedName name="FEB" localSheetId="13">#REF!</definedName>
    <definedName name="FEB" localSheetId="14">#REF!</definedName>
    <definedName name="FEB" localSheetId="17">#REF!</definedName>
    <definedName name="FEB" localSheetId="18">#REF!</definedName>
    <definedName name="FEB" localSheetId="19">#REF!</definedName>
    <definedName name="FEB" localSheetId="20">#REF!</definedName>
    <definedName name="FEB" localSheetId="22">#REF!</definedName>
    <definedName name="FEB" localSheetId="23">#REF!</definedName>
    <definedName name="FEB" localSheetId="24">#REF!</definedName>
    <definedName name="FEB" localSheetId="25">#REF!</definedName>
    <definedName name="FEB" localSheetId="26">#REF!</definedName>
    <definedName name="FEB" localSheetId="27">#REF!</definedName>
    <definedName name="FEB" localSheetId="28">#REF!</definedName>
    <definedName name="FEB" localSheetId="29">#REF!</definedName>
    <definedName name="FEB" localSheetId="30">#REF!</definedName>
    <definedName name="FEB" localSheetId="31">#REF!</definedName>
    <definedName name="FEB" localSheetId="32">#REF!</definedName>
    <definedName name="FEB" localSheetId="34">#REF!</definedName>
    <definedName name="FEB" localSheetId="36">#REF!</definedName>
    <definedName name="FEB" localSheetId="42">#REF!</definedName>
    <definedName name="FEB" localSheetId="43">#REF!</definedName>
    <definedName name="FEB" localSheetId="44">#REF!</definedName>
    <definedName name="FEB" localSheetId="45">#REF!</definedName>
    <definedName name="FEB" localSheetId="46">#REF!</definedName>
    <definedName name="FEB" localSheetId="47">#REF!</definedName>
    <definedName name="FEB" localSheetId="48">#REF!</definedName>
    <definedName name="FEB" localSheetId="49">#REF!</definedName>
    <definedName name="FEB" localSheetId="50">#REF!</definedName>
    <definedName name="FEB" localSheetId="53">#REF!</definedName>
    <definedName name="FEB" localSheetId="56">#REF!</definedName>
    <definedName name="FEB" localSheetId="57">#REF!</definedName>
    <definedName name="FEB" localSheetId="61">#REF!</definedName>
    <definedName name="FEB" localSheetId="62">#REF!</definedName>
    <definedName name="FEB" localSheetId="63">#REF!</definedName>
    <definedName name="FEB" localSheetId="7">#REF!</definedName>
    <definedName name="FEB" localSheetId="8">#REF!</definedName>
    <definedName name="FEB" localSheetId="9">#REF!</definedName>
    <definedName name="FEB">#REF!</definedName>
    <definedName name="FIRST_YEAR_SECTION" localSheetId="63">'Sch 755 p77-80'!$X$9:$X$150</definedName>
    <definedName name="form_342" localSheetId="11">#REF!</definedName>
    <definedName name="form_342" localSheetId="74">#REF!</definedName>
    <definedName name="form_342" localSheetId="3">#REF!</definedName>
    <definedName name="form_342" localSheetId="12">#REF!</definedName>
    <definedName name="form_342" localSheetId="35">#REF!</definedName>
    <definedName name="form_342" localSheetId="1">#REF!</definedName>
    <definedName name="form_342" localSheetId="21">#REF!</definedName>
    <definedName name="form_342" localSheetId="15">#REF!</definedName>
    <definedName name="form_342" localSheetId="33">#REF!</definedName>
    <definedName name="form_342" localSheetId="39">#REF!</definedName>
    <definedName name="form_342" localSheetId="40">#REF!</definedName>
    <definedName name="form_342" localSheetId="41">#REF!</definedName>
    <definedName name="form_342" localSheetId="70">#REF!</definedName>
    <definedName name="form_342" localSheetId="71">#REF!</definedName>
    <definedName name="form_342" localSheetId="72">#REF!</definedName>
    <definedName name="form_342" localSheetId="73">#REF!</definedName>
    <definedName name="form_342" localSheetId="77">#REF!</definedName>
    <definedName name="form_342" localSheetId="75">#REF!</definedName>
    <definedName name="form_342" localSheetId="76">#REF!</definedName>
    <definedName name="form_342" localSheetId="10">#REF!</definedName>
    <definedName name="form_342" localSheetId="13">#REF!</definedName>
    <definedName name="form_342" localSheetId="14">#REF!</definedName>
    <definedName name="form_342" localSheetId="17">#REF!</definedName>
    <definedName name="form_342" localSheetId="18">#REF!</definedName>
    <definedName name="form_342" localSheetId="19">#REF!</definedName>
    <definedName name="form_342" localSheetId="20">#REF!</definedName>
    <definedName name="form_342" localSheetId="22">#REF!</definedName>
    <definedName name="form_342" localSheetId="23">#REF!</definedName>
    <definedName name="form_342" localSheetId="24">#REF!</definedName>
    <definedName name="form_342" localSheetId="25">#REF!</definedName>
    <definedName name="form_342" localSheetId="26">#REF!</definedName>
    <definedName name="form_342" localSheetId="27">#REF!</definedName>
    <definedName name="form_342" localSheetId="28">#REF!</definedName>
    <definedName name="form_342" localSheetId="29">#REF!</definedName>
    <definedName name="form_342" localSheetId="30">#REF!</definedName>
    <definedName name="form_342" localSheetId="31">#REF!</definedName>
    <definedName name="form_342" localSheetId="32">'Sch 342-p36'!$A$16:$M$68</definedName>
    <definedName name="form_342" localSheetId="34">#REF!</definedName>
    <definedName name="form_342" localSheetId="36">#REF!</definedName>
    <definedName name="form_342" localSheetId="42">#REF!</definedName>
    <definedName name="form_342" localSheetId="43">#REF!</definedName>
    <definedName name="form_342" localSheetId="44">#REF!</definedName>
    <definedName name="form_342" localSheetId="45">#REF!</definedName>
    <definedName name="form_342" localSheetId="46">#REF!</definedName>
    <definedName name="form_342" localSheetId="47">#REF!</definedName>
    <definedName name="form_342" localSheetId="48">#REF!</definedName>
    <definedName name="form_342" localSheetId="49">#REF!</definedName>
    <definedName name="form_342" localSheetId="50">#REF!</definedName>
    <definedName name="form_342" localSheetId="53">#REF!</definedName>
    <definedName name="form_342" localSheetId="56">#REF!</definedName>
    <definedName name="form_342" localSheetId="57">#REF!</definedName>
    <definedName name="form_342" localSheetId="61">#REF!</definedName>
    <definedName name="form_342" localSheetId="62">#REF!</definedName>
    <definedName name="form_342" localSheetId="63">#REF!</definedName>
    <definedName name="form_342" localSheetId="7">#REF!</definedName>
    <definedName name="form_342" localSheetId="8">#REF!</definedName>
    <definedName name="form_342" localSheetId="9">#REF!</definedName>
    <definedName name="form_342">#REF!</definedName>
    <definedName name="form_with_data" localSheetId="11">#REF!</definedName>
    <definedName name="form_with_data" localSheetId="74">#REF!</definedName>
    <definedName name="form_with_data" localSheetId="3">#REF!</definedName>
    <definedName name="form_with_data" localSheetId="12">#REF!</definedName>
    <definedName name="form_with_data" localSheetId="35">#REF!</definedName>
    <definedName name="form_with_data" localSheetId="1">#REF!</definedName>
    <definedName name="form_with_data" localSheetId="21">#REF!</definedName>
    <definedName name="form_with_data" localSheetId="15">#REF!</definedName>
    <definedName name="form_with_data" localSheetId="33">#REF!</definedName>
    <definedName name="form_with_data" localSheetId="39">#REF!</definedName>
    <definedName name="form_with_data" localSheetId="40">#REF!</definedName>
    <definedName name="form_with_data" localSheetId="41">#REF!</definedName>
    <definedName name="form_with_data" localSheetId="70">#REF!</definedName>
    <definedName name="form_with_data" localSheetId="71">#REF!</definedName>
    <definedName name="form_with_data" localSheetId="72">#REF!</definedName>
    <definedName name="form_with_data" localSheetId="73">#REF!</definedName>
    <definedName name="form_with_data" localSheetId="77">#REF!</definedName>
    <definedName name="form_with_data" localSheetId="75">#REF!</definedName>
    <definedName name="form_with_data" localSheetId="76">#REF!</definedName>
    <definedName name="form_with_data" localSheetId="10">#REF!</definedName>
    <definedName name="form_with_data" localSheetId="13">#REF!</definedName>
    <definedName name="form_with_data" localSheetId="14">#REF!</definedName>
    <definedName name="form_with_data" localSheetId="17">#REF!</definedName>
    <definedName name="form_with_data" localSheetId="18">#REF!</definedName>
    <definedName name="form_with_data" localSheetId="19">#REF!</definedName>
    <definedName name="form_with_data" localSheetId="20">#REF!</definedName>
    <definedName name="form_with_data" localSheetId="22">#REF!</definedName>
    <definedName name="form_with_data" localSheetId="23">#REF!</definedName>
    <definedName name="form_with_data" localSheetId="24">#REF!</definedName>
    <definedName name="form_with_data" localSheetId="25">#REF!</definedName>
    <definedName name="form_with_data" localSheetId="26">#REF!</definedName>
    <definedName name="form_with_data" localSheetId="27">#REF!</definedName>
    <definedName name="form_with_data" localSheetId="28">#REF!</definedName>
    <definedName name="form_with_data" localSheetId="29">#REF!</definedName>
    <definedName name="form_with_data" localSheetId="30">#REF!</definedName>
    <definedName name="form_with_data" localSheetId="31">#REF!</definedName>
    <definedName name="form_with_data" localSheetId="32">'Sch 342-p36'!$A$1:$M$68</definedName>
    <definedName name="form_with_data" localSheetId="34">#REF!</definedName>
    <definedName name="form_with_data" localSheetId="36">#REF!</definedName>
    <definedName name="form_with_data" localSheetId="42">#REF!</definedName>
    <definedName name="form_with_data" localSheetId="43">#REF!</definedName>
    <definedName name="form_with_data" localSheetId="44">#REF!</definedName>
    <definedName name="form_with_data" localSheetId="45">#REF!</definedName>
    <definedName name="form_with_data" localSheetId="46">#REF!</definedName>
    <definedName name="form_with_data" localSheetId="47">#REF!</definedName>
    <definedName name="form_with_data" localSheetId="48">#REF!</definedName>
    <definedName name="form_with_data" localSheetId="49">#REF!</definedName>
    <definedName name="form_with_data" localSheetId="50">#REF!</definedName>
    <definedName name="form_with_data" localSheetId="53">#REF!</definedName>
    <definedName name="form_with_data" localSheetId="56">#REF!</definedName>
    <definedName name="form_with_data" localSheetId="57">#REF!</definedName>
    <definedName name="form_with_data" localSheetId="61">#REF!</definedName>
    <definedName name="form_with_data" localSheetId="62">#REF!</definedName>
    <definedName name="form_with_data" localSheetId="63">#REF!</definedName>
    <definedName name="form_with_data" localSheetId="7">#REF!</definedName>
    <definedName name="form_with_data" localSheetId="8">#REF!</definedName>
    <definedName name="form_with_data" localSheetId="9">#REF!</definedName>
    <definedName name="form_with_data">#REF!</definedName>
    <definedName name="GTWLevelPayments" localSheetId="74">#REF!</definedName>
    <definedName name="GTWLevelPayments">#REF!</definedName>
    <definedName name="Index_Sheet" localSheetId="74">#REF!</definedName>
    <definedName name="Index_Sheet" localSheetId="3">#REF!</definedName>
    <definedName name="Index_Sheet">#REF!</definedName>
    <definedName name="INSIDE_COVER" localSheetId="11">#REF!</definedName>
    <definedName name="INSIDE_COVER" localSheetId="74">#REF!</definedName>
    <definedName name="INSIDE_COVER" localSheetId="3">#REF!</definedName>
    <definedName name="INSIDE_COVER" localSheetId="12">#REF!</definedName>
    <definedName name="INSIDE_COVER" localSheetId="35">#REF!</definedName>
    <definedName name="INSIDE_COVER" localSheetId="1">#REF!</definedName>
    <definedName name="INSIDE_COVER" localSheetId="80">#REF!</definedName>
    <definedName name="INSIDE_COVER" localSheetId="21">#REF!</definedName>
    <definedName name="INSIDE_COVER" localSheetId="15">#REF!</definedName>
    <definedName name="INSIDE_COVER" localSheetId="33">#REF!</definedName>
    <definedName name="INSIDE_COVER" localSheetId="39">#REF!</definedName>
    <definedName name="INSIDE_COVER" localSheetId="40">#REF!</definedName>
    <definedName name="INSIDE_COVER" localSheetId="41">#REF!</definedName>
    <definedName name="INSIDE_COVER" localSheetId="70">#REF!</definedName>
    <definedName name="INSIDE_COVER" localSheetId="71">#REF!</definedName>
    <definedName name="INSIDE_COVER" localSheetId="72">#REF!</definedName>
    <definedName name="INSIDE_COVER" localSheetId="73">#REF!</definedName>
    <definedName name="INSIDE_COVER" localSheetId="77">#REF!</definedName>
    <definedName name="INSIDE_COVER" localSheetId="75">#REF!</definedName>
    <definedName name="INSIDE_COVER" localSheetId="76">#REF!</definedName>
    <definedName name="INSIDE_COVER" localSheetId="10">#REF!</definedName>
    <definedName name="INSIDE_COVER" localSheetId="13">#REF!</definedName>
    <definedName name="INSIDE_COVER" localSheetId="14">#REF!</definedName>
    <definedName name="INSIDE_COVER" localSheetId="17">#REF!</definedName>
    <definedName name="INSIDE_COVER" localSheetId="18">#REF!</definedName>
    <definedName name="INSIDE_COVER" localSheetId="19">#REF!</definedName>
    <definedName name="INSIDE_COVER" localSheetId="20">#REF!</definedName>
    <definedName name="INSIDE_COVER" localSheetId="22">#REF!</definedName>
    <definedName name="INSIDE_COVER" localSheetId="23">#REF!</definedName>
    <definedName name="INSIDE_COVER" localSheetId="24">#REF!</definedName>
    <definedName name="INSIDE_COVER" localSheetId="25">#REF!</definedName>
    <definedName name="INSIDE_COVER" localSheetId="26">#REF!</definedName>
    <definedName name="INSIDE_COVER" localSheetId="27">#REF!</definedName>
    <definedName name="INSIDE_COVER" localSheetId="28">#REF!</definedName>
    <definedName name="INSIDE_COVER" localSheetId="29">#REF!</definedName>
    <definedName name="INSIDE_COVER" localSheetId="30">#REF!</definedName>
    <definedName name="INSIDE_COVER" localSheetId="31">#REF!</definedName>
    <definedName name="INSIDE_COVER" localSheetId="32">#REF!</definedName>
    <definedName name="INSIDE_COVER" localSheetId="34">#REF!</definedName>
    <definedName name="INSIDE_COVER" localSheetId="36">#REF!</definedName>
    <definedName name="INSIDE_COVER" localSheetId="42">#REF!</definedName>
    <definedName name="INSIDE_COVER" localSheetId="43">#REF!</definedName>
    <definedName name="INSIDE_COVER" localSheetId="44">#REF!</definedName>
    <definedName name="INSIDE_COVER" localSheetId="45">#REF!</definedName>
    <definedName name="INSIDE_COVER" localSheetId="46">#REF!</definedName>
    <definedName name="INSIDE_COVER" localSheetId="47">#REF!</definedName>
    <definedName name="INSIDE_COVER" localSheetId="48">#REF!</definedName>
    <definedName name="INSIDE_COVER" localSheetId="49">#REF!</definedName>
    <definedName name="INSIDE_COVER" localSheetId="50">#REF!</definedName>
    <definedName name="INSIDE_COVER" localSheetId="53">#REF!</definedName>
    <definedName name="INSIDE_COVER" localSheetId="56">#REF!</definedName>
    <definedName name="INSIDE_COVER" localSheetId="57">#REF!</definedName>
    <definedName name="INSIDE_COVER" localSheetId="61">#REF!</definedName>
    <definedName name="INSIDE_COVER" localSheetId="62">#REF!</definedName>
    <definedName name="INSIDE_COVER" localSheetId="63">#REF!</definedName>
    <definedName name="INSIDE_COVER" localSheetId="7">#REF!</definedName>
    <definedName name="INSIDE_COVER" localSheetId="8">'Sch C-p3'!#REF!</definedName>
    <definedName name="INSIDE_COVER" localSheetId="9">#REF!</definedName>
    <definedName name="INSIDE_COVER">#REF!</definedName>
    <definedName name="JAN" localSheetId="11">#REF!</definedName>
    <definedName name="JAN" localSheetId="74">#REF!</definedName>
    <definedName name="JAN" localSheetId="3">#REF!</definedName>
    <definedName name="JAN" localSheetId="12">#REF!</definedName>
    <definedName name="JAN" localSheetId="35">#REF!</definedName>
    <definedName name="JAN" localSheetId="1">#REF!</definedName>
    <definedName name="JAN" localSheetId="21">#REF!</definedName>
    <definedName name="JAN" localSheetId="15">#REF!</definedName>
    <definedName name="JAN" localSheetId="33">#REF!</definedName>
    <definedName name="JAN" localSheetId="39">#REF!</definedName>
    <definedName name="JAN" localSheetId="40">#REF!</definedName>
    <definedName name="JAN" localSheetId="41">#REF!</definedName>
    <definedName name="JAN" localSheetId="70">#REF!</definedName>
    <definedName name="JAN" localSheetId="71">#REF!</definedName>
    <definedName name="JAN" localSheetId="72">#REF!</definedName>
    <definedName name="JAN" localSheetId="73">#REF!</definedName>
    <definedName name="JAN" localSheetId="77">#REF!</definedName>
    <definedName name="JAN" localSheetId="75">#REF!</definedName>
    <definedName name="JAN" localSheetId="76">#REF!</definedName>
    <definedName name="JAN" localSheetId="10">#REF!</definedName>
    <definedName name="JAN" localSheetId="13">#REF!</definedName>
    <definedName name="JAN" localSheetId="14">#REF!</definedName>
    <definedName name="JAN" localSheetId="17">#REF!</definedName>
    <definedName name="JAN" localSheetId="18">#REF!</definedName>
    <definedName name="JAN" localSheetId="19">#REF!</definedName>
    <definedName name="JAN" localSheetId="20">#REF!</definedName>
    <definedName name="JAN" localSheetId="22">#REF!</definedName>
    <definedName name="JAN" localSheetId="23">#REF!</definedName>
    <definedName name="JAN" localSheetId="24">#REF!</definedName>
    <definedName name="JAN" localSheetId="25">#REF!</definedName>
    <definedName name="JAN" localSheetId="26">#REF!</definedName>
    <definedName name="JAN" localSheetId="27">#REF!</definedName>
    <definedName name="JAN" localSheetId="28">#REF!</definedName>
    <definedName name="JAN" localSheetId="29">#REF!</definedName>
    <definedName name="JAN" localSheetId="30">#REF!</definedName>
    <definedName name="JAN" localSheetId="31">#REF!</definedName>
    <definedName name="JAN" localSheetId="32">#REF!</definedName>
    <definedName name="JAN" localSheetId="34">#REF!</definedName>
    <definedName name="JAN" localSheetId="36">#REF!</definedName>
    <definedName name="JAN" localSheetId="42">#REF!</definedName>
    <definedName name="JAN" localSheetId="43">#REF!</definedName>
    <definedName name="JAN" localSheetId="44">#REF!</definedName>
    <definedName name="JAN" localSheetId="45">#REF!</definedName>
    <definedName name="JAN" localSheetId="46">#REF!</definedName>
    <definedName name="JAN" localSheetId="47">#REF!</definedName>
    <definedName name="JAN" localSheetId="48">#REF!</definedName>
    <definedName name="JAN" localSheetId="49">#REF!</definedName>
    <definedName name="JAN" localSheetId="50">#REF!</definedName>
    <definedName name="JAN" localSheetId="53">#REF!</definedName>
    <definedName name="JAN" localSheetId="56">#REF!</definedName>
    <definedName name="JAN" localSheetId="57">#REF!</definedName>
    <definedName name="JAN" localSheetId="61">#REF!</definedName>
    <definedName name="JAN" localSheetId="62">#REF!</definedName>
    <definedName name="JAN" localSheetId="63">#REF!</definedName>
    <definedName name="JAN" localSheetId="7">#REF!</definedName>
    <definedName name="JAN" localSheetId="8">#REF!</definedName>
    <definedName name="JAN" localSheetId="9">#REF!</definedName>
    <definedName name="JAN">#REF!</definedName>
    <definedName name="June" localSheetId="11">#REF!</definedName>
    <definedName name="June" localSheetId="74">#REF!</definedName>
    <definedName name="June" localSheetId="3">#REF!</definedName>
    <definedName name="June" localSheetId="12">#REF!</definedName>
    <definedName name="June" localSheetId="35">#REF!</definedName>
    <definedName name="June" localSheetId="1">#REF!</definedName>
    <definedName name="June" localSheetId="21">#REF!</definedName>
    <definedName name="June" localSheetId="15">#REF!</definedName>
    <definedName name="June" localSheetId="33">#REF!</definedName>
    <definedName name="June" localSheetId="39">#REF!</definedName>
    <definedName name="June" localSheetId="40">#REF!</definedName>
    <definedName name="June" localSheetId="41">#REF!</definedName>
    <definedName name="June" localSheetId="70">#REF!</definedName>
    <definedName name="June" localSheetId="71">#REF!</definedName>
    <definedName name="June" localSheetId="72">#REF!</definedName>
    <definedName name="June" localSheetId="73">#REF!</definedName>
    <definedName name="June" localSheetId="77">#REF!</definedName>
    <definedName name="June" localSheetId="75">#REF!</definedName>
    <definedName name="June" localSheetId="76">#REF!</definedName>
    <definedName name="June" localSheetId="10">#REF!</definedName>
    <definedName name="June" localSheetId="13">#REF!</definedName>
    <definedName name="June" localSheetId="14">#REF!</definedName>
    <definedName name="June" localSheetId="17">#REF!</definedName>
    <definedName name="June" localSheetId="18">#REF!</definedName>
    <definedName name="June" localSheetId="19">#REF!</definedName>
    <definedName name="June" localSheetId="20">#REF!</definedName>
    <definedName name="June" localSheetId="22">#REF!</definedName>
    <definedName name="June" localSheetId="23">#REF!</definedName>
    <definedName name="June" localSheetId="24">#REF!</definedName>
    <definedName name="June" localSheetId="25">#REF!</definedName>
    <definedName name="June" localSheetId="26">#REF!</definedName>
    <definedName name="June" localSheetId="27">#REF!</definedName>
    <definedName name="June" localSheetId="28">#REF!</definedName>
    <definedName name="June" localSheetId="29">#REF!</definedName>
    <definedName name="June" localSheetId="30">#REF!</definedName>
    <definedName name="June" localSheetId="31">#REF!</definedName>
    <definedName name="June" localSheetId="32">#REF!</definedName>
    <definedName name="June" localSheetId="34">#REF!</definedName>
    <definedName name="June" localSheetId="36">#REF!</definedName>
    <definedName name="June" localSheetId="42">#REF!</definedName>
    <definedName name="June" localSheetId="43">#REF!</definedName>
    <definedName name="June" localSheetId="44">#REF!</definedName>
    <definedName name="June" localSheetId="45">#REF!</definedName>
    <definedName name="June" localSheetId="46">#REF!</definedName>
    <definedName name="June" localSheetId="47">#REF!</definedName>
    <definedName name="June" localSheetId="48">#REF!</definedName>
    <definedName name="June" localSheetId="49">#REF!</definedName>
    <definedName name="June" localSheetId="50">#REF!</definedName>
    <definedName name="June" localSheetId="53">#REF!</definedName>
    <definedName name="June" localSheetId="56">#REF!</definedName>
    <definedName name="June" localSheetId="57">#REF!</definedName>
    <definedName name="June" localSheetId="61">#REF!</definedName>
    <definedName name="June" localSheetId="62">#REF!</definedName>
    <definedName name="June" localSheetId="63">#REF!</definedName>
    <definedName name="June" localSheetId="7">#REF!</definedName>
    <definedName name="June" localSheetId="8">#REF!</definedName>
    <definedName name="June" localSheetId="9">#REF!</definedName>
    <definedName name="June">#REF!</definedName>
    <definedName name="JUNYTD" localSheetId="11">#REF!</definedName>
    <definedName name="JUNYTD" localSheetId="74">#REF!</definedName>
    <definedName name="JUNYTD" localSheetId="3">#REF!</definedName>
    <definedName name="JUNYTD" localSheetId="12">#REF!</definedName>
    <definedName name="JUNYTD" localSheetId="35">#REF!</definedName>
    <definedName name="JUNYTD" localSheetId="1">#REF!</definedName>
    <definedName name="JUNYTD" localSheetId="21">#REF!</definedName>
    <definedName name="JUNYTD" localSheetId="15">#REF!</definedName>
    <definedName name="JUNYTD" localSheetId="33">#REF!</definedName>
    <definedName name="JUNYTD" localSheetId="39">#REF!</definedName>
    <definedName name="JUNYTD" localSheetId="40">#REF!</definedName>
    <definedName name="JUNYTD" localSheetId="41">#REF!</definedName>
    <definedName name="JUNYTD" localSheetId="70">#REF!</definedName>
    <definedName name="JUNYTD" localSheetId="71">#REF!</definedName>
    <definedName name="JUNYTD" localSheetId="72">#REF!</definedName>
    <definedName name="JUNYTD" localSheetId="73">#REF!</definedName>
    <definedName name="JUNYTD" localSheetId="77">#REF!</definedName>
    <definedName name="JUNYTD" localSheetId="75">#REF!</definedName>
    <definedName name="JUNYTD" localSheetId="76">#REF!</definedName>
    <definedName name="JUNYTD" localSheetId="10">#REF!</definedName>
    <definedName name="JUNYTD" localSheetId="13">#REF!</definedName>
    <definedName name="JUNYTD" localSheetId="14">#REF!</definedName>
    <definedName name="JUNYTD" localSheetId="17">#REF!</definedName>
    <definedName name="JUNYTD" localSheetId="18">#REF!</definedName>
    <definedName name="JUNYTD" localSheetId="19">#REF!</definedName>
    <definedName name="JUNYTD" localSheetId="20">#REF!</definedName>
    <definedName name="JUNYTD" localSheetId="22">#REF!</definedName>
    <definedName name="JUNYTD" localSheetId="23">#REF!</definedName>
    <definedName name="JUNYTD" localSheetId="24">#REF!</definedName>
    <definedName name="JUNYTD" localSheetId="25">#REF!</definedName>
    <definedName name="JUNYTD" localSheetId="26">#REF!</definedName>
    <definedName name="JUNYTD" localSheetId="27">#REF!</definedName>
    <definedName name="JUNYTD" localSheetId="28">#REF!</definedName>
    <definedName name="JUNYTD" localSheetId="29">#REF!</definedName>
    <definedName name="JUNYTD" localSheetId="30">#REF!</definedName>
    <definedName name="JUNYTD" localSheetId="31">#REF!</definedName>
    <definedName name="JUNYTD" localSheetId="32">#REF!</definedName>
    <definedName name="JUNYTD" localSheetId="34">#REF!</definedName>
    <definedName name="JUNYTD" localSheetId="36">#REF!</definedName>
    <definedName name="JUNYTD" localSheetId="42">#REF!</definedName>
    <definedName name="JUNYTD" localSheetId="43">#REF!</definedName>
    <definedName name="JUNYTD" localSheetId="44">#REF!</definedName>
    <definedName name="JUNYTD" localSheetId="45">#REF!</definedName>
    <definedName name="JUNYTD" localSheetId="46">#REF!</definedName>
    <definedName name="JUNYTD" localSheetId="47">#REF!</definedName>
    <definedName name="JUNYTD" localSheetId="48">#REF!</definedName>
    <definedName name="JUNYTD" localSheetId="49">#REF!</definedName>
    <definedName name="JUNYTD" localSheetId="50">#REF!</definedName>
    <definedName name="JUNYTD" localSheetId="53">#REF!</definedName>
    <definedName name="JUNYTD" localSheetId="56">#REF!</definedName>
    <definedName name="JUNYTD" localSheetId="57">#REF!</definedName>
    <definedName name="JUNYTD" localSheetId="61">#REF!</definedName>
    <definedName name="JUNYTD" localSheetId="62">#REF!</definedName>
    <definedName name="JUNYTD" localSheetId="63">#REF!</definedName>
    <definedName name="JUNYTD" localSheetId="7">#REF!</definedName>
    <definedName name="JUNYTD" localSheetId="8">#REF!</definedName>
    <definedName name="JUNYTD" localSheetId="9">#REF!</definedName>
    <definedName name="JUNYTD">#REF!</definedName>
    <definedName name="KPMGDecember" localSheetId="74">'[5]NS Op Eq Cap Sch 2005 YTD'!#REF!</definedName>
    <definedName name="KPMGDecember" localSheetId="3">'[5]NS Op Eq Cap Sch 2005 YTD'!#REF!</definedName>
    <definedName name="KPMGDecember" localSheetId="12">'[5]NS Op Eq Cap Sch 2005 YTD'!#REF!</definedName>
    <definedName name="KPMGDecember" localSheetId="35">'[6]NS Op Eq Cap Sch 2005 YTD'!#REF!</definedName>
    <definedName name="KPMGDecember" localSheetId="1">'[5]NS Op Eq Cap Sch 2005 YTD'!#REF!</definedName>
    <definedName name="KPMGDecember" localSheetId="80">'[5]NS Op Eq Cap Sch 2005 YTD'!#REF!</definedName>
    <definedName name="KPMGDecember" localSheetId="15">'[6]NS Op Eq Cap Sch 2005 YTD'!#REF!</definedName>
    <definedName name="KPMGDecember" localSheetId="33">'[6]NS Op Eq Cap Sch 2005 YTD'!#REF!</definedName>
    <definedName name="KPMGDecember" localSheetId="39">'[6]NS Op Eq Cap Sch 2005 YTD'!#REF!</definedName>
    <definedName name="KPMGDecember" localSheetId="40">'[6]NS Op Eq Cap Sch 2005 YTD'!#REF!</definedName>
    <definedName name="KPMGDecember" localSheetId="41">'[6]NS Op Eq Cap Sch 2005 YTD'!#REF!</definedName>
    <definedName name="KPMGDecember" localSheetId="60">'[6]NS Op Eq Cap Sch 2005 YTD'!#REF!</definedName>
    <definedName name="KPMGDecember" localSheetId="70">'[7]NS Op Eq Cap Sch 2005 YTD'!#REF!</definedName>
    <definedName name="KPMGDecember" localSheetId="71">'[7]NS Op Eq Cap Sch 2005 YTD'!#REF!</definedName>
    <definedName name="KPMGDecember" localSheetId="72">'[7]NS Op Eq Cap Sch 2005 YTD'!#REF!</definedName>
    <definedName name="KPMGDecember" localSheetId="73">'[7]NS Op Eq Cap Sch 2005 YTD'!#REF!</definedName>
    <definedName name="KPMGDecember" localSheetId="77">'[7]NS Op Eq Cap Sch 2005 YTD'!#REF!</definedName>
    <definedName name="KPMGDecember" localSheetId="64">'[6]NS Op Eq Cap Sch 2005 YTD'!#REF!</definedName>
    <definedName name="KPMGDecember" localSheetId="75">'[6]NS Op Eq Cap Sch 2005 YTD'!#REF!</definedName>
    <definedName name="KPMGDecember" localSheetId="76">'[6]NS Op Eq Cap Sch 2005 YTD'!#REF!</definedName>
    <definedName name="KPMGDecember" localSheetId="13">'[6]NS Op Eq Cap Sch 2005 YTD'!#REF!</definedName>
    <definedName name="KPMGDecember" localSheetId="14">'[6]NS Op Eq Cap Sch 2005 YTD'!#REF!</definedName>
    <definedName name="KPMGDecember" localSheetId="18">'[6]NS Op Eq Cap Sch 2005 YTD'!#REF!</definedName>
    <definedName name="KPMGDecember" localSheetId="19">'[6]NS Op Eq Cap Sch 2005 YTD'!#REF!</definedName>
    <definedName name="KPMGDecember" localSheetId="20">'[6]NS Op Eq Cap Sch 2005 YTD'!#REF!</definedName>
    <definedName name="KPMGDecember" localSheetId="22">'[5]NS Op Eq Cap Sch 2005 YTD'!#REF!</definedName>
    <definedName name="KPMGDecember" localSheetId="23">'[5]NS Op Eq Cap Sch 2005 YTD'!#REF!</definedName>
    <definedName name="KPMGDecember" localSheetId="24">'[5]NS Op Eq Cap Sch 2005 YTD'!#REF!</definedName>
    <definedName name="KPMGDecember" localSheetId="25">'[5]NS Op Eq Cap Sch 2005 YTD'!#REF!</definedName>
    <definedName name="KPMGDecember" localSheetId="26">'[5]NS Op Eq Cap Sch 2005 YTD'!#REF!</definedName>
    <definedName name="KPMGDecember" localSheetId="27">'[5]NS Op Eq Cap Sch 2005 YTD'!#REF!</definedName>
    <definedName name="KPMGDecember" localSheetId="28">'[6]NS Op Eq Cap Sch 2005 YTD'!#REF!</definedName>
    <definedName name="KPMGDecember" localSheetId="29">'[6]NS Op Eq Cap Sch 2005 YTD'!#REF!</definedName>
    <definedName name="KPMGDecember" localSheetId="30">'[6]NS Op Eq Cap Sch 2005 YTD'!#REF!</definedName>
    <definedName name="KPMGDecember" localSheetId="31">#REF!</definedName>
    <definedName name="KPMGDecember" localSheetId="32">#REF!</definedName>
    <definedName name="KPMGDecember" localSheetId="34">'[6]NS Op Eq Cap Sch 2005 YTD'!#REF!</definedName>
    <definedName name="KPMGDecember" localSheetId="46">'[6]NS Op Eq Cap Sch 2005 YTD'!#REF!</definedName>
    <definedName name="KPMGDecember" localSheetId="47">'[6]NS Op Eq Cap Sch 2005 YTD'!#REF!</definedName>
    <definedName name="KPMGDecember" localSheetId="53">'[6]NS Op Eq Cap Sch 2005 YTD'!#REF!</definedName>
    <definedName name="KPMGDecember" localSheetId="56">'[6]NS Op Eq Cap Sch 2005 YTD'!#REF!</definedName>
    <definedName name="KPMGDecember" localSheetId="61">'[6]NS Op Eq Cap Sch 2005 YTD'!#REF!</definedName>
    <definedName name="KPMGDecember" localSheetId="63">'[6]NS Op Eq Cap Sch 2005 YTD'!#REF!</definedName>
    <definedName name="KPMGDecember" localSheetId="7">'[6]NS Op Eq Cap Sch 2005 YTD'!#REF!</definedName>
    <definedName name="KPMGDecember" localSheetId="8">'[6]NS Op Eq Cap Sch 2005 YTD'!#REF!</definedName>
    <definedName name="KPMGDecember" localSheetId="9">'[6]NS Op Eq Cap Sch 2005 YTD'!#REF!</definedName>
    <definedName name="KPMGDecember">'[6]NS Op Eq Cap Sch 2005 YTD'!#REF!</definedName>
    <definedName name="KPMGJune" localSheetId="11">#REF!</definedName>
    <definedName name="KPMGJune" localSheetId="74">#REF!</definedName>
    <definedName name="KPMGJune" localSheetId="3">#REF!</definedName>
    <definedName name="KPMGJune" localSheetId="12">#REF!</definedName>
    <definedName name="KPMGJune" localSheetId="35">#REF!</definedName>
    <definedName name="KPMGJune" localSheetId="1">#REF!</definedName>
    <definedName name="KPMGJune" localSheetId="80">#REF!</definedName>
    <definedName name="KPMGJune" localSheetId="2">#REF!</definedName>
    <definedName name="KPMGJune" localSheetId="21">#REF!</definedName>
    <definedName name="KPMGJune" localSheetId="15">#REF!</definedName>
    <definedName name="KPMGJune" localSheetId="33">#REF!</definedName>
    <definedName name="KPMGJune" localSheetId="39">#REF!</definedName>
    <definedName name="KPMGJune" localSheetId="40">#REF!</definedName>
    <definedName name="KPMGJune" localSheetId="41">#REF!</definedName>
    <definedName name="KPMGJune" localSheetId="60">#REF!</definedName>
    <definedName name="KPMGJune" localSheetId="70">#REF!</definedName>
    <definedName name="KPMGJune" localSheetId="71">#REF!</definedName>
    <definedName name="KPMGJune" localSheetId="72">#REF!</definedName>
    <definedName name="KPMGJune" localSheetId="73">#REF!</definedName>
    <definedName name="KPMGJune" localSheetId="77">#REF!</definedName>
    <definedName name="KPMGJune" localSheetId="64">#REF!</definedName>
    <definedName name="KPMGJune" localSheetId="75">#REF!</definedName>
    <definedName name="KPMGJune" localSheetId="76">#REF!</definedName>
    <definedName name="KPMGJune" localSheetId="10">#REF!</definedName>
    <definedName name="KPMGJune" localSheetId="13">#REF!</definedName>
    <definedName name="KPMGJune" localSheetId="14">#REF!</definedName>
    <definedName name="KPMGJune" localSheetId="17">#REF!</definedName>
    <definedName name="KPMGJune" localSheetId="18">#REF!</definedName>
    <definedName name="KPMGJune" localSheetId="19">#REF!</definedName>
    <definedName name="KPMGJune" localSheetId="20">#REF!</definedName>
    <definedName name="KPMGJune" localSheetId="22">#REF!</definedName>
    <definedName name="KPMGJune" localSheetId="23">#REF!</definedName>
    <definedName name="KPMGJune" localSheetId="24">#REF!</definedName>
    <definedName name="KPMGJune" localSheetId="25">#REF!</definedName>
    <definedName name="KPMGJune" localSheetId="26">#REF!</definedName>
    <definedName name="KPMGJune" localSheetId="27">#REF!</definedName>
    <definedName name="KPMGJune" localSheetId="28">#REF!</definedName>
    <definedName name="KPMGJune" localSheetId="29">#REF!</definedName>
    <definedName name="KPMGJune" localSheetId="30">#REF!</definedName>
    <definedName name="KPMGJune" localSheetId="31">#REF!</definedName>
    <definedName name="KPMGJune" localSheetId="32">#REF!</definedName>
    <definedName name="KPMGJune" localSheetId="34">#REF!</definedName>
    <definedName name="KPMGJune" localSheetId="36">#REF!</definedName>
    <definedName name="KPMGJune" localSheetId="42">#REF!</definedName>
    <definedName name="KPMGJune" localSheetId="43">#REF!</definedName>
    <definedName name="KPMGJune" localSheetId="44">#REF!</definedName>
    <definedName name="KPMGJune" localSheetId="45">#REF!</definedName>
    <definedName name="KPMGJune" localSheetId="46">#REF!</definedName>
    <definedName name="KPMGJune" localSheetId="47">#REF!</definedName>
    <definedName name="KPMGJune" localSheetId="48">#REF!</definedName>
    <definedName name="KPMGJune" localSheetId="49">#REF!</definedName>
    <definedName name="KPMGJune" localSheetId="50">#REF!</definedName>
    <definedName name="KPMGJune" localSheetId="53">#REF!</definedName>
    <definedName name="KPMGJune" localSheetId="56">#REF!</definedName>
    <definedName name="KPMGJune" localSheetId="57">#REF!</definedName>
    <definedName name="KPMGJune" localSheetId="61">#REF!</definedName>
    <definedName name="KPMGJune" localSheetId="62">#REF!</definedName>
    <definedName name="KPMGJune" localSheetId="63">#REF!</definedName>
    <definedName name="KPMGJune" localSheetId="7">#REF!</definedName>
    <definedName name="KPMGJune" localSheetId="8">#REF!</definedName>
    <definedName name="KPMGJune" localSheetId="9">#REF!</definedName>
    <definedName name="KPMGJune" localSheetId="5">#REF!</definedName>
    <definedName name="KPMGJune">#REF!</definedName>
    <definedName name="KPMGMarch" localSheetId="11">#REF!</definedName>
    <definedName name="KPMGMarch" localSheetId="74">#REF!</definedName>
    <definedName name="KPMGMarch" localSheetId="3">#REF!</definedName>
    <definedName name="KPMGMarch" localSheetId="12">#REF!</definedName>
    <definedName name="KPMGMarch" localSheetId="35">#REF!</definedName>
    <definedName name="KPMGMarch" localSheetId="1">#REF!</definedName>
    <definedName name="KPMGMarch" localSheetId="80">#REF!</definedName>
    <definedName name="KPMGMarch" localSheetId="2">#REF!</definedName>
    <definedName name="KPMGMarch" localSheetId="21">#REF!</definedName>
    <definedName name="KPMGMarch" localSheetId="15">#REF!</definedName>
    <definedName name="KPMGMarch" localSheetId="33">#REF!</definedName>
    <definedName name="KPMGMarch" localSheetId="39">#REF!</definedName>
    <definedName name="KPMGMarch" localSheetId="40">#REF!</definedName>
    <definedName name="KPMGMarch" localSheetId="41">#REF!</definedName>
    <definedName name="KPMGMarch" localSheetId="60">#REF!</definedName>
    <definedName name="KPMGMarch" localSheetId="70">#REF!</definedName>
    <definedName name="KPMGMarch" localSheetId="71">#REF!</definedName>
    <definedName name="KPMGMarch" localSheetId="72">#REF!</definedName>
    <definedName name="KPMGMarch" localSheetId="73">#REF!</definedName>
    <definedName name="KPMGMarch" localSheetId="77">#REF!</definedName>
    <definedName name="KPMGMarch" localSheetId="64">#REF!</definedName>
    <definedName name="KPMGMarch" localSheetId="75">#REF!</definedName>
    <definedName name="KPMGMarch" localSheetId="76">#REF!</definedName>
    <definedName name="KPMGMarch" localSheetId="10">#REF!</definedName>
    <definedName name="KPMGMarch" localSheetId="13">#REF!</definedName>
    <definedName name="KPMGMarch" localSheetId="14">#REF!</definedName>
    <definedName name="KPMGMarch" localSheetId="17">#REF!</definedName>
    <definedName name="KPMGMarch" localSheetId="18">#REF!</definedName>
    <definedName name="KPMGMarch" localSheetId="19">#REF!</definedName>
    <definedName name="KPMGMarch" localSheetId="20">#REF!</definedName>
    <definedName name="KPMGMarch" localSheetId="22">#REF!</definedName>
    <definedName name="KPMGMarch" localSheetId="23">#REF!</definedName>
    <definedName name="KPMGMarch" localSheetId="24">#REF!</definedName>
    <definedName name="KPMGMarch" localSheetId="25">#REF!</definedName>
    <definedName name="KPMGMarch" localSheetId="26">#REF!</definedName>
    <definedName name="KPMGMarch" localSheetId="27">#REF!</definedName>
    <definedName name="KPMGMarch" localSheetId="28">#REF!</definedName>
    <definedName name="KPMGMarch" localSheetId="29">#REF!</definedName>
    <definedName name="KPMGMarch" localSheetId="30">#REF!</definedName>
    <definedName name="KPMGMarch" localSheetId="31">#REF!</definedName>
    <definedName name="KPMGMarch" localSheetId="32">#REF!</definedName>
    <definedName name="KPMGMarch" localSheetId="34">#REF!</definedName>
    <definedName name="KPMGMarch" localSheetId="36">#REF!</definedName>
    <definedName name="KPMGMarch" localSheetId="42">#REF!</definedName>
    <definedName name="KPMGMarch" localSheetId="43">#REF!</definedName>
    <definedName name="KPMGMarch" localSheetId="44">#REF!</definedName>
    <definedName name="KPMGMarch" localSheetId="45">#REF!</definedName>
    <definedName name="KPMGMarch" localSheetId="46">#REF!</definedName>
    <definedName name="KPMGMarch" localSheetId="47">#REF!</definedName>
    <definedName name="KPMGMarch" localSheetId="48">#REF!</definedName>
    <definedName name="KPMGMarch" localSheetId="49">#REF!</definedName>
    <definedName name="KPMGMarch" localSheetId="50">#REF!</definedName>
    <definedName name="KPMGMarch" localSheetId="53">#REF!</definedName>
    <definedName name="KPMGMarch" localSheetId="56">#REF!</definedName>
    <definedName name="KPMGMarch" localSheetId="57">#REF!</definedName>
    <definedName name="KPMGMarch" localSheetId="61">#REF!</definedName>
    <definedName name="KPMGMarch" localSheetId="62">#REF!</definedName>
    <definedName name="KPMGMarch" localSheetId="63">#REF!</definedName>
    <definedName name="KPMGMarch" localSheetId="7">#REF!</definedName>
    <definedName name="KPMGMarch" localSheetId="8">#REF!</definedName>
    <definedName name="KPMGMarch" localSheetId="9">#REF!</definedName>
    <definedName name="KPMGMarch" localSheetId="5">#REF!</definedName>
    <definedName name="KPMGMarch">#REF!</definedName>
    <definedName name="KPMGSeptember" localSheetId="11">#REF!</definedName>
    <definedName name="KPMGSeptember" localSheetId="74">#REF!</definedName>
    <definedName name="KPMGSeptember" localSheetId="3">#REF!</definedName>
    <definedName name="KPMGSeptember" localSheetId="12">#REF!</definedName>
    <definedName name="KPMGSeptember" localSheetId="35">#REF!</definedName>
    <definedName name="KPMGSeptember" localSheetId="1">#REF!</definedName>
    <definedName name="KPMGSeptember" localSheetId="80">#REF!</definedName>
    <definedName name="KPMGSeptember" localSheetId="2">#REF!</definedName>
    <definedName name="KPMGSeptember" localSheetId="21">#REF!</definedName>
    <definedName name="KPMGSeptember" localSheetId="15">#REF!</definedName>
    <definedName name="KPMGSeptember" localSheetId="33">#REF!</definedName>
    <definedName name="KPMGSeptember" localSheetId="39">#REF!</definedName>
    <definedName name="KPMGSeptember" localSheetId="40">#REF!</definedName>
    <definedName name="KPMGSeptember" localSheetId="41">#REF!</definedName>
    <definedName name="KPMGSeptember" localSheetId="60">#REF!</definedName>
    <definedName name="KPMGSeptember" localSheetId="70">#REF!</definedName>
    <definedName name="KPMGSeptember" localSheetId="71">#REF!</definedName>
    <definedName name="KPMGSeptember" localSheetId="72">#REF!</definedName>
    <definedName name="KPMGSeptember" localSheetId="73">#REF!</definedName>
    <definedName name="KPMGSeptember" localSheetId="77">#REF!</definedName>
    <definedName name="KPMGSeptember" localSheetId="64">#REF!</definedName>
    <definedName name="KPMGSeptember" localSheetId="75">#REF!</definedName>
    <definedName name="KPMGSeptember" localSheetId="76">#REF!</definedName>
    <definedName name="KPMGSeptember" localSheetId="10">#REF!</definedName>
    <definedName name="KPMGSeptember" localSheetId="13">#REF!</definedName>
    <definedName name="KPMGSeptember" localSheetId="14">#REF!</definedName>
    <definedName name="KPMGSeptember" localSheetId="17">#REF!</definedName>
    <definedName name="KPMGSeptember" localSheetId="18">#REF!</definedName>
    <definedName name="KPMGSeptember" localSheetId="19">#REF!</definedName>
    <definedName name="KPMGSeptember" localSheetId="20">#REF!</definedName>
    <definedName name="KPMGSeptember" localSheetId="22">#REF!</definedName>
    <definedName name="KPMGSeptember" localSheetId="23">#REF!</definedName>
    <definedName name="KPMGSeptember" localSheetId="24">#REF!</definedName>
    <definedName name="KPMGSeptember" localSheetId="25">#REF!</definedName>
    <definedName name="KPMGSeptember" localSheetId="26">#REF!</definedName>
    <definedName name="KPMGSeptember" localSheetId="27">#REF!</definedName>
    <definedName name="KPMGSeptember" localSheetId="28">#REF!</definedName>
    <definedName name="KPMGSeptember" localSheetId="29">#REF!</definedName>
    <definedName name="KPMGSeptember" localSheetId="30">#REF!</definedName>
    <definedName name="KPMGSeptember" localSheetId="31">#REF!</definedName>
    <definedName name="KPMGSeptember" localSheetId="32">#REF!</definedName>
    <definedName name="KPMGSeptember" localSheetId="34">#REF!</definedName>
    <definedName name="KPMGSeptember" localSheetId="36">#REF!</definedName>
    <definedName name="KPMGSeptember" localSheetId="42">#REF!</definedName>
    <definedName name="KPMGSeptember" localSheetId="43">#REF!</definedName>
    <definedName name="KPMGSeptember" localSheetId="44">#REF!</definedName>
    <definedName name="KPMGSeptember" localSheetId="45">#REF!</definedName>
    <definedName name="KPMGSeptember" localSheetId="46">#REF!</definedName>
    <definedName name="KPMGSeptember" localSheetId="47">#REF!</definedName>
    <definedName name="KPMGSeptember" localSheetId="48">#REF!</definedName>
    <definedName name="KPMGSeptember" localSheetId="49">#REF!</definedName>
    <definedName name="KPMGSeptember" localSheetId="50">#REF!</definedName>
    <definedName name="KPMGSeptember" localSheetId="53">#REF!</definedName>
    <definedName name="KPMGSeptember" localSheetId="56">#REF!</definedName>
    <definedName name="KPMGSeptember" localSheetId="57">#REF!</definedName>
    <definedName name="KPMGSeptember" localSheetId="61">#REF!</definedName>
    <definedName name="KPMGSeptember" localSheetId="62">#REF!</definedName>
    <definedName name="KPMGSeptember" localSheetId="63">#REF!</definedName>
    <definedName name="KPMGSeptember" localSheetId="7">#REF!</definedName>
    <definedName name="KPMGSeptember" localSheetId="8">#REF!</definedName>
    <definedName name="KPMGSeptember" localSheetId="9">#REF!</definedName>
    <definedName name="KPMGSeptember" localSheetId="5">#REF!</definedName>
    <definedName name="KPMGSeptember">#REF!</definedName>
    <definedName name="MAR" localSheetId="11">#REF!</definedName>
    <definedName name="MAR" localSheetId="74">#REF!</definedName>
    <definedName name="MAR" localSheetId="3">#REF!</definedName>
    <definedName name="MAR" localSheetId="12">#REF!</definedName>
    <definedName name="MAR" localSheetId="35">#REF!</definedName>
    <definedName name="MAR" localSheetId="1">#REF!</definedName>
    <definedName name="MAR" localSheetId="21">#REF!</definedName>
    <definedName name="MAR" localSheetId="15">#REF!</definedName>
    <definedName name="MAR" localSheetId="33">#REF!</definedName>
    <definedName name="MAR" localSheetId="39">#REF!</definedName>
    <definedName name="MAR" localSheetId="40">#REF!</definedName>
    <definedName name="MAR" localSheetId="41">#REF!</definedName>
    <definedName name="MAR" localSheetId="70">#REF!</definedName>
    <definedName name="MAR" localSheetId="71">#REF!</definedName>
    <definedName name="MAR" localSheetId="72">#REF!</definedName>
    <definedName name="MAR" localSheetId="73">#REF!</definedName>
    <definedName name="MAR" localSheetId="77">#REF!</definedName>
    <definedName name="MAR" localSheetId="75">#REF!</definedName>
    <definedName name="MAR" localSheetId="76">#REF!</definedName>
    <definedName name="MAR" localSheetId="10">#REF!</definedName>
    <definedName name="MAR" localSheetId="13">#REF!</definedName>
    <definedName name="MAR" localSheetId="14">#REF!</definedName>
    <definedName name="MAR" localSheetId="17">#REF!</definedName>
    <definedName name="MAR" localSheetId="18">#REF!</definedName>
    <definedName name="MAR" localSheetId="19">#REF!</definedName>
    <definedName name="MAR" localSheetId="20">#REF!</definedName>
    <definedName name="MAR" localSheetId="22">#REF!</definedName>
    <definedName name="MAR" localSheetId="23">#REF!</definedName>
    <definedName name="MAR" localSheetId="24">#REF!</definedName>
    <definedName name="MAR" localSheetId="25">#REF!</definedName>
    <definedName name="MAR" localSheetId="26">#REF!</definedName>
    <definedName name="MAR" localSheetId="27">#REF!</definedName>
    <definedName name="MAR" localSheetId="28">#REF!</definedName>
    <definedName name="MAR" localSheetId="29">#REF!</definedName>
    <definedName name="MAR" localSheetId="30">#REF!</definedName>
    <definedName name="MAR" localSheetId="31">#REF!</definedName>
    <definedName name="MAR" localSheetId="32">#REF!</definedName>
    <definedName name="MAR" localSheetId="34">#REF!</definedName>
    <definedName name="MAR" localSheetId="36">#REF!</definedName>
    <definedName name="MAR" localSheetId="42">#REF!</definedName>
    <definedName name="MAR" localSheetId="43">#REF!</definedName>
    <definedName name="MAR" localSheetId="44">#REF!</definedName>
    <definedName name="MAR" localSheetId="45">#REF!</definedName>
    <definedName name="MAR" localSheetId="46">#REF!</definedName>
    <definedName name="MAR" localSheetId="47">#REF!</definedName>
    <definedName name="MAR" localSheetId="48">#REF!</definedName>
    <definedName name="MAR" localSheetId="49">#REF!</definedName>
    <definedName name="MAR" localSheetId="50">#REF!</definedName>
    <definedName name="MAR" localSheetId="53">#REF!</definedName>
    <definedName name="MAR" localSheetId="56">#REF!</definedName>
    <definedName name="MAR" localSheetId="57">#REF!</definedName>
    <definedName name="MAR" localSheetId="61">#REF!</definedName>
    <definedName name="MAR" localSheetId="62">#REF!</definedName>
    <definedName name="MAR" localSheetId="63">#REF!</definedName>
    <definedName name="MAR" localSheetId="7">#REF!</definedName>
    <definedName name="MAR" localSheetId="8">#REF!</definedName>
    <definedName name="MAR" localSheetId="9">#REF!</definedName>
    <definedName name="MAR">#REF!</definedName>
    <definedName name="March" localSheetId="11">#REF!</definedName>
    <definedName name="March" localSheetId="74">#REF!</definedName>
    <definedName name="March" localSheetId="3">#REF!</definedName>
    <definedName name="March" localSheetId="12">#REF!</definedName>
    <definedName name="March" localSheetId="35">#REF!</definedName>
    <definedName name="March" localSheetId="1">#REF!</definedName>
    <definedName name="March" localSheetId="21">#REF!</definedName>
    <definedName name="March" localSheetId="15">#REF!</definedName>
    <definedName name="March" localSheetId="33">#REF!</definedName>
    <definedName name="March" localSheetId="39">#REF!</definedName>
    <definedName name="March" localSheetId="40">#REF!</definedName>
    <definedName name="March" localSheetId="41">#REF!</definedName>
    <definedName name="March" localSheetId="70">#REF!</definedName>
    <definedName name="March" localSheetId="71">#REF!</definedName>
    <definedName name="March" localSheetId="72">#REF!</definedName>
    <definedName name="March" localSheetId="73">#REF!</definedName>
    <definedName name="March" localSheetId="77">#REF!</definedName>
    <definedName name="March" localSheetId="75">#REF!</definedName>
    <definedName name="March" localSheetId="76">#REF!</definedName>
    <definedName name="March" localSheetId="10">#REF!</definedName>
    <definedName name="March" localSheetId="13">#REF!</definedName>
    <definedName name="March" localSheetId="14">#REF!</definedName>
    <definedName name="March" localSheetId="17">#REF!</definedName>
    <definedName name="March" localSheetId="18">#REF!</definedName>
    <definedName name="March" localSheetId="19">#REF!</definedName>
    <definedName name="March" localSheetId="20">#REF!</definedName>
    <definedName name="March" localSheetId="22">#REF!</definedName>
    <definedName name="March" localSheetId="23">#REF!</definedName>
    <definedName name="March" localSheetId="24">#REF!</definedName>
    <definedName name="March" localSheetId="25">#REF!</definedName>
    <definedName name="March" localSheetId="26">#REF!</definedName>
    <definedName name="March" localSheetId="27">#REF!</definedName>
    <definedName name="March" localSheetId="28">#REF!</definedName>
    <definedName name="March" localSheetId="29">#REF!</definedName>
    <definedName name="March" localSheetId="30">#REF!</definedName>
    <definedName name="March" localSheetId="31">#REF!</definedName>
    <definedName name="March" localSheetId="32">#REF!</definedName>
    <definedName name="March" localSheetId="34">#REF!</definedName>
    <definedName name="March" localSheetId="36">#REF!</definedName>
    <definedName name="March" localSheetId="42">#REF!</definedName>
    <definedName name="March" localSheetId="43">#REF!</definedName>
    <definedName name="March" localSheetId="44">#REF!</definedName>
    <definedName name="March" localSheetId="45">#REF!</definedName>
    <definedName name="March" localSheetId="46">#REF!</definedName>
    <definedName name="March" localSheetId="47">#REF!</definedName>
    <definedName name="March" localSheetId="48">#REF!</definedName>
    <definedName name="March" localSheetId="49">#REF!</definedName>
    <definedName name="March" localSheetId="50">#REF!</definedName>
    <definedName name="March" localSheetId="53">#REF!</definedName>
    <definedName name="March" localSheetId="56">#REF!</definedName>
    <definedName name="March" localSheetId="57">#REF!</definedName>
    <definedName name="March" localSheetId="61">#REF!</definedName>
    <definedName name="March" localSheetId="62">#REF!</definedName>
    <definedName name="March" localSheetId="63">#REF!</definedName>
    <definedName name="March" localSheetId="7">#REF!</definedName>
    <definedName name="March" localSheetId="8">#REF!</definedName>
    <definedName name="March" localSheetId="9">#REF!</definedName>
    <definedName name="March">#REF!</definedName>
    <definedName name="MAY" localSheetId="11">#REF!</definedName>
    <definedName name="MAY" localSheetId="74">#REF!</definedName>
    <definedName name="MAY" localSheetId="3">#REF!</definedName>
    <definedName name="MAY" localSheetId="12">#REF!</definedName>
    <definedName name="MAY" localSheetId="35">#REF!</definedName>
    <definedName name="MAY" localSheetId="1">#REF!</definedName>
    <definedName name="MAY" localSheetId="21">#REF!</definedName>
    <definedName name="MAY" localSheetId="15">#REF!</definedName>
    <definedName name="MAY" localSheetId="33">#REF!</definedName>
    <definedName name="MAY" localSheetId="39">#REF!</definedName>
    <definedName name="MAY" localSheetId="40">#REF!</definedName>
    <definedName name="MAY" localSheetId="41">#REF!</definedName>
    <definedName name="MAY" localSheetId="70">#REF!</definedName>
    <definedName name="MAY" localSheetId="71">#REF!</definedName>
    <definedName name="MAY" localSheetId="72">#REF!</definedName>
    <definedName name="MAY" localSheetId="73">#REF!</definedName>
    <definedName name="MAY" localSheetId="77">#REF!</definedName>
    <definedName name="MAY" localSheetId="75">#REF!</definedName>
    <definedName name="MAY" localSheetId="76">#REF!</definedName>
    <definedName name="MAY" localSheetId="10">#REF!</definedName>
    <definedName name="MAY" localSheetId="13">#REF!</definedName>
    <definedName name="MAY" localSheetId="14">#REF!</definedName>
    <definedName name="MAY" localSheetId="17">#REF!</definedName>
    <definedName name="MAY" localSheetId="18">#REF!</definedName>
    <definedName name="MAY" localSheetId="19">#REF!</definedName>
    <definedName name="MAY" localSheetId="20">#REF!</definedName>
    <definedName name="MAY" localSheetId="22">#REF!</definedName>
    <definedName name="MAY" localSheetId="23">#REF!</definedName>
    <definedName name="MAY" localSheetId="24">#REF!</definedName>
    <definedName name="MAY" localSheetId="25">#REF!</definedName>
    <definedName name="MAY" localSheetId="26">#REF!</definedName>
    <definedName name="MAY" localSheetId="27">#REF!</definedName>
    <definedName name="MAY" localSheetId="28">#REF!</definedName>
    <definedName name="MAY" localSheetId="29">#REF!</definedName>
    <definedName name="MAY" localSheetId="30">#REF!</definedName>
    <definedName name="MAY" localSheetId="31">#REF!</definedName>
    <definedName name="MAY" localSheetId="32">#REF!</definedName>
    <definedName name="MAY" localSheetId="34">#REF!</definedName>
    <definedName name="MAY" localSheetId="36">#REF!</definedName>
    <definedName name="MAY" localSheetId="42">#REF!</definedName>
    <definedName name="MAY" localSheetId="43">#REF!</definedName>
    <definedName name="MAY" localSheetId="44">#REF!</definedName>
    <definedName name="MAY" localSheetId="45">#REF!</definedName>
    <definedName name="MAY" localSheetId="46">#REF!</definedName>
    <definedName name="MAY" localSheetId="47">#REF!</definedName>
    <definedName name="MAY" localSheetId="48">#REF!</definedName>
    <definedName name="MAY" localSheetId="49">#REF!</definedName>
    <definedName name="MAY" localSheetId="50">#REF!</definedName>
    <definedName name="MAY" localSheetId="53">#REF!</definedName>
    <definedName name="MAY" localSheetId="56">#REF!</definedName>
    <definedName name="MAY" localSheetId="57">#REF!</definedName>
    <definedName name="MAY" localSheetId="61">#REF!</definedName>
    <definedName name="MAY" localSheetId="62">#REF!</definedName>
    <definedName name="MAY" localSheetId="63">#REF!</definedName>
    <definedName name="MAY" localSheetId="7">#REF!</definedName>
    <definedName name="MAY" localSheetId="8">#REF!</definedName>
    <definedName name="MAY" localSheetId="9">#REF!</definedName>
    <definedName name="MAY">#REF!</definedName>
    <definedName name="N03___GL03" localSheetId="11">#REF!</definedName>
    <definedName name="N03___GL03" localSheetId="74">#REF!</definedName>
    <definedName name="N03___GL03" localSheetId="3">#REF!</definedName>
    <definedName name="N03___GL03" localSheetId="12">#REF!</definedName>
    <definedName name="N03___GL03" localSheetId="35">#REF!</definedName>
    <definedName name="N03___GL03" localSheetId="1">#REF!</definedName>
    <definedName name="N03___GL03" localSheetId="21">#REF!</definedName>
    <definedName name="N03___GL03" localSheetId="15">#REF!</definedName>
    <definedName name="N03___GL03" localSheetId="33">#REF!</definedName>
    <definedName name="N03___GL03" localSheetId="39">#REF!</definedName>
    <definedName name="N03___GL03" localSheetId="40">#REF!</definedName>
    <definedName name="N03___GL03" localSheetId="41">#REF!</definedName>
    <definedName name="N03___GL03" localSheetId="70">#REF!</definedName>
    <definedName name="N03___GL03" localSheetId="71">#REF!</definedName>
    <definedName name="N03___GL03" localSheetId="72">#REF!</definedName>
    <definedName name="N03___GL03" localSheetId="73">#REF!</definedName>
    <definedName name="N03___GL03" localSheetId="77">#REF!</definedName>
    <definedName name="N03___GL03" localSheetId="75">#REF!</definedName>
    <definedName name="N03___GL03" localSheetId="76">#REF!</definedName>
    <definedName name="N03___GL03" localSheetId="10">#REF!</definedName>
    <definedName name="N03___GL03" localSheetId="13">#REF!</definedName>
    <definedName name="N03___GL03" localSheetId="14">#REF!</definedName>
    <definedName name="N03___GL03" localSheetId="17">#REF!</definedName>
    <definedName name="N03___GL03" localSheetId="18">#REF!</definedName>
    <definedName name="N03___GL03" localSheetId="19">#REF!</definedName>
    <definedName name="N03___GL03" localSheetId="20">#REF!</definedName>
    <definedName name="N03___GL03" localSheetId="22">#REF!</definedName>
    <definedName name="N03___GL03" localSheetId="23">#REF!</definedName>
    <definedName name="N03___GL03" localSheetId="24">#REF!</definedName>
    <definedName name="N03___GL03" localSheetId="25">#REF!</definedName>
    <definedName name="N03___GL03" localSheetId="26">#REF!</definedName>
    <definedName name="N03___GL03" localSheetId="27">#REF!</definedName>
    <definedName name="N03___GL03" localSheetId="28">#REF!</definedName>
    <definedName name="N03___GL03" localSheetId="29">#REF!</definedName>
    <definedName name="N03___GL03" localSheetId="30">#REF!</definedName>
    <definedName name="N03___GL03" localSheetId="31">#REF!</definedName>
    <definedName name="N03___GL03" localSheetId="32">#REF!</definedName>
    <definedName name="N03___GL03" localSheetId="34">#REF!</definedName>
    <definedName name="N03___GL03" localSheetId="36">#REF!</definedName>
    <definedName name="N03___GL03" localSheetId="42">#REF!</definedName>
    <definedName name="N03___GL03" localSheetId="43">#REF!</definedName>
    <definedName name="N03___GL03" localSheetId="44">#REF!</definedName>
    <definedName name="N03___GL03" localSheetId="45">#REF!</definedName>
    <definedName name="N03___GL03" localSheetId="46">#REF!</definedName>
    <definedName name="N03___GL03" localSheetId="47">#REF!</definedName>
    <definedName name="N03___GL03" localSheetId="48">#REF!</definedName>
    <definedName name="N03___GL03" localSheetId="49">#REF!</definedName>
    <definedName name="N03___GL03" localSheetId="50">#REF!</definedName>
    <definedName name="N03___GL03" localSheetId="53">#REF!</definedName>
    <definedName name="N03___GL03" localSheetId="56">#REF!</definedName>
    <definedName name="N03___GL03" localSheetId="57">#REF!</definedName>
    <definedName name="N03___GL03" localSheetId="61">#REF!</definedName>
    <definedName name="N03___GL03" localSheetId="62">#REF!</definedName>
    <definedName name="N03___GL03" localSheetId="63">#REF!</definedName>
    <definedName name="N03___GL03" localSheetId="7">#REF!</definedName>
    <definedName name="N03___GL03" localSheetId="8">#REF!</definedName>
    <definedName name="N03___GL03" localSheetId="9">#REF!</definedName>
    <definedName name="N03___GL03">#REF!</definedName>
    <definedName name="NOTES_EVEN" localSheetId="11">#REF!</definedName>
    <definedName name="NOTES_EVEN" localSheetId="74">#REF!</definedName>
    <definedName name="NOTES_EVEN" localSheetId="3">#REF!</definedName>
    <definedName name="NOTES_EVEN" localSheetId="12">#REF!</definedName>
    <definedName name="NOTES_EVEN" localSheetId="35">#REF!</definedName>
    <definedName name="NOTES_EVEN" localSheetId="1">#REF!</definedName>
    <definedName name="NOTES_EVEN" localSheetId="80">#REF!</definedName>
    <definedName name="NOTES_EVEN" localSheetId="21">#REF!</definedName>
    <definedName name="NOTES_EVEN" localSheetId="15">#REF!</definedName>
    <definedName name="NOTES_EVEN" localSheetId="33">#REF!</definedName>
    <definedName name="NOTES_EVEN" localSheetId="39">#REF!</definedName>
    <definedName name="NOTES_EVEN" localSheetId="40">#REF!</definedName>
    <definedName name="NOTES_EVEN" localSheetId="41">#REF!</definedName>
    <definedName name="NOTES_EVEN" localSheetId="70">#REF!</definedName>
    <definedName name="NOTES_EVEN" localSheetId="71">#REF!</definedName>
    <definedName name="NOTES_EVEN" localSheetId="72">#REF!</definedName>
    <definedName name="NOTES_EVEN" localSheetId="73">#REF!</definedName>
    <definedName name="NOTES_EVEN" localSheetId="77">#REF!</definedName>
    <definedName name="NOTES_EVEN" localSheetId="75">#REF!</definedName>
    <definedName name="NOTES_EVEN" localSheetId="76">#REF!</definedName>
    <definedName name="NOTES_EVEN" localSheetId="10">#REF!</definedName>
    <definedName name="NOTES_EVEN" localSheetId="13">#REF!</definedName>
    <definedName name="NOTES_EVEN" localSheetId="14">#REF!</definedName>
    <definedName name="NOTES_EVEN" localSheetId="17">#REF!</definedName>
    <definedName name="NOTES_EVEN" localSheetId="18">#REF!</definedName>
    <definedName name="NOTES_EVEN" localSheetId="19">#REF!</definedName>
    <definedName name="NOTES_EVEN" localSheetId="20">#REF!</definedName>
    <definedName name="NOTES_EVEN" localSheetId="22">#REF!</definedName>
    <definedName name="NOTES_EVEN" localSheetId="23">#REF!</definedName>
    <definedName name="NOTES_EVEN" localSheetId="24">#REF!</definedName>
    <definedName name="NOTES_EVEN" localSheetId="25">#REF!</definedName>
    <definedName name="NOTES_EVEN" localSheetId="26">#REF!</definedName>
    <definedName name="NOTES_EVEN" localSheetId="27">#REF!</definedName>
    <definedName name="NOTES_EVEN" localSheetId="28">#REF!</definedName>
    <definedName name="NOTES_EVEN" localSheetId="29">#REF!</definedName>
    <definedName name="NOTES_EVEN" localSheetId="30">#REF!</definedName>
    <definedName name="NOTES_EVEN" localSheetId="31">#REF!</definedName>
    <definedName name="NOTES_EVEN" localSheetId="32">#REF!</definedName>
    <definedName name="NOTES_EVEN" localSheetId="34">#REF!</definedName>
    <definedName name="NOTES_EVEN" localSheetId="36">#REF!</definedName>
    <definedName name="NOTES_EVEN" localSheetId="42">#REF!</definedName>
    <definedName name="NOTES_EVEN" localSheetId="43">#REF!</definedName>
    <definedName name="NOTES_EVEN" localSheetId="44">#REF!</definedName>
    <definedName name="NOTES_EVEN" localSheetId="45">#REF!</definedName>
    <definedName name="NOTES_EVEN" localSheetId="46">#REF!</definedName>
    <definedName name="NOTES_EVEN" localSheetId="47">#REF!</definedName>
    <definedName name="NOTES_EVEN" localSheetId="48">#REF!</definedName>
    <definedName name="NOTES_EVEN" localSheetId="49">#REF!</definedName>
    <definedName name="NOTES_EVEN" localSheetId="50">#REF!</definedName>
    <definedName name="NOTES_EVEN" localSheetId="53">#REF!</definedName>
    <definedName name="NOTES_EVEN" localSheetId="56">#REF!</definedName>
    <definedName name="NOTES_EVEN" localSheetId="57">#REF!</definedName>
    <definedName name="NOTES_EVEN" localSheetId="61">#REF!</definedName>
    <definedName name="NOTES_EVEN" localSheetId="62">#REF!</definedName>
    <definedName name="NOTES_EVEN" localSheetId="63">#REF!</definedName>
    <definedName name="NOTES_EVEN" localSheetId="7">#REF!</definedName>
    <definedName name="NOTES_EVEN" localSheetId="8">'Sch C-p3'!#REF!</definedName>
    <definedName name="NOTES_EVEN" localSheetId="9">#REF!</definedName>
    <definedName name="NOTES_EVEN">#REF!</definedName>
    <definedName name="NOTES_ODD" localSheetId="11">#REF!</definedName>
    <definedName name="NOTES_ODD" localSheetId="74">#REF!</definedName>
    <definedName name="NOTES_ODD" localSheetId="3">#REF!</definedName>
    <definedName name="NOTES_ODD" localSheetId="12">#REF!</definedName>
    <definedName name="NOTES_ODD" localSheetId="35">#REF!</definedName>
    <definedName name="NOTES_ODD" localSheetId="1">#REF!</definedName>
    <definedName name="NOTES_ODD" localSheetId="80">#REF!</definedName>
    <definedName name="NOTES_ODD" localSheetId="21">#REF!</definedName>
    <definedName name="NOTES_ODD" localSheetId="15">#REF!</definedName>
    <definedName name="NOTES_ODD" localSheetId="33">#REF!</definedName>
    <definedName name="NOTES_ODD" localSheetId="39">#REF!</definedName>
    <definedName name="NOTES_ODD" localSheetId="40">#REF!</definedName>
    <definedName name="NOTES_ODD" localSheetId="41">#REF!</definedName>
    <definedName name="NOTES_ODD" localSheetId="70">#REF!</definedName>
    <definedName name="NOTES_ODD" localSheetId="71">#REF!</definedName>
    <definedName name="NOTES_ODD" localSheetId="72">#REF!</definedName>
    <definedName name="NOTES_ODD" localSheetId="73">#REF!</definedName>
    <definedName name="NOTES_ODD" localSheetId="77">#REF!</definedName>
    <definedName name="NOTES_ODD" localSheetId="75">#REF!</definedName>
    <definedName name="NOTES_ODD" localSheetId="76">#REF!</definedName>
    <definedName name="NOTES_ODD" localSheetId="10">#REF!</definedName>
    <definedName name="NOTES_ODD" localSheetId="13">#REF!</definedName>
    <definedName name="NOTES_ODD" localSheetId="14">#REF!</definedName>
    <definedName name="NOTES_ODD" localSheetId="17">#REF!</definedName>
    <definedName name="NOTES_ODD" localSheetId="18">#REF!</definedName>
    <definedName name="NOTES_ODD" localSheetId="19">#REF!</definedName>
    <definedName name="NOTES_ODD" localSheetId="20">#REF!</definedName>
    <definedName name="NOTES_ODD" localSheetId="22">#REF!</definedName>
    <definedName name="NOTES_ODD" localSheetId="23">#REF!</definedName>
    <definedName name="NOTES_ODD" localSheetId="24">#REF!</definedName>
    <definedName name="NOTES_ODD" localSheetId="25">#REF!</definedName>
    <definedName name="NOTES_ODD" localSheetId="26">#REF!</definedName>
    <definedName name="NOTES_ODD" localSheetId="27">#REF!</definedName>
    <definedName name="NOTES_ODD" localSheetId="28">#REF!</definedName>
    <definedName name="NOTES_ODD" localSheetId="29">#REF!</definedName>
    <definedName name="NOTES_ODD" localSheetId="30">#REF!</definedName>
    <definedName name="NOTES_ODD" localSheetId="31">#REF!</definedName>
    <definedName name="NOTES_ODD" localSheetId="32">#REF!</definedName>
    <definedName name="NOTES_ODD" localSheetId="34">#REF!</definedName>
    <definedName name="NOTES_ODD" localSheetId="36">#REF!</definedName>
    <definedName name="NOTES_ODD" localSheetId="42">#REF!</definedName>
    <definedName name="NOTES_ODD" localSheetId="43">#REF!</definedName>
    <definedName name="NOTES_ODD" localSheetId="44">#REF!</definedName>
    <definedName name="NOTES_ODD" localSheetId="45">#REF!</definedName>
    <definedName name="NOTES_ODD" localSheetId="46">#REF!</definedName>
    <definedName name="NOTES_ODD" localSheetId="47">#REF!</definedName>
    <definedName name="NOTES_ODD" localSheetId="48">#REF!</definedName>
    <definedName name="NOTES_ODD" localSheetId="49">#REF!</definedName>
    <definedName name="NOTES_ODD" localSheetId="50">#REF!</definedName>
    <definedName name="NOTES_ODD" localSheetId="53">#REF!</definedName>
    <definedName name="NOTES_ODD" localSheetId="56">#REF!</definedName>
    <definedName name="NOTES_ODD" localSheetId="57">#REF!</definedName>
    <definedName name="NOTES_ODD" localSheetId="61">#REF!</definedName>
    <definedName name="NOTES_ODD" localSheetId="62">#REF!</definedName>
    <definedName name="NOTES_ODD" localSheetId="63">#REF!</definedName>
    <definedName name="NOTES_ODD" localSheetId="7">#REF!</definedName>
    <definedName name="NOTES_ODD" localSheetId="8">'Sch C-p3'!#REF!</definedName>
    <definedName name="NOTES_ODD" localSheetId="9">#REF!</definedName>
    <definedName name="NOTES_ODD">#REF!</definedName>
    <definedName name="NOV" localSheetId="11">#REF!</definedName>
    <definedName name="NOV" localSheetId="74">#REF!</definedName>
    <definedName name="NOV" localSheetId="3">#REF!</definedName>
    <definedName name="NOV" localSheetId="12">#REF!</definedName>
    <definedName name="NOV" localSheetId="35">#REF!</definedName>
    <definedName name="NOV" localSheetId="1">#REF!</definedName>
    <definedName name="NOV" localSheetId="21">#REF!</definedName>
    <definedName name="NOV" localSheetId="15">#REF!</definedName>
    <definedName name="NOV" localSheetId="33">#REF!</definedName>
    <definedName name="NOV" localSheetId="39">#REF!</definedName>
    <definedName name="NOV" localSheetId="40">#REF!</definedName>
    <definedName name="NOV" localSheetId="41">#REF!</definedName>
    <definedName name="NOV" localSheetId="70">#REF!</definedName>
    <definedName name="NOV" localSheetId="71">#REF!</definedName>
    <definedName name="NOV" localSheetId="72">#REF!</definedName>
    <definedName name="NOV" localSheetId="73">#REF!</definedName>
    <definedName name="NOV" localSheetId="77">#REF!</definedName>
    <definedName name="NOV" localSheetId="75">#REF!</definedName>
    <definedName name="NOV" localSheetId="76">#REF!</definedName>
    <definedName name="NOV" localSheetId="10">#REF!</definedName>
    <definedName name="NOV" localSheetId="13">#REF!</definedName>
    <definedName name="NOV" localSheetId="14">#REF!</definedName>
    <definedName name="NOV" localSheetId="17">#REF!</definedName>
    <definedName name="NOV" localSheetId="18">#REF!</definedName>
    <definedName name="NOV" localSheetId="19">#REF!</definedName>
    <definedName name="NOV" localSheetId="20">#REF!</definedName>
    <definedName name="NOV" localSheetId="22">#REF!</definedName>
    <definedName name="NOV" localSheetId="23">#REF!</definedName>
    <definedName name="NOV" localSheetId="24">#REF!</definedName>
    <definedName name="NOV" localSheetId="25">#REF!</definedName>
    <definedName name="NOV" localSheetId="26">#REF!</definedName>
    <definedName name="NOV" localSheetId="27">#REF!</definedName>
    <definedName name="NOV" localSheetId="28">#REF!</definedName>
    <definedName name="NOV" localSheetId="29">#REF!</definedName>
    <definedName name="NOV" localSheetId="30">#REF!</definedName>
    <definedName name="NOV" localSheetId="31">#REF!</definedName>
    <definedName name="NOV" localSheetId="32">#REF!</definedName>
    <definedName name="NOV" localSheetId="34">#REF!</definedName>
    <definedName name="NOV" localSheetId="36">#REF!</definedName>
    <definedName name="NOV" localSheetId="42">#REF!</definedName>
    <definedName name="NOV" localSheetId="43">#REF!</definedName>
    <definedName name="NOV" localSheetId="44">#REF!</definedName>
    <definedName name="NOV" localSheetId="45">#REF!</definedName>
    <definedName name="NOV" localSheetId="46">#REF!</definedName>
    <definedName name="NOV" localSheetId="47">#REF!</definedName>
    <definedName name="NOV" localSheetId="48">#REF!</definedName>
    <definedName name="NOV" localSheetId="49">#REF!</definedName>
    <definedName name="NOV" localSheetId="50">#REF!</definedName>
    <definedName name="NOV" localSheetId="53">#REF!</definedName>
    <definedName name="NOV" localSheetId="56">#REF!</definedName>
    <definedName name="NOV" localSheetId="57">#REF!</definedName>
    <definedName name="NOV" localSheetId="61">#REF!</definedName>
    <definedName name="NOV" localSheetId="62">#REF!</definedName>
    <definedName name="NOV" localSheetId="63">#REF!</definedName>
    <definedName name="NOV" localSheetId="7">#REF!</definedName>
    <definedName name="NOV" localSheetId="8">#REF!</definedName>
    <definedName name="NOV" localSheetId="9">#REF!</definedName>
    <definedName name="NOV">#REF!</definedName>
    <definedName name="OCT" localSheetId="11">#REF!</definedName>
    <definedName name="OCT" localSheetId="74">#REF!</definedName>
    <definedName name="OCT" localSheetId="3">#REF!</definedName>
    <definedName name="OCT" localSheetId="12">#REF!</definedName>
    <definedName name="OCT" localSheetId="35">#REF!</definedName>
    <definedName name="OCT" localSheetId="1">#REF!</definedName>
    <definedName name="OCT" localSheetId="21">#REF!</definedName>
    <definedName name="OCT" localSheetId="15">#REF!</definedName>
    <definedName name="OCT" localSheetId="33">#REF!</definedName>
    <definedName name="OCT" localSheetId="39">#REF!</definedName>
    <definedName name="OCT" localSheetId="40">#REF!</definedName>
    <definedName name="OCT" localSheetId="41">#REF!</definedName>
    <definedName name="OCT" localSheetId="70">#REF!</definedName>
    <definedName name="OCT" localSheetId="71">#REF!</definedName>
    <definedName name="OCT" localSheetId="72">#REF!</definedName>
    <definedName name="OCT" localSheetId="73">#REF!</definedName>
    <definedName name="OCT" localSheetId="77">#REF!</definedName>
    <definedName name="OCT" localSheetId="75">#REF!</definedName>
    <definedName name="OCT" localSheetId="76">#REF!</definedName>
    <definedName name="OCT" localSheetId="10">#REF!</definedName>
    <definedName name="OCT" localSheetId="13">#REF!</definedName>
    <definedName name="OCT" localSheetId="14">#REF!</definedName>
    <definedName name="OCT" localSheetId="17">#REF!</definedName>
    <definedName name="OCT" localSheetId="18">#REF!</definedName>
    <definedName name="OCT" localSheetId="19">#REF!</definedName>
    <definedName name="OCT" localSheetId="20">#REF!</definedName>
    <definedName name="OCT" localSheetId="22">#REF!</definedName>
    <definedName name="OCT" localSheetId="23">#REF!</definedName>
    <definedName name="OCT" localSheetId="24">#REF!</definedName>
    <definedName name="OCT" localSheetId="25">#REF!</definedName>
    <definedName name="OCT" localSheetId="26">#REF!</definedName>
    <definedName name="OCT" localSheetId="27">#REF!</definedName>
    <definedName name="OCT" localSheetId="28">#REF!</definedName>
    <definedName name="OCT" localSheetId="29">#REF!</definedName>
    <definedName name="OCT" localSheetId="30">#REF!</definedName>
    <definedName name="OCT" localSheetId="31">#REF!</definedName>
    <definedName name="OCT" localSheetId="32">#REF!</definedName>
    <definedName name="OCT" localSheetId="34">#REF!</definedName>
    <definedName name="OCT" localSheetId="36">#REF!</definedName>
    <definedName name="OCT" localSheetId="42">#REF!</definedName>
    <definedName name="OCT" localSheetId="43">#REF!</definedName>
    <definedName name="OCT" localSheetId="44">#REF!</definedName>
    <definedName name="OCT" localSheetId="45">#REF!</definedName>
    <definedName name="OCT" localSheetId="46">#REF!</definedName>
    <definedName name="OCT" localSheetId="47">#REF!</definedName>
    <definedName name="OCT" localSheetId="48">#REF!</definedName>
    <definedName name="OCT" localSheetId="49">#REF!</definedName>
    <definedName name="OCT" localSheetId="50">#REF!</definedName>
    <definedName name="OCT" localSheetId="53">#REF!</definedName>
    <definedName name="OCT" localSheetId="56">#REF!</definedName>
    <definedName name="OCT" localSheetId="57">#REF!</definedName>
    <definedName name="OCT" localSheetId="61">#REF!</definedName>
    <definedName name="OCT" localSheetId="62">#REF!</definedName>
    <definedName name="OCT" localSheetId="63">#REF!</definedName>
    <definedName name="OCT" localSheetId="7">#REF!</definedName>
    <definedName name="OCT" localSheetId="8">#REF!</definedName>
    <definedName name="OCT" localSheetId="9">#REF!</definedName>
    <definedName name="OCT">#REF!</definedName>
    <definedName name="OCTYTD" localSheetId="11">#REF!</definedName>
    <definedName name="OCTYTD" localSheetId="74">#REF!</definedName>
    <definedName name="OCTYTD" localSheetId="3">#REF!</definedName>
    <definedName name="OCTYTD" localSheetId="12">#REF!</definedName>
    <definedName name="OCTYTD" localSheetId="35">#REF!</definedName>
    <definedName name="OCTYTD" localSheetId="1">#REF!</definedName>
    <definedName name="OCTYTD" localSheetId="21">#REF!</definedName>
    <definedName name="OCTYTD" localSheetId="15">#REF!</definedName>
    <definedName name="OCTYTD" localSheetId="33">#REF!</definedName>
    <definedName name="OCTYTD" localSheetId="39">#REF!</definedName>
    <definedName name="OCTYTD" localSheetId="40">#REF!</definedName>
    <definedName name="OCTYTD" localSheetId="41">#REF!</definedName>
    <definedName name="OCTYTD" localSheetId="70">#REF!</definedName>
    <definedName name="OCTYTD" localSheetId="71">#REF!</definedName>
    <definedName name="OCTYTD" localSheetId="72">#REF!</definedName>
    <definedName name="OCTYTD" localSheetId="73">#REF!</definedName>
    <definedName name="OCTYTD" localSheetId="77">#REF!</definedName>
    <definedName name="OCTYTD" localSheetId="75">#REF!</definedName>
    <definedName name="OCTYTD" localSheetId="76">#REF!</definedName>
    <definedName name="OCTYTD" localSheetId="10">#REF!</definedName>
    <definedName name="OCTYTD" localSheetId="13">#REF!</definedName>
    <definedName name="OCTYTD" localSheetId="14">#REF!</definedName>
    <definedName name="OCTYTD" localSheetId="17">#REF!</definedName>
    <definedName name="OCTYTD" localSheetId="18">#REF!</definedName>
    <definedName name="OCTYTD" localSheetId="19">#REF!</definedName>
    <definedName name="OCTYTD" localSheetId="20">#REF!</definedName>
    <definedName name="OCTYTD" localSheetId="22">#REF!</definedName>
    <definedName name="OCTYTD" localSheetId="23">#REF!</definedName>
    <definedName name="OCTYTD" localSheetId="24">#REF!</definedName>
    <definedName name="OCTYTD" localSheetId="25">#REF!</definedName>
    <definedName name="OCTYTD" localSheetId="26">#REF!</definedName>
    <definedName name="OCTYTD" localSheetId="27">#REF!</definedName>
    <definedName name="OCTYTD" localSheetId="28">#REF!</definedName>
    <definedName name="OCTYTD" localSheetId="29">#REF!</definedName>
    <definedName name="OCTYTD" localSheetId="30">#REF!</definedName>
    <definedName name="OCTYTD" localSheetId="31">#REF!</definedName>
    <definedName name="OCTYTD" localSheetId="32">#REF!</definedName>
    <definedName name="OCTYTD" localSheetId="34">#REF!</definedName>
    <definedName name="OCTYTD" localSheetId="36">#REF!</definedName>
    <definedName name="OCTYTD" localSheetId="42">#REF!</definedName>
    <definedName name="OCTYTD" localSheetId="43">#REF!</definedName>
    <definedName name="OCTYTD" localSheetId="44">#REF!</definedName>
    <definedName name="OCTYTD" localSheetId="45">#REF!</definedName>
    <definedName name="OCTYTD" localSheetId="46">#REF!</definedName>
    <definedName name="OCTYTD" localSheetId="47">#REF!</definedName>
    <definedName name="OCTYTD" localSheetId="48">#REF!</definedName>
    <definedName name="OCTYTD" localSheetId="49">#REF!</definedName>
    <definedName name="OCTYTD" localSheetId="50">#REF!</definedName>
    <definedName name="OCTYTD" localSheetId="53">#REF!</definedName>
    <definedName name="OCTYTD" localSheetId="56">#REF!</definedName>
    <definedName name="OCTYTD" localSheetId="57">#REF!</definedName>
    <definedName name="OCTYTD" localSheetId="61">#REF!</definedName>
    <definedName name="OCTYTD" localSheetId="62">#REF!</definedName>
    <definedName name="OCTYTD" localSheetId="63">#REF!</definedName>
    <definedName name="OCTYTD" localSheetId="7">#REF!</definedName>
    <definedName name="OCTYTD" localSheetId="8">#REF!</definedName>
    <definedName name="OCTYTD" localSheetId="9">#REF!</definedName>
    <definedName name="OCTYTD">#REF!</definedName>
    <definedName name="PAGE_1" localSheetId="63">'Sch 755 p77-80'!$A$1:$Z$60</definedName>
    <definedName name="PAGE_2" localSheetId="63">'Sch 755 p77-80'!$A$61:$Z$120</definedName>
    <definedName name="PAGE_3" localSheetId="63">'Sch 755 p77-80'!$A$121:$Z$177</definedName>
    <definedName name="PAGE_4" localSheetId="63">'Sch 755 p77-80'!$A$178:$Z$236</definedName>
    <definedName name="Page_header_odd" localSheetId="11">#REF!</definedName>
    <definedName name="Page_header_odd" localSheetId="74">#REF!</definedName>
    <definedName name="Page_header_odd" localSheetId="3">#REF!</definedName>
    <definedName name="Page_header_odd" localSheetId="12">#REF!</definedName>
    <definedName name="Page_header_odd" localSheetId="35">#REF!</definedName>
    <definedName name="Page_header_odd" localSheetId="1">#REF!</definedName>
    <definedName name="Page_header_odd" localSheetId="80">#REF!</definedName>
    <definedName name="Page_header_odd" localSheetId="21">#REF!</definedName>
    <definedName name="Page_header_odd" localSheetId="15">#REF!</definedName>
    <definedName name="Page_header_odd" localSheetId="33">#REF!</definedName>
    <definedName name="Page_header_odd" localSheetId="39">#REF!</definedName>
    <definedName name="Page_header_odd" localSheetId="40">#REF!</definedName>
    <definedName name="Page_header_odd" localSheetId="41">#REF!</definedName>
    <definedName name="Page_header_odd" localSheetId="70">#REF!</definedName>
    <definedName name="Page_header_odd" localSheetId="71">#REF!</definedName>
    <definedName name="Page_header_odd" localSheetId="72">#REF!</definedName>
    <definedName name="Page_header_odd" localSheetId="73">#REF!</definedName>
    <definedName name="Page_header_odd" localSheetId="77">#REF!</definedName>
    <definedName name="Page_header_odd" localSheetId="75">#REF!</definedName>
    <definedName name="Page_header_odd" localSheetId="76">#REF!</definedName>
    <definedName name="Page_header_odd" localSheetId="10">#REF!</definedName>
    <definedName name="Page_header_odd" localSheetId="13">#REF!</definedName>
    <definedName name="Page_header_odd" localSheetId="14">#REF!</definedName>
    <definedName name="Page_header_odd" localSheetId="17">#REF!</definedName>
    <definedName name="Page_header_odd" localSheetId="18">#REF!</definedName>
    <definedName name="Page_header_odd" localSheetId="19">#REF!</definedName>
    <definedName name="Page_header_odd" localSheetId="20">#REF!</definedName>
    <definedName name="Page_header_odd" localSheetId="22">#REF!</definedName>
    <definedName name="Page_header_odd" localSheetId="23">#REF!</definedName>
    <definedName name="Page_header_odd" localSheetId="24">#REF!</definedName>
    <definedName name="Page_header_odd" localSheetId="25">#REF!</definedName>
    <definedName name="Page_header_odd" localSheetId="26">#REF!</definedName>
    <definedName name="Page_header_odd" localSheetId="27">#REF!</definedName>
    <definedName name="Page_header_odd" localSheetId="28">#REF!</definedName>
    <definedName name="Page_header_odd" localSheetId="29">#REF!</definedName>
    <definedName name="Page_header_odd" localSheetId="30">#REF!</definedName>
    <definedName name="Page_header_odd" localSheetId="31">#REF!</definedName>
    <definedName name="Page_header_odd" localSheetId="32">#REF!</definedName>
    <definedName name="Page_header_odd" localSheetId="34">#REF!</definedName>
    <definedName name="Page_header_odd" localSheetId="36">#REF!</definedName>
    <definedName name="Page_header_odd" localSheetId="42">#REF!</definedName>
    <definedName name="Page_header_odd" localSheetId="43">#REF!</definedName>
    <definedName name="Page_header_odd" localSheetId="44">#REF!</definedName>
    <definedName name="Page_header_odd" localSheetId="45">#REF!</definedName>
    <definedName name="Page_header_odd" localSheetId="46">#REF!</definedName>
    <definedName name="Page_header_odd" localSheetId="47">#REF!</definedName>
    <definedName name="Page_header_odd" localSheetId="48">#REF!</definedName>
    <definedName name="Page_header_odd" localSheetId="49">#REF!</definedName>
    <definedName name="Page_header_odd" localSheetId="50">#REF!</definedName>
    <definedName name="Page_header_odd" localSheetId="53">#REF!</definedName>
    <definedName name="Page_header_odd" localSheetId="56">#REF!</definedName>
    <definedName name="Page_header_odd" localSheetId="57">#REF!</definedName>
    <definedName name="Page_header_odd" localSheetId="61">#REF!</definedName>
    <definedName name="Page_header_odd" localSheetId="62">#REF!</definedName>
    <definedName name="Page_header_odd" localSheetId="63">#REF!</definedName>
    <definedName name="Page_header_odd" localSheetId="7">#REF!</definedName>
    <definedName name="Page_header_odd" localSheetId="8">'Sch C-p3'!#REF!</definedName>
    <definedName name="Page_header_odd" localSheetId="9">#REF!</definedName>
    <definedName name="Page_header_odd">#REF!</definedName>
    <definedName name="PAGE63" localSheetId="74">#REF!</definedName>
    <definedName name="PAGE63" localSheetId="3">#REF!</definedName>
    <definedName name="PAGE63">#REF!</definedName>
    <definedName name="PAGE64" localSheetId="74">#REF!</definedName>
    <definedName name="PAGE64" localSheetId="3">#REF!</definedName>
    <definedName name="PAGE64">#REF!</definedName>
    <definedName name="PAGES_1_THRU_4" localSheetId="63">'Sch 755 p77-80'!$A$1:$Z$230</definedName>
    <definedName name="PASSENGER" localSheetId="63">'Sch 755 p77-80'!$A$237</definedName>
    <definedName name="PG_1" localSheetId="11">#REF!</definedName>
    <definedName name="PG_1" localSheetId="74">#REF!</definedName>
    <definedName name="PG_1" localSheetId="3">#REF!</definedName>
    <definedName name="PG_1" localSheetId="12">#REF!</definedName>
    <definedName name="PG_1" localSheetId="35">#REF!</definedName>
    <definedName name="PG_1" localSheetId="1">#REF!</definedName>
    <definedName name="PG_1" localSheetId="80">#REF!</definedName>
    <definedName name="PG_1" localSheetId="21">#REF!</definedName>
    <definedName name="PG_1" localSheetId="15">#REF!</definedName>
    <definedName name="PG_1" localSheetId="33">#REF!</definedName>
    <definedName name="PG_1" localSheetId="39">#REF!</definedName>
    <definedName name="PG_1" localSheetId="40">#REF!</definedName>
    <definedName name="PG_1" localSheetId="41">#REF!</definedName>
    <definedName name="PG_1" localSheetId="70">#REF!</definedName>
    <definedName name="PG_1" localSheetId="71">#REF!</definedName>
    <definedName name="PG_1" localSheetId="72">#REF!</definedName>
    <definedName name="PG_1" localSheetId="73">#REF!</definedName>
    <definedName name="PG_1" localSheetId="77">#REF!</definedName>
    <definedName name="PG_1" localSheetId="75">#REF!</definedName>
    <definedName name="PG_1" localSheetId="76">#REF!</definedName>
    <definedName name="PG_1" localSheetId="10">#REF!</definedName>
    <definedName name="PG_1" localSheetId="13">#REF!</definedName>
    <definedName name="PG_1" localSheetId="14">#REF!</definedName>
    <definedName name="PG_1" localSheetId="17">#REF!</definedName>
    <definedName name="PG_1" localSheetId="18">#REF!</definedName>
    <definedName name="PG_1" localSheetId="19">#REF!</definedName>
    <definedName name="PG_1" localSheetId="20">#REF!</definedName>
    <definedName name="PG_1" localSheetId="22">#REF!</definedName>
    <definedName name="PG_1" localSheetId="23">#REF!</definedName>
    <definedName name="PG_1" localSheetId="24">#REF!</definedName>
    <definedName name="PG_1" localSheetId="25">#REF!</definedName>
    <definedName name="PG_1" localSheetId="26">#REF!</definedName>
    <definedName name="PG_1" localSheetId="27">#REF!</definedName>
    <definedName name="PG_1" localSheetId="28">#REF!</definedName>
    <definedName name="PG_1" localSheetId="29">#REF!</definedName>
    <definedName name="PG_1" localSheetId="30">#REF!</definedName>
    <definedName name="PG_1" localSheetId="31">#REF!</definedName>
    <definedName name="PG_1" localSheetId="32">#REF!</definedName>
    <definedName name="PG_1" localSheetId="34">#REF!</definedName>
    <definedName name="PG_1" localSheetId="36">#REF!</definedName>
    <definedName name="PG_1" localSheetId="42">#REF!</definedName>
    <definedName name="PG_1" localSheetId="43">#REF!</definedName>
    <definedName name="PG_1" localSheetId="44">#REF!</definedName>
    <definedName name="PG_1" localSheetId="45">#REF!</definedName>
    <definedName name="PG_1" localSheetId="46">#REF!</definedName>
    <definedName name="PG_1" localSheetId="47">#REF!</definedName>
    <definedName name="PG_1" localSheetId="48">#REF!</definedName>
    <definedName name="PG_1" localSheetId="49">#REF!</definedName>
    <definedName name="PG_1" localSheetId="50">#REF!</definedName>
    <definedName name="PG_1" localSheetId="53">#REF!</definedName>
    <definedName name="PG_1" localSheetId="56">#REF!</definedName>
    <definedName name="PG_1" localSheetId="57">#REF!</definedName>
    <definedName name="PG_1" localSheetId="61">#REF!</definedName>
    <definedName name="PG_1" localSheetId="62">#REF!</definedName>
    <definedName name="PG_1" localSheetId="63">#REF!</definedName>
    <definedName name="PG_1" localSheetId="7">#REF!</definedName>
    <definedName name="PG_1" localSheetId="8">'Sch C-p3'!#REF!</definedName>
    <definedName name="PG_1" localSheetId="9">#REF!</definedName>
    <definedName name="PG_1">#REF!</definedName>
    <definedName name="PG_2" localSheetId="11">#REF!</definedName>
    <definedName name="PG_2" localSheetId="74">#REF!</definedName>
    <definedName name="PG_2" localSheetId="3">#REF!</definedName>
    <definedName name="PG_2" localSheetId="12">#REF!</definedName>
    <definedName name="PG_2" localSheetId="35">#REF!</definedName>
    <definedName name="PG_2" localSheetId="1">#REF!</definedName>
    <definedName name="PG_2" localSheetId="80">#REF!</definedName>
    <definedName name="PG_2" localSheetId="21">#REF!</definedName>
    <definedName name="PG_2" localSheetId="15">#REF!</definedName>
    <definedName name="PG_2" localSheetId="33">#REF!</definedName>
    <definedName name="PG_2" localSheetId="39">#REF!</definedName>
    <definedName name="PG_2" localSheetId="40">#REF!</definedName>
    <definedName name="PG_2" localSheetId="41">#REF!</definedName>
    <definedName name="PG_2" localSheetId="70">#REF!</definedName>
    <definedName name="PG_2" localSheetId="71">#REF!</definedName>
    <definedName name="PG_2" localSheetId="72">#REF!</definedName>
    <definedName name="PG_2" localSheetId="73">#REF!</definedName>
    <definedName name="PG_2" localSheetId="77">#REF!</definedName>
    <definedName name="PG_2" localSheetId="75">#REF!</definedName>
    <definedName name="PG_2" localSheetId="76">#REF!</definedName>
    <definedName name="PG_2" localSheetId="10">#REF!</definedName>
    <definedName name="PG_2" localSheetId="13">#REF!</definedName>
    <definedName name="PG_2" localSheetId="14">#REF!</definedName>
    <definedName name="PG_2" localSheetId="17">#REF!</definedName>
    <definedName name="PG_2" localSheetId="18">#REF!</definedName>
    <definedName name="PG_2" localSheetId="19">#REF!</definedName>
    <definedName name="PG_2" localSheetId="20">#REF!</definedName>
    <definedName name="PG_2" localSheetId="22">#REF!</definedName>
    <definedName name="PG_2" localSheetId="23">#REF!</definedName>
    <definedName name="PG_2" localSheetId="24">#REF!</definedName>
    <definedName name="PG_2" localSheetId="25">#REF!</definedName>
    <definedName name="PG_2" localSheetId="26">#REF!</definedName>
    <definedName name="PG_2" localSheetId="27">#REF!</definedName>
    <definedName name="PG_2" localSheetId="28">#REF!</definedName>
    <definedName name="PG_2" localSheetId="29">#REF!</definedName>
    <definedName name="PG_2" localSheetId="30">#REF!</definedName>
    <definedName name="PG_2" localSheetId="31">#REF!</definedName>
    <definedName name="PG_2" localSheetId="32">#REF!</definedName>
    <definedName name="PG_2" localSheetId="34">#REF!</definedName>
    <definedName name="PG_2" localSheetId="36">#REF!</definedName>
    <definedName name="PG_2" localSheetId="42">#REF!</definedName>
    <definedName name="PG_2" localSheetId="43">#REF!</definedName>
    <definedName name="PG_2" localSheetId="44">#REF!</definedName>
    <definedName name="PG_2" localSheetId="45">#REF!</definedName>
    <definedName name="PG_2" localSheetId="46">#REF!</definedName>
    <definedName name="PG_2" localSheetId="47">#REF!</definedName>
    <definedName name="PG_2" localSheetId="48">#REF!</definedName>
    <definedName name="PG_2" localSheetId="49">#REF!</definedName>
    <definedName name="PG_2" localSheetId="50">#REF!</definedName>
    <definedName name="PG_2" localSheetId="53">#REF!</definedName>
    <definedName name="PG_2" localSheetId="56">#REF!</definedName>
    <definedName name="PG_2" localSheetId="57">#REF!</definedName>
    <definedName name="PG_2" localSheetId="61">#REF!</definedName>
    <definedName name="PG_2" localSheetId="62">#REF!</definedName>
    <definedName name="PG_2" localSheetId="63">#REF!</definedName>
    <definedName name="PG_2" localSheetId="7">#REF!</definedName>
    <definedName name="PG_2" localSheetId="8">'Sch C-p3'!$A$1:$A$1</definedName>
    <definedName name="PG_2" localSheetId="9">#REF!</definedName>
    <definedName name="PG_2">#REF!</definedName>
    <definedName name="PG_3" localSheetId="11">#REF!</definedName>
    <definedName name="PG_3" localSheetId="74">#REF!</definedName>
    <definedName name="PG_3" localSheetId="3">#REF!</definedName>
    <definedName name="PG_3" localSheetId="12">#REF!</definedName>
    <definedName name="PG_3" localSheetId="35">#REF!</definedName>
    <definedName name="PG_3" localSheetId="1">#REF!</definedName>
    <definedName name="PG_3" localSheetId="80">#REF!</definedName>
    <definedName name="PG_3" localSheetId="21">#REF!</definedName>
    <definedName name="PG_3" localSheetId="15">#REF!</definedName>
    <definedName name="PG_3" localSheetId="33">#REF!</definedName>
    <definedName name="PG_3" localSheetId="39">#REF!</definedName>
    <definedName name="PG_3" localSheetId="40">#REF!</definedName>
    <definedName name="PG_3" localSheetId="41">#REF!</definedName>
    <definedName name="PG_3" localSheetId="70">#REF!</definedName>
    <definedName name="PG_3" localSheetId="71">#REF!</definedName>
    <definedName name="PG_3" localSheetId="72">#REF!</definedName>
    <definedName name="PG_3" localSheetId="73">#REF!</definedName>
    <definedName name="PG_3" localSheetId="77">#REF!</definedName>
    <definedName name="PG_3" localSheetId="75">#REF!</definedName>
    <definedName name="PG_3" localSheetId="76">#REF!</definedName>
    <definedName name="PG_3" localSheetId="10">#REF!</definedName>
    <definedName name="PG_3" localSheetId="13">#REF!</definedName>
    <definedName name="PG_3" localSheetId="14">#REF!</definedName>
    <definedName name="PG_3" localSheetId="17">#REF!</definedName>
    <definedName name="PG_3" localSheetId="18">#REF!</definedName>
    <definedName name="PG_3" localSheetId="19">#REF!</definedName>
    <definedName name="PG_3" localSheetId="20">#REF!</definedName>
    <definedName name="PG_3" localSheetId="22">#REF!</definedName>
    <definedName name="PG_3" localSheetId="23">#REF!</definedName>
    <definedName name="PG_3" localSheetId="24">#REF!</definedName>
    <definedName name="PG_3" localSheetId="25">#REF!</definedName>
    <definedName name="PG_3" localSheetId="26">#REF!</definedName>
    <definedName name="PG_3" localSheetId="27">#REF!</definedName>
    <definedName name="PG_3" localSheetId="28">#REF!</definedName>
    <definedName name="PG_3" localSheetId="29">#REF!</definedName>
    <definedName name="PG_3" localSheetId="30">#REF!</definedName>
    <definedName name="PG_3" localSheetId="31">#REF!</definedName>
    <definedName name="PG_3" localSheetId="32">#REF!</definedName>
    <definedName name="PG_3" localSheetId="34">#REF!</definedName>
    <definedName name="PG_3" localSheetId="36">#REF!</definedName>
    <definedName name="PG_3" localSheetId="42">#REF!</definedName>
    <definedName name="PG_3" localSheetId="43">#REF!</definedName>
    <definedName name="PG_3" localSheetId="44">#REF!</definedName>
    <definedName name="PG_3" localSheetId="45">#REF!</definedName>
    <definedName name="PG_3" localSheetId="46">#REF!</definedName>
    <definedName name="PG_3" localSheetId="47">#REF!</definedName>
    <definedName name="PG_3" localSheetId="48">#REF!</definedName>
    <definedName name="PG_3" localSheetId="49">#REF!</definedName>
    <definedName name="PG_3" localSheetId="50">#REF!</definedName>
    <definedName name="PG_3" localSheetId="53">#REF!</definedName>
    <definedName name="PG_3" localSheetId="56">#REF!</definedName>
    <definedName name="PG_3" localSheetId="57">#REF!</definedName>
    <definedName name="PG_3" localSheetId="61">#REF!</definedName>
    <definedName name="PG_3" localSheetId="62">#REF!</definedName>
    <definedName name="PG_3" localSheetId="63">#REF!</definedName>
    <definedName name="PG_3" localSheetId="7">#REF!</definedName>
    <definedName name="PG_3" localSheetId="8">'Sch C-p3'!$B$2:$W$68</definedName>
    <definedName name="PG_3" localSheetId="9">#REF!</definedName>
    <definedName name="PG_3">#REF!</definedName>
    <definedName name="PG_31" localSheetId="11">#REF!</definedName>
    <definedName name="PG_31" localSheetId="74">#REF!</definedName>
    <definedName name="PG_31" localSheetId="3">#REF!</definedName>
    <definedName name="PG_31" localSheetId="12">#REF!</definedName>
    <definedName name="PG_31" localSheetId="35">#REF!</definedName>
    <definedName name="PG_31" localSheetId="1">#REF!</definedName>
    <definedName name="PG_31" localSheetId="80">#REF!</definedName>
    <definedName name="PG_31" localSheetId="21">#REF!</definedName>
    <definedName name="PG_31" localSheetId="15">#REF!</definedName>
    <definedName name="PG_31" localSheetId="33">#REF!</definedName>
    <definedName name="PG_31" localSheetId="39">#REF!</definedName>
    <definedName name="PG_31" localSheetId="40">#REF!</definedName>
    <definedName name="PG_31" localSheetId="41">#REF!</definedName>
    <definedName name="PG_31" localSheetId="70">#REF!</definedName>
    <definedName name="PG_31" localSheetId="71">#REF!</definedName>
    <definedName name="PG_31" localSheetId="72">#REF!</definedName>
    <definedName name="PG_31" localSheetId="73">#REF!</definedName>
    <definedName name="PG_31" localSheetId="77">#REF!</definedName>
    <definedName name="PG_31" localSheetId="75">#REF!</definedName>
    <definedName name="PG_31" localSheetId="76">#REF!</definedName>
    <definedName name="PG_31" localSheetId="10">#REF!</definedName>
    <definedName name="PG_31" localSheetId="13">#REF!</definedName>
    <definedName name="PG_31" localSheetId="14">#REF!</definedName>
    <definedName name="PG_31" localSheetId="17">#REF!</definedName>
    <definedName name="PG_31" localSheetId="18">#REF!</definedName>
    <definedName name="PG_31" localSheetId="19">#REF!</definedName>
    <definedName name="PG_31" localSheetId="20">#REF!</definedName>
    <definedName name="PG_31" localSheetId="22">#REF!</definedName>
    <definedName name="PG_31" localSheetId="23">#REF!</definedName>
    <definedName name="PG_31" localSheetId="24">#REF!</definedName>
    <definedName name="PG_31" localSheetId="25">#REF!</definedName>
    <definedName name="PG_31" localSheetId="26">#REF!</definedName>
    <definedName name="PG_31" localSheetId="27">#REF!</definedName>
    <definedName name="PG_31" localSheetId="28">#REF!</definedName>
    <definedName name="PG_31" localSheetId="29">#REF!</definedName>
    <definedName name="PG_31" localSheetId="30">#REF!</definedName>
    <definedName name="PG_31" localSheetId="31">#REF!</definedName>
    <definedName name="PG_31" localSheetId="32">#REF!</definedName>
    <definedName name="PG_31" localSheetId="34">#REF!</definedName>
    <definedName name="PG_31" localSheetId="36">#REF!</definedName>
    <definedName name="PG_31" localSheetId="42">#REF!</definedName>
    <definedName name="PG_31" localSheetId="43">#REF!</definedName>
    <definedName name="PG_31" localSheetId="44">#REF!</definedName>
    <definedName name="PG_31" localSheetId="45">#REF!</definedName>
    <definedName name="PG_31" localSheetId="46">#REF!</definedName>
    <definedName name="PG_31" localSheetId="47">#REF!</definedName>
    <definedName name="PG_31" localSheetId="48">#REF!</definedName>
    <definedName name="PG_31" localSheetId="49">#REF!</definedName>
    <definedName name="PG_31" localSheetId="50">#REF!</definedName>
    <definedName name="PG_31" localSheetId="53">#REF!</definedName>
    <definedName name="PG_31" localSheetId="56">#REF!</definedName>
    <definedName name="PG_31" localSheetId="57">#REF!</definedName>
    <definedName name="PG_31" localSheetId="61">#REF!</definedName>
    <definedName name="PG_31" localSheetId="62">#REF!</definedName>
    <definedName name="PG_31" localSheetId="63">#REF!</definedName>
    <definedName name="PG_31" localSheetId="7">#REF!</definedName>
    <definedName name="PG_31" localSheetId="8">'Sch C-p3'!#REF!</definedName>
    <definedName name="PG_31" localSheetId="9">#REF!</definedName>
    <definedName name="PG_31">#REF!</definedName>
    <definedName name="PG_4" localSheetId="11">#REF!</definedName>
    <definedName name="PG_4" localSheetId="74">#REF!</definedName>
    <definedName name="PG_4" localSheetId="3">#REF!</definedName>
    <definedName name="PG_4" localSheetId="12">#REF!</definedName>
    <definedName name="PG_4" localSheetId="35">#REF!</definedName>
    <definedName name="PG_4" localSheetId="1">#REF!</definedName>
    <definedName name="PG_4" localSheetId="80">#REF!</definedName>
    <definedName name="PG_4" localSheetId="21">#REF!</definedName>
    <definedName name="PG_4" localSheetId="15">#REF!</definedName>
    <definedName name="PG_4" localSheetId="33">#REF!</definedName>
    <definedName name="PG_4" localSheetId="39">#REF!</definedName>
    <definedName name="PG_4" localSheetId="40">#REF!</definedName>
    <definedName name="PG_4" localSheetId="41">#REF!</definedName>
    <definedName name="PG_4" localSheetId="70">#REF!</definedName>
    <definedName name="PG_4" localSheetId="71">#REF!</definedName>
    <definedName name="PG_4" localSheetId="72">#REF!</definedName>
    <definedName name="PG_4" localSheetId="73">#REF!</definedName>
    <definedName name="PG_4" localSheetId="77">#REF!</definedName>
    <definedName name="PG_4" localSheetId="75">#REF!</definedName>
    <definedName name="PG_4" localSheetId="76">#REF!</definedName>
    <definedName name="PG_4" localSheetId="10">#REF!</definedName>
    <definedName name="PG_4" localSheetId="13">#REF!</definedName>
    <definedName name="PG_4" localSheetId="14">#REF!</definedName>
    <definedName name="PG_4" localSheetId="17">#REF!</definedName>
    <definedName name="PG_4" localSheetId="18">#REF!</definedName>
    <definedName name="PG_4" localSheetId="19">#REF!</definedName>
    <definedName name="PG_4" localSheetId="20">#REF!</definedName>
    <definedName name="PG_4" localSheetId="22">#REF!</definedName>
    <definedName name="PG_4" localSheetId="23">#REF!</definedName>
    <definedName name="PG_4" localSheetId="24">#REF!</definedName>
    <definedName name="PG_4" localSheetId="25">#REF!</definedName>
    <definedName name="PG_4" localSheetId="26">#REF!</definedName>
    <definedName name="PG_4" localSheetId="27">#REF!</definedName>
    <definedName name="PG_4" localSheetId="28">#REF!</definedName>
    <definedName name="PG_4" localSheetId="29">#REF!</definedName>
    <definedName name="PG_4" localSheetId="30">#REF!</definedName>
    <definedName name="PG_4" localSheetId="31">#REF!</definedName>
    <definedName name="PG_4" localSheetId="32">#REF!</definedName>
    <definedName name="PG_4" localSheetId="34">#REF!</definedName>
    <definedName name="PG_4" localSheetId="36">#REF!</definedName>
    <definedName name="PG_4" localSheetId="42">#REF!</definedName>
    <definedName name="PG_4" localSheetId="43">#REF!</definedName>
    <definedName name="PG_4" localSheetId="44">#REF!</definedName>
    <definedName name="PG_4" localSheetId="45">#REF!</definedName>
    <definedName name="PG_4" localSheetId="46">#REF!</definedName>
    <definedName name="PG_4" localSheetId="47">#REF!</definedName>
    <definedName name="PG_4" localSheetId="48">#REF!</definedName>
    <definedName name="PG_4" localSheetId="49">#REF!</definedName>
    <definedName name="PG_4" localSheetId="50">#REF!</definedName>
    <definedName name="PG_4" localSheetId="53">#REF!</definedName>
    <definedName name="PG_4" localSheetId="56">#REF!</definedName>
    <definedName name="PG_4" localSheetId="57">#REF!</definedName>
    <definedName name="PG_4" localSheetId="61">#REF!</definedName>
    <definedName name="PG_4" localSheetId="62">#REF!</definedName>
    <definedName name="PG_4" localSheetId="63">#REF!</definedName>
    <definedName name="PG_4" localSheetId="7">#REF!</definedName>
    <definedName name="PG_4" localSheetId="8">'Sch C-p3'!$X$70:$AI$135</definedName>
    <definedName name="PG_4" localSheetId="9">#REF!</definedName>
    <definedName name="PG_4">#REF!</definedName>
    <definedName name="PG_70" localSheetId="11">#REF!</definedName>
    <definedName name="PG_70" localSheetId="74">#REF!</definedName>
    <definedName name="PG_70" localSheetId="3">#REF!</definedName>
    <definedName name="PG_70" localSheetId="12">#REF!</definedName>
    <definedName name="PG_70" localSheetId="35">#REF!</definedName>
    <definedName name="PG_70" localSheetId="1">#REF!</definedName>
    <definedName name="PG_70" localSheetId="80">#REF!</definedName>
    <definedName name="PG_70" localSheetId="21">#REF!</definedName>
    <definedName name="PG_70" localSheetId="15">#REF!</definedName>
    <definedName name="PG_70" localSheetId="33">#REF!</definedName>
    <definedName name="PG_70" localSheetId="39">#REF!</definedName>
    <definedName name="PG_70" localSheetId="40">#REF!</definedName>
    <definedName name="PG_70" localSheetId="41">#REF!</definedName>
    <definedName name="PG_70" localSheetId="70">#REF!</definedName>
    <definedName name="PG_70" localSheetId="71">#REF!</definedName>
    <definedName name="PG_70" localSheetId="72">#REF!</definedName>
    <definedName name="PG_70" localSheetId="73">#REF!</definedName>
    <definedName name="PG_70" localSheetId="77">#REF!</definedName>
    <definedName name="PG_70" localSheetId="75">#REF!</definedName>
    <definedName name="PG_70" localSheetId="76">#REF!</definedName>
    <definedName name="PG_70" localSheetId="10">#REF!</definedName>
    <definedName name="PG_70" localSheetId="13">#REF!</definedName>
    <definedName name="PG_70" localSheetId="14">#REF!</definedName>
    <definedName name="PG_70" localSheetId="17">#REF!</definedName>
    <definedName name="PG_70" localSheetId="18">#REF!</definedName>
    <definedName name="PG_70" localSheetId="19">#REF!</definedName>
    <definedName name="PG_70" localSheetId="20">#REF!</definedName>
    <definedName name="PG_70" localSheetId="22">#REF!</definedName>
    <definedName name="PG_70" localSheetId="23">#REF!</definedName>
    <definedName name="PG_70" localSheetId="24">#REF!</definedName>
    <definedName name="PG_70" localSheetId="25">#REF!</definedName>
    <definedName name="PG_70" localSheetId="26">#REF!</definedName>
    <definedName name="PG_70" localSheetId="27">#REF!</definedName>
    <definedName name="PG_70" localSheetId="28">#REF!</definedName>
    <definedName name="PG_70" localSheetId="29">#REF!</definedName>
    <definedName name="PG_70" localSheetId="30">#REF!</definedName>
    <definedName name="PG_70" localSheetId="31">#REF!</definedName>
    <definedName name="PG_70" localSheetId="32">#REF!</definedName>
    <definedName name="PG_70" localSheetId="34">#REF!</definedName>
    <definedName name="PG_70" localSheetId="36">#REF!</definedName>
    <definedName name="PG_70" localSheetId="42">#REF!</definedName>
    <definedName name="PG_70" localSheetId="43">#REF!</definedName>
    <definedName name="PG_70" localSheetId="44">#REF!</definedName>
    <definedName name="PG_70" localSheetId="45">#REF!</definedName>
    <definedName name="PG_70" localSheetId="46">#REF!</definedName>
    <definedName name="PG_70" localSheetId="47">#REF!</definedName>
    <definedName name="PG_70" localSheetId="48">#REF!</definedName>
    <definedName name="PG_70" localSheetId="49">#REF!</definedName>
    <definedName name="PG_70" localSheetId="50">#REF!</definedName>
    <definedName name="PG_70" localSheetId="53">#REF!</definedName>
    <definedName name="PG_70" localSheetId="56">#REF!</definedName>
    <definedName name="PG_70" localSheetId="57">#REF!</definedName>
    <definedName name="PG_70" localSheetId="61">#REF!</definedName>
    <definedName name="PG_70" localSheetId="62">#REF!</definedName>
    <definedName name="PG_70" localSheetId="63">#REF!</definedName>
    <definedName name="PG_70" localSheetId="7">#REF!</definedName>
    <definedName name="PG_70" localSheetId="8">'Sch C-p3'!#REF!</definedName>
    <definedName name="PG_70" localSheetId="9">#REF!</definedName>
    <definedName name="PG_70">#REF!</definedName>
    <definedName name="_xlnm.Print_Area" localSheetId="55">' Sch 702-702SCH.XLS'!$A$4:$N$49</definedName>
    <definedName name="_xlnm.Print_Area" localSheetId="11">'09-Sch 200-p6 '!$A$1:$J$64</definedName>
    <definedName name="_xlnm.Print_Area" localSheetId="80">Index!$A$1:$F$142</definedName>
    <definedName name="_xlnm.Print_Area" localSheetId="2">'Inside Cover'!$B$2:$K$62</definedName>
    <definedName name="_xlnm.Print_Area" localSheetId="33">'p37'!$A$1:$K$60</definedName>
    <definedName name="_xlnm.Print_Area" localSheetId="38">'p41-47'!$A$1:$N$313</definedName>
    <definedName name="_xlnm.Print_Area" localSheetId="39">'p48'!$A$1:$J$60</definedName>
    <definedName name="_xlnm.Print_Area" localSheetId="40">'p49'!$A$1:$O$52</definedName>
    <definedName name="_xlnm.Print_Area" localSheetId="58">'p68-71'!$A$1:$AN$64</definedName>
    <definedName name="_xlnm.Print_Area" localSheetId="59">'p72'!$A$1:$G$72</definedName>
    <definedName name="_xlnm.Print_Area" localSheetId="60">'p73'!$A$3:$I$43</definedName>
    <definedName name="_xlnm.Print_Area" localSheetId="68">'PTC 352B'!$A$1:$I$74</definedName>
    <definedName name="_xlnm.Print_Area" localSheetId="69">'PTC 410'!$A$1:$N$313</definedName>
    <definedName name="_xlnm.Print_Area" localSheetId="64">'PTC Supplement Cover'!$B$2:$K$62</definedName>
    <definedName name="_xlnm.Print_Area" localSheetId="75">PTC710S!$A$1:$G$76</definedName>
    <definedName name="_xlnm.Print_Area" localSheetId="76">'PTC720'!$A$3:$I$43</definedName>
    <definedName name="_xlnm.Print_Area" localSheetId="10">'Sch 200-p5 '!$A$1:$J$59</definedName>
    <definedName name="_xlnm.Print_Area" localSheetId="13">'Sch 210-p16'!$A$1:$M$68</definedName>
    <definedName name="_xlnm.Print_Area" localSheetId="14">'Sch 210-p17'!$A$1:$J$72</definedName>
    <definedName name="_xlnm.Print_Area" localSheetId="17">'Sch 220'!$A$1:$P$68</definedName>
    <definedName name="_xlnm.Print_Area" localSheetId="18">'Sch 240-p21'!$A$1:$K$70</definedName>
    <definedName name="_xlnm.Print_Area" localSheetId="19">'Sch 240-p22'!$A$1:$K$66</definedName>
    <definedName name="_xlnm.Print_Area" localSheetId="20">'Sch 245-p23'!$A$1:$M$63</definedName>
    <definedName name="_xlnm.Print_Area" localSheetId="22">'Sch 310 and 310A-p25'!$B$1:$K$69</definedName>
    <definedName name="_xlnm.Print_Area" localSheetId="24">'Sch 310 and 310A-p27'!$A$1:$K$69</definedName>
    <definedName name="_xlnm.Print_Area" localSheetId="25">'Sch 310 and 310A-p28'!$A$1:$M$65</definedName>
    <definedName name="_xlnm.Print_Area" localSheetId="26">'Sch 310 and 310A-p29'!$A$1:$K$65</definedName>
    <definedName name="_xlnm.Print_Area" localSheetId="27">'Sch 310 and 310A-p30'!$A$1:$Q$52</definedName>
    <definedName name="_xlnm.Print_Area" localSheetId="28">'Sch 330-p31'!$B$1:$I$75</definedName>
    <definedName name="_xlnm.Print_Area" localSheetId="29">'Sch 330-p32-33'!$A$1:$Q$58</definedName>
    <definedName name="_xlnm.Print_Area" localSheetId="30">'Sch 332-p34'!$A$1:$L$77</definedName>
    <definedName name="_xlnm.Print_Area" localSheetId="31">'Sch 335-p35'!$A$1:$M$75</definedName>
    <definedName name="_xlnm.Print_Area" localSheetId="32">'Sch 342-p36'!$A$1:$M$69</definedName>
    <definedName name="_xlnm.Print_Area" localSheetId="34">'Sch 352A'!$A$1:$J$119</definedName>
    <definedName name="_xlnm.Print_Area" localSheetId="36">'Sch 352B-p39'!$A$1:$K$69</definedName>
    <definedName name="_xlnm.Print_Area" localSheetId="43">'Sch 415-p52-53'!$A$1:$T$67</definedName>
    <definedName name="_xlnm.Print_Area" localSheetId="44">'Sch 415-p53A-B'!$A$1:$T$67</definedName>
    <definedName name="_xlnm.Print_Area" localSheetId="45">'Sch 417-p54'!$A$1:$O$48</definedName>
    <definedName name="_xlnm.Print_Area" localSheetId="46">'Sch 450-p55'!$A$1:$H$70</definedName>
    <definedName name="_xlnm.Print_Area" localSheetId="47">'Sch 450-p56'!$A$1:$H$64</definedName>
    <definedName name="_xlnm.Print_Area" localSheetId="48">'Sch 501-p57'!$A$1:$M$68</definedName>
    <definedName name="_xlnm.Print_Area" localSheetId="50">'Sch 510-p59 '!$A$1:$J$84</definedName>
    <definedName name="_xlnm.Print_Area" localSheetId="51">'Sch 512-p60'!$A$1:$G$44</definedName>
    <definedName name="_xlnm.Print_Area" localSheetId="52">'Sch 512-p61'!$A$1:$M$46</definedName>
    <definedName name="_xlnm.Print_Area" localSheetId="54">'Sch 700-700SCH.XLS'!$A$1:$L$69</definedName>
    <definedName name="_xlnm.Print_Area" localSheetId="56">'Sch 710 and 710S-p65'!$A$1:$H$44</definedName>
    <definedName name="_xlnm.Print_Area" localSheetId="57">'Sch 710 and 710S-p66-67 '!$A$2:$R$93</definedName>
    <definedName name="_xlnm.Print_Area" localSheetId="61">'Sch 750'!$A$1:$N$55</definedName>
    <definedName name="_xlnm.Print_Area" localSheetId="62">'Sch 755 instr-p75-76'!$A$1:$C$139</definedName>
    <definedName name="_xlnm.Print_Area" localSheetId="63">'Sch 755 p77-80'!$A$1:$Z$236</definedName>
    <definedName name="_xlnm.Print_Area" localSheetId="6">'Sch A-p1'!$B$2:$K$58</definedName>
    <definedName name="_xlnm.Print_Area" localSheetId="7">'Sch B-p2'!$B$3:$J$61</definedName>
    <definedName name="_xlnm.Print_Area" localSheetId="8">'Sch C-p3'!$B$2:$W$68</definedName>
    <definedName name="_xlnm.Print_Area" localSheetId="9">'Sch C-p4'!$B$3:$L$70</definedName>
    <definedName name="_xlnm.Print_Area" localSheetId="5">'Special Notice'!$A$1:$B$48</definedName>
    <definedName name="_xlnm.Print_Area" localSheetId="4">'Table Contents '!$A$1:$C$58</definedName>
    <definedName name="Print_Area_MI">'[8]Oath-P98'!$B$1:$D$65</definedName>
    <definedName name="_xlnm.Print_Titles" localSheetId="31">'Sch 335-p35'!$C:$C</definedName>
    <definedName name="Print_Titles_MI">'[9]710Inst-P77'!$1:$13</definedName>
    <definedName name="QRYGTWLEVELEXPENSES" localSheetId="74">#REF!</definedName>
    <definedName name="QRYGTWLEVELEXPENSES">#REF!</definedName>
    <definedName name="QRYICLEASESEXPENSES" localSheetId="74">#REF!</definedName>
    <definedName name="QRYICLEASESEXPENSES">#REF!</definedName>
    <definedName name="QRYWCLEASESEXPENSES" localSheetId="74">#REF!</definedName>
    <definedName name="QRYWCLEASESEXPENSES">#REF!</definedName>
    <definedName name="qryYearlyForAllOperatingLeaseNBGTW" localSheetId="74">#REF!</definedName>
    <definedName name="qryYearlyForAllOperatingLeaseNBGTW">#REF!</definedName>
    <definedName name="Query_CN" localSheetId="74">#REF!</definedName>
    <definedName name="Query_CN">#REF!</definedName>
    <definedName name="REPORT" localSheetId="63">'Sch 755 p77-80'!$A$7:$Z$230</definedName>
    <definedName name="RR_Annual_Report" localSheetId="11">#REF!</definedName>
    <definedName name="RR_Annual_Report" localSheetId="74">#REF!</definedName>
    <definedName name="RR_Annual_Report" localSheetId="3">#REF!</definedName>
    <definedName name="RR_Annual_Report" localSheetId="12">#REF!</definedName>
    <definedName name="RR_Annual_Report" localSheetId="35">#REF!</definedName>
    <definedName name="RR_Annual_Report" localSheetId="1">#REF!</definedName>
    <definedName name="RR_Annual_Report" localSheetId="80">#REF!</definedName>
    <definedName name="RR_Annual_Report" localSheetId="2">#REF!</definedName>
    <definedName name="RR_Annual_Report" localSheetId="21">#REF!</definedName>
    <definedName name="RR_Annual_Report" localSheetId="15">#REF!</definedName>
    <definedName name="RR_Annual_Report" localSheetId="33">#REF!</definedName>
    <definedName name="RR_Annual_Report" localSheetId="39">#REF!</definedName>
    <definedName name="RR_Annual_Report" localSheetId="40">#REF!</definedName>
    <definedName name="RR_Annual_Report" localSheetId="41">#REF!</definedName>
    <definedName name="RR_Annual_Report" localSheetId="60">#REF!</definedName>
    <definedName name="RR_Annual_Report" localSheetId="70">#REF!</definedName>
    <definedName name="RR_Annual_Report" localSheetId="71">#REF!</definedName>
    <definedName name="RR_Annual_Report" localSheetId="72">#REF!</definedName>
    <definedName name="RR_Annual_Report" localSheetId="73">#REF!</definedName>
    <definedName name="RR_Annual_Report" localSheetId="77">#REF!</definedName>
    <definedName name="RR_Annual_Report" localSheetId="64">#REF!</definedName>
    <definedName name="RR_Annual_Report" localSheetId="75">#REF!</definedName>
    <definedName name="RR_Annual_Report" localSheetId="76">#REF!</definedName>
    <definedName name="RR_Annual_Report" localSheetId="10">#REF!</definedName>
    <definedName name="RR_Annual_Report" localSheetId="13">#REF!</definedName>
    <definedName name="RR_Annual_Report" localSheetId="14">#REF!</definedName>
    <definedName name="RR_Annual_Report" localSheetId="17">#REF!</definedName>
    <definedName name="RR_Annual_Report" localSheetId="18">#REF!</definedName>
    <definedName name="RR_Annual_Report" localSheetId="19">#REF!</definedName>
    <definedName name="RR_Annual_Report" localSheetId="20">#REF!</definedName>
    <definedName name="RR_Annual_Report" localSheetId="22">#REF!</definedName>
    <definedName name="RR_Annual_Report" localSheetId="23">#REF!</definedName>
    <definedName name="RR_Annual_Report" localSheetId="24">#REF!</definedName>
    <definedName name="RR_Annual_Report" localSheetId="25">#REF!</definedName>
    <definedName name="RR_Annual_Report" localSheetId="26">#REF!</definedName>
    <definedName name="RR_Annual_Report" localSheetId="27">#REF!</definedName>
    <definedName name="RR_Annual_Report" localSheetId="28">#REF!</definedName>
    <definedName name="RR_Annual_Report" localSheetId="29">#REF!</definedName>
    <definedName name="RR_Annual_Report" localSheetId="30">#REF!</definedName>
    <definedName name="RR_Annual_Report" localSheetId="31">#REF!</definedName>
    <definedName name="RR_Annual_Report" localSheetId="32">#REF!</definedName>
    <definedName name="RR_Annual_Report" localSheetId="34">#REF!</definedName>
    <definedName name="RR_Annual_Report" localSheetId="36">#REF!</definedName>
    <definedName name="RR_Annual_Report" localSheetId="42">#REF!</definedName>
    <definedName name="RR_Annual_Report" localSheetId="43">#REF!</definedName>
    <definedName name="RR_Annual_Report" localSheetId="44">#REF!</definedName>
    <definedName name="RR_Annual_Report" localSheetId="45">#REF!</definedName>
    <definedName name="RR_Annual_Report" localSheetId="46">#REF!</definedName>
    <definedName name="RR_Annual_Report" localSheetId="47">#REF!</definedName>
    <definedName name="RR_Annual_Report" localSheetId="48">#REF!</definedName>
    <definedName name="RR_Annual_Report" localSheetId="49">#REF!</definedName>
    <definedName name="RR_Annual_Report" localSheetId="50">#REF!</definedName>
    <definedName name="RR_Annual_Report" localSheetId="53">#REF!</definedName>
    <definedName name="RR_Annual_Report" localSheetId="56">#REF!</definedName>
    <definedName name="RR_Annual_Report" localSheetId="57">#REF!</definedName>
    <definedName name="RR_Annual_Report" localSheetId="61">#REF!</definedName>
    <definedName name="RR_Annual_Report" localSheetId="62">#REF!</definedName>
    <definedName name="RR_Annual_Report" localSheetId="63">#REF!</definedName>
    <definedName name="RR_Annual_Report" localSheetId="7">#REF!</definedName>
    <definedName name="RR_Annual_Report" localSheetId="8">'Sch C-p3'!#REF!</definedName>
    <definedName name="RR_Annual_Report" localSheetId="9">#REF!</definedName>
    <definedName name="RR_Annual_Report">#REF!</definedName>
    <definedName name="Rwyschedule" localSheetId="11">'[6]R-1 Rdwy Schedule 330'!#REF!</definedName>
    <definedName name="Rwyschedule" localSheetId="74">'[5]R-1 Rdwy Schedule 330'!#REF!</definedName>
    <definedName name="Rwyschedule" localSheetId="3">'[5]R-1 Rdwy Schedule 330'!#REF!</definedName>
    <definedName name="Rwyschedule" localSheetId="12">'[5]R-1 Rdwy Schedule 330'!#REF!</definedName>
    <definedName name="Rwyschedule" localSheetId="35">'[6]R-1 Rdwy Schedule 330'!#REF!</definedName>
    <definedName name="Rwyschedule" localSheetId="1">'[5]R-1 Rdwy Schedule 330'!#REF!</definedName>
    <definedName name="Rwyschedule" localSheetId="80">'[5]R-1 Rdwy Schedule 330'!#REF!</definedName>
    <definedName name="Rwyschedule" localSheetId="2">'[6]R-1 Rdwy Schedule 330'!#REF!</definedName>
    <definedName name="Rwyschedule" localSheetId="21">'[6]R-1 Rdwy Schedule 330'!#REF!</definedName>
    <definedName name="Rwyschedule" localSheetId="15">'[6]R-1 Rdwy Schedule 330'!#REF!</definedName>
    <definedName name="Rwyschedule" localSheetId="33">'[6]R-1 Rdwy Schedule 330'!#REF!</definedName>
    <definedName name="Rwyschedule" localSheetId="39">'[6]R-1 Rdwy Schedule 330'!#REF!</definedName>
    <definedName name="Rwyschedule" localSheetId="40">'[6]R-1 Rdwy Schedule 330'!#REF!</definedName>
    <definedName name="Rwyschedule" localSheetId="41">'[6]R-1 Rdwy Schedule 330'!#REF!</definedName>
    <definedName name="Rwyschedule" localSheetId="60">'[6]R-1 Rdwy Schedule 330'!#REF!</definedName>
    <definedName name="Rwyschedule" localSheetId="70">'[7]R-1 Rdwy Schedule 330'!#REF!</definedName>
    <definedName name="Rwyschedule" localSheetId="71">'[7]R-1 Rdwy Schedule 330'!#REF!</definedName>
    <definedName name="Rwyschedule" localSheetId="72">'[7]R-1 Rdwy Schedule 330'!#REF!</definedName>
    <definedName name="Rwyschedule" localSheetId="73">'[7]R-1 Rdwy Schedule 330'!#REF!</definedName>
    <definedName name="Rwyschedule" localSheetId="77">'[7]R-1 Rdwy Schedule 330'!#REF!</definedName>
    <definedName name="Rwyschedule" localSheetId="64">'[6]R-1 Rdwy Schedule 330'!#REF!</definedName>
    <definedName name="Rwyschedule" localSheetId="75">'[6]R-1 Rdwy Schedule 330'!#REF!</definedName>
    <definedName name="Rwyschedule" localSheetId="76">'[6]R-1 Rdwy Schedule 330'!#REF!</definedName>
    <definedName name="Rwyschedule" localSheetId="10">'[6]R-1 Rdwy Schedule 330'!#REF!</definedName>
    <definedName name="Rwyschedule" localSheetId="13">'[6]R-1 Rdwy Schedule 330'!#REF!</definedName>
    <definedName name="Rwyschedule" localSheetId="14">'[6]R-1 Rdwy Schedule 330'!#REF!</definedName>
    <definedName name="Rwyschedule" localSheetId="17">'[6]R-1 Rdwy Schedule 330'!#REF!</definedName>
    <definedName name="Rwyschedule" localSheetId="18">'[6]R-1 Rdwy Schedule 330'!#REF!</definedName>
    <definedName name="Rwyschedule" localSheetId="19">'[6]R-1 Rdwy Schedule 330'!#REF!</definedName>
    <definedName name="Rwyschedule" localSheetId="20">'[6]R-1 Rdwy Schedule 330'!#REF!</definedName>
    <definedName name="Rwyschedule" localSheetId="22">'[5]R-1 Rdwy Schedule 330'!#REF!</definedName>
    <definedName name="Rwyschedule" localSheetId="23">'[5]R-1 Rdwy Schedule 330'!#REF!</definedName>
    <definedName name="Rwyschedule" localSheetId="24">'[5]R-1 Rdwy Schedule 330'!#REF!</definedName>
    <definedName name="Rwyschedule" localSheetId="25">'[5]R-1 Rdwy Schedule 330'!#REF!</definedName>
    <definedName name="Rwyschedule" localSheetId="26">'[5]R-1 Rdwy Schedule 330'!#REF!</definedName>
    <definedName name="Rwyschedule" localSheetId="27">'[5]R-1 Rdwy Schedule 330'!#REF!</definedName>
    <definedName name="Rwyschedule" localSheetId="28">'[6]R-1 Rdwy Schedule 330'!#REF!</definedName>
    <definedName name="Rwyschedule" localSheetId="29">'[10]R-1 Rdwy Schedule 330'!#REF!</definedName>
    <definedName name="Rwyschedule" localSheetId="30">'[6]R-1 Rdwy Schedule 330'!#REF!</definedName>
    <definedName name="Rwyschedule" localSheetId="31">'[11]R-1 Rdwy Schedule 330'!#REF!</definedName>
    <definedName name="Rwyschedule" localSheetId="32">'[11]R-1 Rdwy Schedule 330'!#REF!</definedName>
    <definedName name="Rwyschedule" localSheetId="34">'[6]R-1 Rdwy Schedule 330'!#REF!</definedName>
    <definedName name="Rwyschedule" localSheetId="36">'[6]R-1 Rdwy Schedule 330'!#REF!</definedName>
    <definedName name="Rwyschedule" localSheetId="42">'[6]R-1 Rdwy Schedule 330'!#REF!</definedName>
    <definedName name="Rwyschedule" localSheetId="43">'[6]R-1 Rdwy Schedule 330'!#REF!</definedName>
    <definedName name="Rwyschedule" localSheetId="44">'[6]R-1 Rdwy Schedule 330'!#REF!</definedName>
    <definedName name="Rwyschedule" localSheetId="45">'[6]R-1 Rdwy Schedule 330'!#REF!</definedName>
    <definedName name="Rwyschedule" localSheetId="46">'[6]R-1 Rdwy Schedule 330'!#REF!</definedName>
    <definedName name="Rwyschedule" localSheetId="47">'[6]R-1 Rdwy Schedule 330'!#REF!</definedName>
    <definedName name="Rwyschedule" localSheetId="48">'[6]R-1 Rdwy Schedule 330'!#REF!</definedName>
    <definedName name="Rwyschedule" localSheetId="49">'[6]R-1 Rdwy Schedule 330'!#REF!</definedName>
    <definedName name="Rwyschedule" localSheetId="50">'[6]R-1 Rdwy Schedule 330'!#REF!</definedName>
    <definedName name="Rwyschedule" localSheetId="53">'[6]R-1 Rdwy Schedule 330'!#REF!</definedName>
    <definedName name="Rwyschedule" localSheetId="56">'[6]R-1 Rdwy Schedule 330'!#REF!</definedName>
    <definedName name="Rwyschedule" localSheetId="57">'[6]R-1 Rdwy Schedule 330'!#REF!</definedName>
    <definedName name="Rwyschedule" localSheetId="61">'[6]R-1 Rdwy Schedule 330'!#REF!</definedName>
    <definedName name="Rwyschedule" localSheetId="62">'[6]R-1 Rdwy Schedule 330'!#REF!</definedName>
    <definedName name="Rwyschedule" localSheetId="63">'[6]R-1 Rdwy Schedule 330'!#REF!</definedName>
    <definedName name="Rwyschedule" localSheetId="7">'[6]R-1 Rdwy Schedule 330'!#REF!</definedName>
    <definedName name="Rwyschedule" localSheetId="8">'[6]R-1 Rdwy Schedule 330'!#REF!</definedName>
    <definedName name="Rwyschedule" localSheetId="9">'[6]R-1 Rdwy Schedule 330'!#REF!</definedName>
    <definedName name="Rwyschedule">'[6]R-1 Rdwy Schedule 330'!#REF!</definedName>
    <definedName name="S01___GL03" localSheetId="11">#REF!</definedName>
    <definedName name="S01___GL03" localSheetId="74">#REF!</definedName>
    <definedName name="S01___GL03" localSheetId="3">#REF!</definedName>
    <definedName name="S01___GL03" localSheetId="12">#REF!</definedName>
    <definedName name="S01___GL03" localSheetId="35">#REF!</definedName>
    <definedName name="S01___GL03" localSheetId="1">#REF!</definedName>
    <definedName name="S01___GL03" localSheetId="80">#REF!</definedName>
    <definedName name="S01___GL03" localSheetId="2">#REF!</definedName>
    <definedName name="S01___GL03" localSheetId="21">#REF!</definedName>
    <definedName name="S01___GL03" localSheetId="15">#REF!</definedName>
    <definedName name="S01___GL03" localSheetId="33">#REF!</definedName>
    <definedName name="S01___GL03" localSheetId="39">#REF!</definedName>
    <definedName name="S01___GL03" localSheetId="40">#REF!</definedName>
    <definedName name="S01___GL03" localSheetId="41">#REF!</definedName>
    <definedName name="S01___GL03" localSheetId="60">#REF!</definedName>
    <definedName name="S01___GL03" localSheetId="70">#REF!</definedName>
    <definedName name="S01___GL03" localSheetId="71">#REF!</definedName>
    <definedName name="S01___GL03" localSheetId="72">#REF!</definedName>
    <definedName name="S01___GL03" localSheetId="73">#REF!</definedName>
    <definedName name="S01___GL03" localSheetId="77">#REF!</definedName>
    <definedName name="S01___GL03" localSheetId="64">#REF!</definedName>
    <definedName name="S01___GL03" localSheetId="75">#REF!</definedName>
    <definedName name="S01___GL03" localSheetId="76">#REF!</definedName>
    <definedName name="S01___GL03" localSheetId="10">#REF!</definedName>
    <definedName name="S01___GL03" localSheetId="13">#REF!</definedName>
    <definedName name="S01___GL03" localSheetId="14">#REF!</definedName>
    <definedName name="S01___GL03" localSheetId="17">#REF!</definedName>
    <definedName name="S01___GL03" localSheetId="18">#REF!</definedName>
    <definedName name="S01___GL03" localSheetId="19">#REF!</definedName>
    <definedName name="S01___GL03" localSheetId="20">#REF!</definedName>
    <definedName name="S01___GL03" localSheetId="22">#REF!</definedName>
    <definedName name="S01___GL03" localSheetId="23">#REF!</definedName>
    <definedName name="S01___GL03" localSheetId="24">#REF!</definedName>
    <definedName name="S01___GL03" localSheetId="25">#REF!</definedName>
    <definedName name="S01___GL03" localSheetId="26">#REF!</definedName>
    <definedName name="S01___GL03" localSheetId="27">#REF!</definedName>
    <definedName name="S01___GL03" localSheetId="28">#REF!</definedName>
    <definedName name="S01___GL03" localSheetId="29">#REF!</definedName>
    <definedName name="S01___GL03" localSheetId="30">#REF!</definedName>
    <definedName name="S01___GL03" localSheetId="31">#REF!</definedName>
    <definedName name="S01___GL03" localSheetId="32">#REF!</definedName>
    <definedName name="S01___GL03" localSheetId="34">#REF!</definedName>
    <definedName name="S01___GL03" localSheetId="36">#REF!</definedName>
    <definedName name="S01___GL03" localSheetId="42">#REF!</definedName>
    <definedName name="S01___GL03" localSheetId="43">#REF!</definedName>
    <definedName name="S01___GL03" localSheetId="44">#REF!</definedName>
    <definedName name="S01___GL03" localSheetId="45">#REF!</definedName>
    <definedName name="S01___GL03" localSheetId="46">#REF!</definedName>
    <definedName name="S01___GL03" localSheetId="47">#REF!</definedName>
    <definedName name="S01___GL03" localSheetId="48">#REF!</definedName>
    <definedName name="S01___GL03" localSheetId="49">#REF!</definedName>
    <definedName name="S01___GL03" localSheetId="50">#REF!</definedName>
    <definedName name="S01___GL03" localSheetId="53">#REF!</definedName>
    <definedName name="S01___GL03" localSheetId="56">#REF!</definedName>
    <definedName name="S01___GL03" localSheetId="57">#REF!</definedName>
    <definedName name="S01___GL03" localSheetId="61">#REF!</definedName>
    <definedName name="S01___GL03" localSheetId="62">#REF!</definedName>
    <definedName name="S01___GL03" localSheetId="63">#REF!</definedName>
    <definedName name="S01___GL03" localSheetId="7">#REF!</definedName>
    <definedName name="S01___GL03" localSheetId="8">#REF!</definedName>
    <definedName name="S01___GL03" localSheetId="9">#REF!</definedName>
    <definedName name="S01___GL03" localSheetId="5">#REF!</definedName>
    <definedName name="S01___GL03">#REF!</definedName>
    <definedName name="S01___GL92" localSheetId="11">#REF!</definedName>
    <definedName name="S01___GL92" localSheetId="74">#REF!</definedName>
    <definedName name="S01___GL92" localSheetId="3">#REF!</definedName>
    <definedName name="S01___GL92" localSheetId="12">#REF!</definedName>
    <definedName name="S01___GL92" localSheetId="35">#REF!</definedName>
    <definedName name="S01___GL92" localSheetId="1">#REF!</definedName>
    <definedName name="S01___GL92" localSheetId="80">#REF!</definedName>
    <definedName name="S01___GL92" localSheetId="2">#REF!</definedName>
    <definedName name="S01___GL92" localSheetId="21">#REF!</definedName>
    <definedName name="S01___GL92" localSheetId="15">#REF!</definedName>
    <definedName name="S01___GL92" localSheetId="33">#REF!</definedName>
    <definedName name="S01___GL92" localSheetId="39">#REF!</definedName>
    <definedName name="S01___GL92" localSheetId="40">#REF!</definedName>
    <definedName name="S01___GL92" localSheetId="41">#REF!</definedName>
    <definedName name="S01___GL92" localSheetId="60">#REF!</definedName>
    <definedName name="S01___GL92" localSheetId="70">#REF!</definedName>
    <definedName name="S01___GL92" localSheetId="71">#REF!</definedName>
    <definedName name="S01___GL92" localSheetId="72">#REF!</definedName>
    <definedName name="S01___GL92" localSheetId="73">#REF!</definedName>
    <definedName name="S01___GL92" localSheetId="77">#REF!</definedName>
    <definedName name="S01___GL92" localSheetId="64">#REF!</definedName>
    <definedName name="S01___GL92" localSheetId="75">#REF!</definedName>
    <definedName name="S01___GL92" localSheetId="76">#REF!</definedName>
    <definedName name="S01___GL92" localSheetId="10">#REF!</definedName>
    <definedName name="S01___GL92" localSheetId="13">#REF!</definedName>
    <definedName name="S01___GL92" localSheetId="14">#REF!</definedName>
    <definedName name="S01___GL92" localSheetId="17">#REF!</definedName>
    <definedName name="S01___GL92" localSheetId="18">#REF!</definedName>
    <definedName name="S01___GL92" localSheetId="19">#REF!</definedName>
    <definedName name="S01___GL92" localSheetId="20">#REF!</definedName>
    <definedName name="S01___GL92" localSheetId="22">#REF!</definedName>
    <definedName name="S01___GL92" localSheetId="23">#REF!</definedName>
    <definedName name="S01___GL92" localSheetId="24">#REF!</definedName>
    <definedName name="S01___GL92" localSheetId="25">#REF!</definedName>
    <definedName name="S01___GL92" localSheetId="26">#REF!</definedName>
    <definedName name="S01___GL92" localSheetId="27">#REF!</definedName>
    <definedName name="S01___GL92" localSheetId="28">#REF!</definedName>
    <definedName name="S01___GL92" localSheetId="29">#REF!</definedName>
    <definedName name="S01___GL92" localSheetId="30">#REF!</definedName>
    <definedName name="S01___GL92" localSheetId="31">#REF!</definedName>
    <definedName name="S01___GL92" localSheetId="32">#REF!</definedName>
    <definedName name="S01___GL92" localSheetId="34">#REF!</definedName>
    <definedName name="S01___GL92" localSheetId="36">#REF!</definedName>
    <definedName name="S01___GL92" localSheetId="42">#REF!</definedName>
    <definedName name="S01___GL92" localSheetId="43">#REF!</definedName>
    <definedName name="S01___GL92" localSheetId="44">#REF!</definedName>
    <definedName name="S01___GL92" localSheetId="45">#REF!</definedName>
    <definedName name="S01___GL92" localSheetId="46">#REF!</definedName>
    <definedName name="S01___GL92" localSheetId="47">#REF!</definedName>
    <definedName name="S01___GL92" localSheetId="48">#REF!</definedName>
    <definedName name="S01___GL92" localSheetId="49">#REF!</definedName>
    <definedName name="S01___GL92" localSheetId="50">#REF!</definedName>
    <definedName name="S01___GL92" localSheetId="53">#REF!</definedName>
    <definedName name="S01___GL92" localSheetId="56">#REF!</definedName>
    <definedName name="S01___GL92" localSheetId="57">#REF!</definedName>
    <definedName name="S01___GL92" localSheetId="61">#REF!</definedName>
    <definedName name="S01___GL92" localSheetId="62">#REF!</definedName>
    <definedName name="S01___GL92" localSheetId="63">#REF!</definedName>
    <definedName name="S01___GL92" localSheetId="7">#REF!</definedName>
    <definedName name="S01___GL92" localSheetId="8">#REF!</definedName>
    <definedName name="S01___GL92" localSheetId="9">#REF!</definedName>
    <definedName name="S01___GL92" localSheetId="5">#REF!</definedName>
    <definedName name="S01___GL92">#REF!</definedName>
    <definedName name="S02___GL03" localSheetId="11">#REF!</definedName>
    <definedName name="S02___GL03" localSheetId="74">#REF!</definedName>
    <definedName name="S02___GL03" localSheetId="3">#REF!</definedName>
    <definedName name="S02___GL03" localSheetId="12">#REF!</definedName>
    <definedName name="S02___GL03" localSheetId="35">#REF!</definedName>
    <definedName name="S02___GL03" localSheetId="1">#REF!</definedName>
    <definedName name="S02___GL03" localSheetId="80">#REF!</definedName>
    <definedName name="S02___GL03" localSheetId="2">#REF!</definedName>
    <definedName name="S02___GL03" localSheetId="21">#REF!</definedName>
    <definedName name="S02___GL03" localSheetId="15">#REF!</definedName>
    <definedName name="S02___GL03" localSheetId="33">#REF!</definedName>
    <definedName name="S02___GL03" localSheetId="39">#REF!</definedName>
    <definedName name="S02___GL03" localSheetId="40">#REF!</definedName>
    <definedName name="S02___GL03" localSheetId="41">#REF!</definedName>
    <definedName name="S02___GL03" localSheetId="60">#REF!</definedName>
    <definedName name="S02___GL03" localSheetId="70">#REF!</definedName>
    <definedName name="S02___GL03" localSheetId="71">#REF!</definedName>
    <definedName name="S02___GL03" localSheetId="72">#REF!</definedName>
    <definedName name="S02___GL03" localSheetId="73">#REF!</definedName>
    <definedName name="S02___GL03" localSheetId="77">#REF!</definedName>
    <definedName name="S02___GL03" localSheetId="64">#REF!</definedName>
    <definedName name="S02___GL03" localSheetId="75">#REF!</definedName>
    <definedName name="S02___GL03" localSheetId="76">#REF!</definedName>
    <definedName name="S02___GL03" localSheetId="10">#REF!</definedName>
    <definedName name="S02___GL03" localSheetId="13">#REF!</definedName>
    <definedName name="S02___GL03" localSheetId="14">#REF!</definedName>
    <definedName name="S02___GL03" localSheetId="17">#REF!</definedName>
    <definedName name="S02___GL03" localSheetId="18">#REF!</definedName>
    <definedName name="S02___GL03" localSheetId="19">#REF!</definedName>
    <definedName name="S02___GL03" localSheetId="20">#REF!</definedName>
    <definedName name="S02___GL03" localSheetId="22">#REF!</definedName>
    <definedName name="S02___GL03" localSheetId="23">#REF!</definedName>
    <definedName name="S02___GL03" localSheetId="24">#REF!</definedName>
    <definedName name="S02___GL03" localSheetId="25">#REF!</definedName>
    <definedName name="S02___GL03" localSheetId="26">#REF!</definedName>
    <definedName name="S02___GL03" localSheetId="27">#REF!</definedName>
    <definedName name="S02___GL03" localSheetId="28">#REF!</definedName>
    <definedName name="S02___GL03" localSheetId="29">#REF!</definedName>
    <definedName name="S02___GL03" localSheetId="30">#REF!</definedName>
    <definedName name="S02___GL03" localSheetId="31">#REF!</definedName>
    <definedName name="S02___GL03" localSheetId="32">#REF!</definedName>
    <definedName name="S02___GL03" localSheetId="34">#REF!</definedName>
    <definedName name="S02___GL03" localSheetId="36">#REF!</definedName>
    <definedName name="S02___GL03" localSheetId="42">#REF!</definedName>
    <definedName name="S02___GL03" localSheetId="43">#REF!</definedName>
    <definedName name="S02___GL03" localSheetId="44">#REF!</definedName>
    <definedName name="S02___GL03" localSheetId="45">#REF!</definedName>
    <definedName name="S02___GL03" localSheetId="46">#REF!</definedName>
    <definedName name="S02___GL03" localSheetId="47">#REF!</definedName>
    <definedName name="S02___GL03" localSheetId="48">#REF!</definedName>
    <definedName name="S02___GL03" localSheetId="49">#REF!</definedName>
    <definedName name="S02___GL03" localSheetId="50">#REF!</definedName>
    <definedName name="S02___GL03" localSheetId="53">#REF!</definedName>
    <definedName name="S02___GL03" localSheetId="56">#REF!</definedName>
    <definedName name="S02___GL03" localSheetId="57">#REF!</definedName>
    <definedName name="S02___GL03" localSheetId="61">#REF!</definedName>
    <definedName name="S02___GL03" localSheetId="62">#REF!</definedName>
    <definedName name="S02___GL03" localSheetId="63">#REF!</definedName>
    <definedName name="S02___GL03" localSheetId="7">#REF!</definedName>
    <definedName name="S02___GL03" localSheetId="8">#REF!</definedName>
    <definedName name="S02___GL03" localSheetId="9">#REF!</definedName>
    <definedName name="S02___GL03" localSheetId="5">#REF!</definedName>
    <definedName name="S02___GL03">#REF!</definedName>
    <definedName name="S80___GL03" localSheetId="11">#REF!</definedName>
    <definedName name="S80___GL03" localSheetId="74">#REF!</definedName>
    <definedName name="S80___GL03" localSheetId="3">#REF!</definedName>
    <definedName name="S80___GL03" localSheetId="12">#REF!</definedName>
    <definedName name="S80___GL03" localSheetId="35">#REF!</definedName>
    <definedName name="S80___GL03" localSheetId="1">#REF!</definedName>
    <definedName name="S80___GL03" localSheetId="21">#REF!</definedName>
    <definedName name="S80___GL03" localSheetId="15">#REF!</definedName>
    <definedName name="S80___GL03" localSheetId="33">#REF!</definedName>
    <definedName name="S80___GL03" localSheetId="39">#REF!</definedName>
    <definedName name="S80___GL03" localSheetId="40">#REF!</definedName>
    <definedName name="S80___GL03" localSheetId="41">#REF!</definedName>
    <definedName name="S80___GL03" localSheetId="70">#REF!</definedName>
    <definedName name="S80___GL03" localSheetId="71">#REF!</definedName>
    <definedName name="S80___GL03" localSheetId="72">#REF!</definedName>
    <definedName name="S80___GL03" localSheetId="73">#REF!</definedName>
    <definedName name="S80___GL03" localSheetId="77">#REF!</definedName>
    <definedName name="S80___GL03" localSheetId="75">#REF!</definedName>
    <definedName name="S80___GL03" localSheetId="76">#REF!</definedName>
    <definedName name="S80___GL03" localSheetId="10">#REF!</definedName>
    <definedName name="S80___GL03" localSheetId="13">#REF!</definedName>
    <definedName name="S80___GL03" localSheetId="14">#REF!</definedName>
    <definedName name="S80___GL03" localSheetId="17">#REF!</definedName>
    <definedName name="S80___GL03" localSheetId="18">#REF!</definedName>
    <definedName name="S80___GL03" localSheetId="19">#REF!</definedName>
    <definedName name="S80___GL03" localSheetId="20">#REF!</definedName>
    <definedName name="S80___GL03" localSheetId="22">#REF!</definedName>
    <definedName name="S80___GL03" localSheetId="23">#REF!</definedName>
    <definedName name="S80___GL03" localSheetId="24">#REF!</definedName>
    <definedName name="S80___GL03" localSheetId="25">#REF!</definedName>
    <definedName name="S80___GL03" localSheetId="26">#REF!</definedName>
    <definedName name="S80___GL03" localSheetId="27">#REF!</definedName>
    <definedName name="S80___GL03" localSheetId="28">#REF!</definedName>
    <definedName name="S80___GL03" localSheetId="29">#REF!</definedName>
    <definedName name="S80___GL03" localSheetId="30">#REF!</definedName>
    <definedName name="S80___GL03" localSheetId="31">#REF!</definedName>
    <definedName name="S80___GL03" localSheetId="32">#REF!</definedName>
    <definedName name="S80___GL03" localSheetId="34">#REF!</definedName>
    <definedName name="S80___GL03" localSheetId="36">#REF!</definedName>
    <definedName name="S80___GL03" localSheetId="42">#REF!</definedName>
    <definedName name="S80___GL03" localSheetId="43">#REF!</definedName>
    <definedName name="S80___GL03" localSheetId="44">#REF!</definedName>
    <definedName name="S80___GL03" localSheetId="45">#REF!</definedName>
    <definedName name="S80___GL03" localSheetId="46">#REF!</definedName>
    <definedName name="S80___GL03" localSheetId="47">#REF!</definedName>
    <definedName name="S80___GL03" localSheetId="48">#REF!</definedName>
    <definedName name="S80___GL03" localSheetId="49">#REF!</definedName>
    <definedName name="S80___GL03" localSheetId="50">#REF!</definedName>
    <definedName name="S80___GL03" localSheetId="53">#REF!</definedName>
    <definedName name="S80___GL03" localSheetId="56">#REF!</definedName>
    <definedName name="S80___GL03" localSheetId="57">#REF!</definedName>
    <definedName name="S80___GL03" localSheetId="61">#REF!</definedName>
    <definedName name="S80___GL03" localSheetId="62">#REF!</definedName>
    <definedName name="S80___GL03" localSheetId="63">#REF!</definedName>
    <definedName name="S80___GL03" localSheetId="7">#REF!</definedName>
    <definedName name="S80___GL03" localSheetId="8">#REF!</definedName>
    <definedName name="S80___GL03" localSheetId="9">#REF!</definedName>
    <definedName name="S80___GL03">#REF!</definedName>
    <definedName name="S80___GL1M" localSheetId="11">#REF!</definedName>
    <definedName name="S80___GL1M" localSheetId="74">#REF!</definedName>
    <definedName name="S80___GL1M" localSheetId="3">#REF!</definedName>
    <definedName name="S80___GL1M" localSheetId="12">#REF!</definedName>
    <definedName name="S80___GL1M" localSheetId="35">#REF!</definedName>
    <definedName name="S80___GL1M" localSheetId="1">#REF!</definedName>
    <definedName name="S80___GL1M" localSheetId="21">#REF!</definedName>
    <definedName name="S80___GL1M" localSheetId="15">#REF!</definedName>
    <definedName name="S80___GL1M" localSheetId="33">#REF!</definedName>
    <definedName name="S80___GL1M" localSheetId="39">#REF!</definedName>
    <definedName name="S80___GL1M" localSheetId="40">#REF!</definedName>
    <definedName name="S80___GL1M" localSheetId="41">#REF!</definedName>
    <definedName name="S80___GL1M" localSheetId="70">#REF!</definedName>
    <definedName name="S80___GL1M" localSheetId="71">#REF!</definedName>
    <definedName name="S80___GL1M" localSheetId="72">#REF!</definedName>
    <definedName name="S80___GL1M" localSheetId="73">#REF!</definedName>
    <definedName name="S80___GL1M" localSheetId="77">#REF!</definedName>
    <definedName name="S80___GL1M" localSheetId="75">#REF!</definedName>
    <definedName name="S80___GL1M" localSheetId="76">#REF!</definedName>
    <definedName name="S80___GL1M" localSheetId="10">#REF!</definedName>
    <definedName name="S80___GL1M" localSheetId="13">#REF!</definedName>
    <definedName name="S80___GL1M" localSheetId="14">#REF!</definedName>
    <definedName name="S80___GL1M" localSheetId="17">#REF!</definedName>
    <definedName name="S80___GL1M" localSheetId="18">#REF!</definedName>
    <definedName name="S80___GL1M" localSheetId="19">#REF!</definedName>
    <definedName name="S80___GL1M" localSheetId="20">#REF!</definedName>
    <definedName name="S80___GL1M" localSheetId="22">#REF!</definedName>
    <definedName name="S80___GL1M" localSheetId="23">#REF!</definedName>
    <definedName name="S80___GL1M" localSheetId="24">#REF!</definedName>
    <definedName name="S80___GL1M" localSheetId="25">#REF!</definedName>
    <definedName name="S80___GL1M" localSheetId="26">#REF!</definedName>
    <definedName name="S80___GL1M" localSheetId="27">#REF!</definedName>
    <definedName name="S80___GL1M" localSheetId="28">#REF!</definedName>
    <definedName name="S80___GL1M" localSheetId="29">#REF!</definedName>
    <definedName name="S80___GL1M" localSheetId="30">#REF!</definedName>
    <definedName name="S80___GL1M" localSheetId="31">#REF!</definedName>
    <definedName name="S80___GL1M" localSheetId="32">#REF!</definedName>
    <definedName name="S80___GL1M" localSheetId="34">#REF!</definedName>
    <definedName name="S80___GL1M" localSheetId="36">#REF!</definedName>
    <definedName name="S80___GL1M" localSheetId="42">#REF!</definedName>
    <definedName name="S80___GL1M" localSheetId="43">#REF!</definedName>
    <definedName name="S80___GL1M" localSheetId="44">#REF!</definedName>
    <definedName name="S80___GL1M" localSheetId="45">#REF!</definedName>
    <definedName name="S80___GL1M" localSheetId="46">#REF!</definedName>
    <definedName name="S80___GL1M" localSheetId="47">#REF!</definedName>
    <definedName name="S80___GL1M" localSheetId="48">#REF!</definedName>
    <definedName name="S80___GL1M" localSheetId="49">#REF!</definedName>
    <definedName name="S80___GL1M" localSheetId="50">#REF!</definedName>
    <definedName name="S80___GL1M" localSheetId="53">#REF!</definedName>
    <definedName name="S80___GL1M" localSheetId="56">#REF!</definedName>
    <definedName name="S80___GL1M" localSheetId="57">#REF!</definedName>
    <definedName name="S80___GL1M" localSheetId="61">#REF!</definedName>
    <definedName name="S80___GL1M" localSheetId="62">#REF!</definedName>
    <definedName name="S80___GL1M" localSheetId="63">#REF!</definedName>
    <definedName name="S80___GL1M" localSheetId="7">#REF!</definedName>
    <definedName name="S80___GL1M" localSheetId="8">#REF!</definedName>
    <definedName name="S80___GL1M" localSheetId="9">#REF!</definedName>
    <definedName name="S80___GL1M">#REF!</definedName>
    <definedName name="SCHEDULE330" localSheetId="11">#REF!</definedName>
    <definedName name="SCHEDULE330" localSheetId="74">#REF!</definedName>
    <definedName name="SCHEDULE330" localSheetId="3">#REF!</definedName>
    <definedName name="SCHEDULE330" localSheetId="12">#REF!</definedName>
    <definedName name="SCHEDULE330" localSheetId="35">#REF!</definedName>
    <definedName name="SCHEDULE330" localSheetId="1">#REF!</definedName>
    <definedName name="SCHEDULE330" localSheetId="21">#REF!</definedName>
    <definedName name="SCHEDULE330" localSheetId="15">#REF!</definedName>
    <definedName name="SCHEDULE330" localSheetId="33">#REF!</definedName>
    <definedName name="SCHEDULE330" localSheetId="39">#REF!</definedName>
    <definedName name="SCHEDULE330" localSheetId="40">#REF!</definedName>
    <definedName name="SCHEDULE330" localSheetId="41">#REF!</definedName>
    <definedName name="SCHEDULE330" localSheetId="70">#REF!</definedName>
    <definedName name="SCHEDULE330" localSheetId="71">#REF!</definedName>
    <definedName name="SCHEDULE330" localSheetId="72">#REF!</definedName>
    <definedName name="SCHEDULE330" localSheetId="73">#REF!</definedName>
    <definedName name="SCHEDULE330" localSheetId="77">#REF!</definedName>
    <definedName name="SCHEDULE330" localSheetId="75">#REF!</definedName>
    <definedName name="SCHEDULE330" localSheetId="76">#REF!</definedName>
    <definedName name="SCHEDULE330" localSheetId="10">#REF!</definedName>
    <definedName name="SCHEDULE330" localSheetId="13">#REF!</definedName>
    <definedName name="SCHEDULE330" localSheetId="14">#REF!</definedName>
    <definedName name="SCHEDULE330" localSheetId="17">#REF!</definedName>
    <definedName name="SCHEDULE330" localSheetId="18">#REF!</definedName>
    <definedName name="SCHEDULE330" localSheetId="19">#REF!</definedName>
    <definedName name="SCHEDULE330" localSheetId="20">#REF!</definedName>
    <definedName name="SCHEDULE330" localSheetId="22">#REF!</definedName>
    <definedName name="SCHEDULE330" localSheetId="23">#REF!</definedName>
    <definedName name="SCHEDULE330" localSheetId="24">#REF!</definedName>
    <definedName name="SCHEDULE330" localSheetId="25">#REF!</definedName>
    <definedName name="SCHEDULE330" localSheetId="26">#REF!</definedName>
    <definedName name="SCHEDULE330" localSheetId="27">#REF!</definedName>
    <definedName name="SCHEDULE330" localSheetId="28">#REF!</definedName>
    <definedName name="SCHEDULE330" localSheetId="29">#REF!</definedName>
    <definedName name="SCHEDULE330" localSheetId="30">#REF!</definedName>
    <definedName name="SCHEDULE330" localSheetId="31">#REF!</definedName>
    <definedName name="SCHEDULE330" localSheetId="32">#REF!</definedName>
    <definedName name="SCHEDULE330" localSheetId="34">#REF!</definedName>
    <definedName name="SCHEDULE330" localSheetId="36">#REF!</definedName>
    <definedName name="SCHEDULE330" localSheetId="42">#REF!</definedName>
    <definedName name="SCHEDULE330" localSheetId="43">#REF!</definedName>
    <definedName name="SCHEDULE330" localSheetId="44">#REF!</definedName>
    <definedName name="SCHEDULE330" localSheetId="45">#REF!</definedName>
    <definedName name="SCHEDULE330" localSheetId="46">#REF!</definedName>
    <definedName name="SCHEDULE330" localSheetId="47">#REF!</definedName>
    <definedName name="SCHEDULE330" localSheetId="48">#REF!</definedName>
    <definedName name="SCHEDULE330" localSheetId="49">#REF!</definedName>
    <definedName name="SCHEDULE330" localSheetId="50">#REF!</definedName>
    <definedName name="SCHEDULE330" localSheetId="53">#REF!</definedName>
    <definedName name="SCHEDULE330" localSheetId="56">#REF!</definedName>
    <definedName name="SCHEDULE330" localSheetId="57">#REF!</definedName>
    <definedName name="SCHEDULE330" localSheetId="61">#REF!</definedName>
    <definedName name="SCHEDULE330" localSheetId="62">#REF!</definedName>
    <definedName name="SCHEDULE330" localSheetId="63">#REF!</definedName>
    <definedName name="SCHEDULE330" localSheetId="7">#REF!</definedName>
    <definedName name="SCHEDULE330" localSheetId="8">#REF!</definedName>
    <definedName name="SCHEDULE330" localSheetId="9">#REF!</definedName>
    <definedName name="SCHEDULE330">#REF!</definedName>
    <definedName name="SECOND_YEAR_SECTION" localSheetId="63">'Sch 755 p77-80'!$X$151:$X$230</definedName>
    <definedName name="SEP" localSheetId="11">#REF!</definedName>
    <definedName name="SEP" localSheetId="74">#REF!</definedName>
    <definedName name="SEP" localSheetId="3">#REF!</definedName>
    <definedName name="SEP" localSheetId="12">#REF!</definedName>
    <definedName name="SEP" localSheetId="35">#REF!</definedName>
    <definedName name="SEP" localSheetId="1">#REF!</definedName>
    <definedName name="SEP" localSheetId="21">#REF!</definedName>
    <definedName name="SEP" localSheetId="15">#REF!</definedName>
    <definedName name="SEP" localSheetId="33">#REF!</definedName>
    <definedName name="SEP" localSheetId="39">#REF!</definedName>
    <definedName name="SEP" localSheetId="40">#REF!</definedName>
    <definedName name="SEP" localSheetId="41">#REF!</definedName>
    <definedName name="SEP" localSheetId="70">#REF!</definedName>
    <definedName name="SEP" localSheetId="71">#REF!</definedName>
    <definedName name="SEP" localSheetId="72">#REF!</definedName>
    <definedName name="SEP" localSheetId="73">#REF!</definedName>
    <definedName name="SEP" localSheetId="77">#REF!</definedName>
    <definedName name="SEP" localSheetId="75">#REF!</definedName>
    <definedName name="SEP" localSheetId="76">#REF!</definedName>
    <definedName name="SEP" localSheetId="10">#REF!</definedName>
    <definedName name="SEP" localSheetId="13">#REF!</definedName>
    <definedName name="SEP" localSheetId="14">#REF!</definedName>
    <definedName name="SEP" localSheetId="17">#REF!</definedName>
    <definedName name="SEP" localSheetId="18">#REF!</definedName>
    <definedName name="SEP" localSheetId="19">#REF!</definedName>
    <definedName name="SEP" localSheetId="20">#REF!</definedName>
    <definedName name="SEP" localSheetId="22">#REF!</definedName>
    <definedName name="SEP" localSheetId="23">#REF!</definedName>
    <definedName name="SEP" localSheetId="24">#REF!</definedName>
    <definedName name="SEP" localSheetId="25">#REF!</definedName>
    <definedName name="SEP" localSheetId="26">#REF!</definedName>
    <definedName name="SEP" localSheetId="27">#REF!</definedName>
    <definedName name="SEP" localSheetId="28">#REF!</definedName>
    <definedName name="SEP" localSheetId="29">#REF!</definedName>
    <definedName name="SEP" localSheetId="30">#REF!</definedName>
    <definedName name="SEP" localSheetId="31">#REF!</definedName>
    <definedName name="SEP" localSheetId="32">#REF!</definedName>
    <definedName name="SEP" localSheetId="34">#REF!</definedName>
    <definedName name="SEP" localSheetId="36">#REF!</definedName>
    <definedName name="SEP" localSheetId="42">#REF!</definedName>
    <definedName name="SEP" localSheetId="43">#REF!</definedName>
    <definedName name="SEP" localSheetId="44">#REF!</definedName>
    <definedName name="SEP" localSheetId="45">#REF!</definedName>
    <definedName name="SEP" localSheetId="46">#REF!</definedName>
    <definedName name="SEP" localSheetId="47">#REF!</definedName>
    <definedName name="SEP" localSheetId="48">#REF!</definedName>
    <definedName name="SEP" localSheetId="49">#REF!</definedName>
    <definedName name="SEP" localSheetId="50">#REF!</definedName>
    <definedName name="SEP" localSheetId="53">#REF!</definedName>
    <definedName name="SEP" localSheetId="56">#REF!</definedName>
    <definedName name="SEP" localSheetId="57">#REF!</definedName>
    <definedName name="SEP" localSheetId="61">#REF!</definedName>
    <definedName name="SEP" localSheetId="62">#REF!</definedName>
    <definedName name="SEP" localSheetId="63">#REF!</definedName>
    <definedName name="SEP" localSheetId="7">#REF!</definedName>
    <definedName name="SEP" localSheetId="8">#REF!</definedName>
    <definedName name="SEP" localSheetId="9">#REF!</definedName>
    <definedName name="SEP">#REF!</definedName>
    <definedName name="September" localSheetId="11">#REF!</definedName>
    <definedName name="September" localSheetId="74">#REF!</definedName>
    <definedName name="September" localSheetId="3">#REF!</definedName>
    <definedName name="September" localSheetId="12">#REF!</definedName>
    <definedName name="September" localSheetId="35">#REF!</definedName>
    <definedName name="September" localSheetId="1">#REF!</definedName>
    <definedName name="September" localSheetId="21">#REF!</definedName>
    <definedName name="September" localSheetId="15">#REF!</definedName>
    <definedName name="September" localSheetId="33">#REF!</definedName>
    <definedName name="September" localSheetId="39">#REF!</definedName>
    <definedName name="September" localSheetId="40">#REF!</definedName>
    <definedName name="September" localSheetId="41">#REF!</definedName>
    <definedName name="September" localSheetId="70">#REF!</definedName>
    <definedName name="September" localSheetId="71">#REF!</definedName>
    <definedName name="September" localSheetId="72">#REF!</definedName>
    <definedName name="September" localSheetId="73">#REF!</definedName>
    <definedName name="September" localSheetId="77">#REF!</definedName>
    <definedName name="September" localSheetId="75">#REF!</definedName>
    <definedName name="September" localSheetId="76">#REF!</definedName>
    <definedName name="September" localSheetId="10">#REF!</definedName>
    <definedName name="September" localSheetId="13">#REF!</definedName>
    <definedName name="September" localSheetId="14">#REF!</definedName>
    <definedName name="September" localSheetId="17">#REF!</definedName>
    <definedName name="September" localSheetId="18">#REF!</definedName>
    <definedName name="September" localSheetId="19">#REF!</definedName>
    <definedName name="September" localSheetId="20">#REF!</definedName>
    <definedName name="September" localSheetId="22">#REF!</definedName>
    <definedName name="September" localSheetId="23">#REF!</definedName>
    <definedName name="September" localSheetId="24">#REF!</definedName>
    <definedName name="September" localSheetId="25">#REF!</definedName>
    <definedName name="September" localSheetId="26">#REF!</definedName>
    <definedName name="September" localSheetId="27">#REF!</definedName>
    <definedName name="September" localSheetId="28">#REF!</definedName>
    <definedName name="September" localSheetId="29">#REF!</definedName>
    <definedName name="September" localSheetId="30">#REF!</definedName>
    <definedName name="September" localSheetId="31">#REF!</definedName>
    <definedName name="September" localSheetId="32">#REF!</definedName>
    <definedName name="September" localSheetId="34">#REF!</definedName>
    <definedName name="September" localSheetId="36">#REF!</definedName>
    <definedName name="September" localSheetId="42">#REF!</definedName>
    <definedName name="September" localSheetId="43">#REF!</definedName>
    <definedName name="September" localSheetId="44">#REF!</definedName>
    <definedName name="September" localSheetId="45">#REF!</definedName>
    <definedName name="September" localSheetId="46">#REF!</definedName>
    <definedName name="September" localSheetId="47">#REF!</definedName>
    <definedName name="September" localSheetId="48">#REF!</definedName>
    <definedName name="September" localSheetId="49">#REF!</definedName>
    <definedName name="September" localSheetId="50">#REF!</definedName>
    <definedName name="September" localSheetId="53">#REF!</definedName>
    <definedName name="September" localSheetId="56">#REF!</definedName>
    <definedName name="September" localSheetId="57">#REF!</definedName>
    <definedName name="September" localSheetId="61">#REF!</definedName>
    <definedName name="September" localSheetId="62">#REF!</definedName>
    <definedName name="September" localSheetId="63">#REF!</definedName>
    <definedName name="September" localSheetId="7">#REF!</definedName>
    <definedName name="September" localSheetId="8">#REF!</definedName>
    <definedName name="September" localSheetId="9">#REF!</definedName>
    <definedName name="September">#REF!</definedName>
    <definedName name="Swvu.detail_332." localSheetId="30" hidden="1">'Sch 332-p34'!#REF!</definedName>
    <definedName name="Swvu.form_332." localSheetId="30" hidden="1">'Sch 332-p34'!#REF!</definedName>
    <definedName name="TMaccur" localSheetId="11">#REF!</definedName>
    <definedName name="TMaccur" localSheetId="74">#REF!</definedName>
    <definedName name="TMaccur" localSheetId="3">#REF!</definedName>
    <definedName name="TMaccur" localSheetId="12">#REF!</definedName>
    <definedName name="TMaccur" localSheetId="35">#REF!</definedName>
    <definedName name="TMaccur" localSheetId="1">#REF!</definedName>
    <definedName name="TMaccur" localSheetId="21">#REF!</definedName>
    <definedName name="TMaccur" localSheetId="15">#REF!</definedName>
    <definedName name="TMaccur" localSheetId="33">#REF!</definedName>
    <definedName name="TMaccur" localSheetId="39">#REF!</definedName>
    <definedName name="TMaccur" localSheetId="40">#REF!</definedName>
    <definedName name="TMaccur" localSheetId="41">#REF!</definedName>
    <definedName name="TMaccur" localSheetId="70">#REF!</definedName>
    <definedName name="TMaccur" localSheetId="71">#REF!</definedName>
    <definedName name="TMaccur" localSheetId="72">#REF!</definedName>
    <definedName name="TMaccur" localSheetId="73">#REF!</definedName>
    <definedName name="TMaccur" localSheetId="77">#REF!</definedName>
    <definedName name="TMaccur" localSheetId="75">#REF!</definedName>
    <definedName name="TMaccur" localSheetId="76">#REF!</definedName>
    <definedName name="TMaccur" localSheetId="10">#REF!</definedName>
    <definedName name="TMaccur" localSheetId="13">#REF!</definedName>
    <definedName name="TMaccur" localSheetId="14">#REF!</definedName>
    <definedName name="TMaccur" localSheetId="17">#REF!</definedName>
    <definedName name="TMaccur" localSheetId="18">#REF!</definedName>
    <definedName name="TMaccur" localSheetId="19">#REF!</definedName>
    <definedName name="TMaccur" localSheetId="20">#REF!</definedName>
    <definedName name="TMaccur" localSheetId="22">#REF!</definedName>
    <definedName name="TMaccur" localSheetId="23">#REF!</definedName>
    <definedName name="TMaccur" localSheetId="24">#REF!</definedName>
    <definedName name="TMaccur" localSheetId="25">#REF!</definedName>
    <definedName name="TMaccur" localSheetId="26">#REF!</definedName>
    <definedName name="TMaccur" localSheetId="27">#REF!</definedName>
    <definedName name="TMaccur" localSheetId="28">#REF!</definedName>
    <definedName name="TMaccur" localSheetId="29">#REF!</definedName>
    <definedName name="TMaccur" localSheetId="30">#REF!</definedName>
    <definedName name="TMaccur" localSheetId="31">#REF!</definedName>
    <definedName name="TMaccur" localSheetId="32">#REF!</definedName>
    <definedName name="TMaccur" localSheetId="34">#REF!</definedName>
    <definedName name="TMaccur" localSheetId="36">#REF!</definedName>
    <definedName name="TMaccur" localSheetId="42">#REF!</definedName>
    <definedName name="TMaccur" localSheetId="43">#REF!</definedName>
    <definedName name="TMaccur" localSheetId="44">#REF!</definedName>
    <definedName name="TMaccur" localSheetId="45">#REF!</definedName>
    <definedName name="TMaccur" localSheetId="46">#REF!</definedName>
    <definedName name="TMaccur" localSheetId="47">#REF!</definedName>
    <definedName name="TMaccur" localSheetId="48">#REF!</definedName>
    <definedName name="TMaccur" localSheetId="49">#REF!</definedName>
    <definedName name="TMaccur" localSheetId="50">#REF!</definedName>
    <definedName name="TMaccur" localSheetId="53">#REF!</definedName>
    <definedName name="TMaccur" localSheetId="56">#REF!</definedName>
    <definedName name="TMaccur" localSheetId="57">#REF!</definedName>
    <definedName name="TMaccur" localSheetId="61">#REF!</definedName>
    <definedName name="TMaccur" localSheetId="62">#REF!</definedName>
    <definedName name="TMaccur" localSheetId="63">#REF!</definedName>
    <definedName name="TMaccur" localSheetId="7">#REF!</definedName>
    <definedName name="TMaccur" localSheetId="8">#REF!</definedName>
    <definedName name="TMaccur" localSheetId="9">#REF!</definedName>
    <definedName name="TMaccur">#REF!</definedName>
    <definedName name="wrn.ALLSHEETS." localSheetId="11" hidden="1">{#N/A,#N/A,FALSE,"R1 ROAD 330";#N/A,#N/A,FALSE,"R1 BEGINNING";#N/A,#N/A,FALSE,"R1 ENDING";#N/A,#N/A,FALSE,"R1 ADDITIONS";#N/A,#N/A,FALSE,"R1 RETIREMENTS";#N/A,#N/A,FALSE,"R1 OTHER";#N/A,#N/A,FALSE,"rds 50, 93, 96"}</definedName>
    <definedName name="wrn.ALLSHEETS." localSheetId="74" hidden="1">{#N/A,#N/A,FALSE,"R1 ROAD 330";#N/A,#N/A,FALSE,"R1 BEGINNING";#N/A,#N/A,FALSE,"R1 ENDING";#N/A,#N/A,FALSE,"R1 ADDITIONS";#N/A,#N/A,FALSE,"R1 RETIREMENTS";#N/A,#N/A,FALSE,"R1 OTHER";#N/A,#N/A,FALSE,"rds 50, 93, 96"}</definedName>
    <definedName name="wrn.ALLSHEETS." localSheetId="3" hidden="1">{#N/A,#N/A,FALSE,"R1 ROAD 330";#N/A,#N/A,FALSE,"R1 BEGINNING";#N/A,#N/A,FALSE,"R1 ENDING";#N/A,#N/A,FALSE,"R1 ADDITIONS";#N/A,#N/A,FALSE,"R1 RETIREMENTS";#N/A,#N/A,FALSE,"R1 OTHER";#N/A,#N/A,FALSE,"rds 50, 93, 96"}</definedName>
    <definedName name="wrn.ALLSHEETS." localSheetId="12" hidden="1">{#N/A,#N/A,FALSE,"R1 ROAD 330";#N/A,#N/A,FALSE,"R1 BEGINNING";#N/A,#N/A,FALSE,"R1 ENDING";#N/A,#N/A,FALSE,"R1 ADDITIONS";#N/A,#N/A,FALSE,"R1 RETIREMENTS";#N/A,#N/A,FALSE,"R1 OTHER";#N/A,#N/A,FALSE,"rds 50, 93, 96"}</definedName>
    <definedName name="wrn.ALLSHEETS." localSheetId="35" hidden="1">{#N/A,#N/A,FALSE,"R1 ROAD 330";#N/A,#N/A,FALSE,"R1 BEGINNING";#N/A,#N/A,FALSE,"R1 ENDING";#N/A,#N/A,FALSE,"R1 ADDITIONS";#N/A,#N/A,FALSE,"R1 RETIREMENTS";#N/A,#N/A,FALSE,"R1 OTHER";#N/A,#N/A,FALSE,"rds 50, 93, 96"}</definedName>
    <definedName name="wrn.ALLSHEETS." localSheetId="1" hidden="1">{#N/A,#N/A,FALSE,"R1 ROAD 330";#N/A,#N/A,FALSE,"R1 BEGINNING";#N/A,#N/A,FALSE,"R1 ENDING";#N/A,#N/A,FALSE,"R1 ADDITIONS";#N/A,#N/A,FALSE,"R1 RETIREMENTS";#N/A,#N/A,FALSE,"R1 OTHER";#N/A,#N/A,FALSE,"rds 50, 93, 96"}</definedName>
    <definedName name="wrn.ALLSHEETS." localSheetId="80" hidden="1">{#N/A,#N/A,FALSE,"R1 ROAD 330";#N/A,#N/A,FALSE,"R1 BEGINNING";#N/A,#N/A,FALSE,"R1 ENDING";#N/A,#N/A,FALSE,"R1 ADDITIONS";#N/A,#N/A,FALSE,"R1 RETIREMENTS";#N/A,#N/A,FALSE,"R1 OTHER";#N/A,#N/A,FALSE,"rds 50, 93, 96"}</definedName>
    <definedName name="wrn.ALLSHEETS." localSheetId="2" hidden="1">{#N/A,#N/A,FALSE,"R1 ROAD 330";#N/A,#N/A,FALSE,"R1 BEGINNING";#N/A,#N/A,FALSE,"R1 ENDING";#N/A,#N/A,FALSE,"R1 ADDITIONS";#N/A,#N/A,FALSE,"R1 RETIREMENTS";#N/A,#N/A,FALSE,"R1 OTHER";#N/A,#N/A,FALSE,"rds 50, 93, 96"}</definedName>
    <definedName name="wrn.ALLSHEETS." localSheetId="21" hidden="1">{#N/A,#N/A,FALSE,"R1 ROAD 330";#N/A,#N/A,FALSE,"R1 BEGINNING";#N/A,#N/A,FALSE,"R1 ENDING";#N/A,#N/A,FALSE,"R1 ADDITIONS";#N/A,#N/A,FALSE,"R1 RETIREMENTS";#N/A,#N/A,FALSE,"R1 OTHER";#N/A,#N/A,FALSE,"rds 50, 93, 96"}</definedName>
    <definedName name="wrn.ALLSHEETS." localSheetId="15" hidden="1">{#N/A,#N/A,FALSE,"R1 ROAD 330";#N/A,#N/A,FALSE,"R1 BEGINNING";#N/A,#N/A,FALSE,"R1 ENDING";#N/A,#N/A,FALSE,"R1 ADDITIONS";#N/A,#N/A,FALSE,"R1 RETIREMENTS";#N/A,#N/A,FALSE,"R1 OTHER";#N/A,#N/A,FALSE,"rds 50, 93, 96"}</definedName>
    <definedName name="wrn.ALLSHEETS." localSheetId="33" hidden="1">{#N/A,#N/A,FALSE,"R1 ROAD 330";#N/A,#N/A,FALSE,"R1 BEGINNING";#N/A,#N/A,FALSE,"R1 ENDING";#N/A,#N/A,FALSE,"R1 ADDITIONS";#N/A,#N/A,FALSE,"R1 RETIREMENTS";#N/A,#N/A,FALSE,"R1 OTHER";#N/A,#N/A,FALSE,"rds 50, 93, 96"}</definedName>
    <definedName name="wrn.ALLSHEETS." localSheetId="39" hidden="1">{#N/A,#N/A,FALSE,"R1 ROAD 330";#N/A,#N/A,FALSE,"R1 BEGINNING";#N/A,#N/A,FALSE,"R1 ENDING";#N/A,#N/A,FALSE,"R1 ADDITIONS";#N/A,#N/A,FALSE,"R1 RETIREMENTS";#N/A,#N/A,FALSE,"R1 OTHER";#N/A,#N/A,FALSE,"rds 50, 93, 96"}</definedName>
    <definedName name="wrn.ALLSHEETS." localSheetId="40" hidden="1">{#N/A,#N/A,FALSE,"R1 ROAD 330";#N/A,#N/A,FALSE,"R1 BEGINNING";#N/A,#N/A,FALSE,"R1 ENDING";#N/A,#N/A,FALSE,"R1 ADDITIONS";#N/A,#N/A,FALSE,"R1 RETIREMENTS";#N/A,#N/A,FALSE,"R1 OTHER";#N/A,#N/A,FALSE,"rds 50, 93, 96"}</definedName>
    <definedName name="wrn.ALLSHEETS." localSheetId="41" hidden="1">{#N/A,#N/A,FALSE,"R1 ROAD 330";#N/A,#N/A,FALSE,"R1 BEGINNING";#N/A,#N/A,FALSE,"R1 ENDING";#N/A,#N/A,FALSE,"R1 ADDITIONS";#N/A,#N/A,FALSE,"R1 RETIREMENTS";#N/A,#N/A,FALSE,"R1 OTHER";#N/A,#N/A,FALSE,"rds 50, 93, 96"}</definedName>
    <definedName name="wrn.ALLSHEETS." localSheetId="60" hidden="1">{#N/A,#N/A,FALSE,"R1 ROAD 330";#N/A,#N/A,FALSE,"R1 BEGINNING";#N/A,#N/A,FALSE,"R1 ENDING";#N/A,#N/A,FALSE,"R1 ADDITIONS";#N/A,#N/A,FALSE,"R1 RETIREMENTS";#N/A,#N/A,FALSE,"R1 OTHER";#N/A,#N/A,FALSE,"rds 50, 93, 96"}</definedName>
    <definedName name="wrn.ALLSHEETS." localSheetId="70" hidden="1">{#N/A,#N/A,FALSE,"R1 ROAD 330";#N/A,#N/A,FALSE,"R1 BEGINNING";#N/A,#N/A,FALSE,"R1 ENDING";#N/A,#N/A,FALSE,"R1 ADDITIONS";#N/A,#N/A,FALSE,"R1 RETIREMENTS";#N/A,#N/A,FALSE,"R1 OTHER";#N/A,#N/A,FALSE,"rds 50, 93, 96"}</definedName>
    <definedName name="wrn.ALLSHEETS." localSheetId="71" hidden="1">{#N/A,#N/A,FALSE,"R1 ROAD 330";#N/A,#N/A,FALSE,"R1 BEGINNING";#N/A,#N/A,FALSE,"R1 ENDING";#N/A,#N/A,FALSE,"R1 ADDITIONS";#N/A,#N/A,FALSE,"R1 RETIREMENTS";#N/A,#N/A,FALSE,"R1 OTHER";#N/A,#N/A,FALSE,"rds 50, 93, 96"}</definedName>
    <definedName name="wrn.ALLSHEETS." localSheetId="72" hidden="1">{#N/A,#N/A,FALSE,"R1 ROAD 330";#N/A,#N/A,FALSE,"R1 BEGINNING";#N/A,#N/A,FALSE,"R1 ENDING";#N/A,#N/A,FALSE,"R1 ADDITIONS";#N/A,#N/A,FALSE,"R1 RETIREMENTS";#N/A,#N/A,FALSE,"R1 OTHER";#N/A,#N/A,FALSE,"rds 50, 93, 96"}</definedName>
    <definedName name="wrn.ALLSHEETS." localSheetId="73" hidden="1">{#N/A,#N/A,FALSE,"R1 ROAD 330";#N/A,#N/A,FALSE,"R1 BEGINNING";#N/A,#N/A,FALSE,"R1 ENDING";#N/A,#N/A,FALSE,"R1 ADDITIONS";#N/A,#N/A,FALSE,"R1 RETIREMENTS";#N/A,#N/A,FALSE,"R1 OTHER";#N/A,#N/A,FALSE,"rds 50, 93, 96"}</definedName>
    <definedName name="wrn.ALLSHEETS." localSheetId="77" hidden="1">{#N/A,#N/A,FALSE,"R1 ROAD 330";#N/A,#N/A,FALSE,"R1 BEGINNING";#N/A,#N/A,FALSE,"R1 ENDING";#N/A,#N/A,FALSE,"R1 ADDITIONS";#N/A,#N/A,FALSE,"R1 RETIREMENTS";#N/A,#N/A,FALSE,"R1 OTHER";#N/A,#N/A,FALSE,"rds 50, 93, 96"}</definedName>
    <definedName name="wrn.ALLSHEETS." localSheetId="64" hidden="1">{#N/A,#N/A,FALSE,"R1 ROAD 330";#N/A,#N/A,FALSE,"R1 BEGINNING";#N/A,#N/A,FALSE,"R1 ENDING";#N/A,#N/A,FALSE,"R1 ADDITIONS";#N/A,#N/A,FALSE,"R1 RETIREMENTS";#N/A,#N/A,FALSE,"R1 OTHER";#N/A,#N/A,FALSE,"rds 50, 93, 96"}</definedName>
    <definedName name="wrn.ALLSHEETS." localSheetId="75" hidden="1">{#N/A,#N/A,FALSE,"R1 ROAD 330";#N/A,#N/A,FALSE,"R1 BEGINNING";#N/A,#N/A,FALSE,"R1 ENDING";#N/A,#N/A,FALSE,"R1 ADDITIONS";#N/A,#N/A,FALSE,"R1 RETIREMENTS";#N/A,#N/A,FALSE,"R1 OTHER";#N/A,#N/A,FALSE,"rds 50, 93, 96"}</definedName>
    <definedName name="wrn.ALLSHEETS." localSheetId="76" hidden="1">{#N/A,#N/A,FALSE,"R1 ROAD 330";#N/A,#N/A,FALSE,"R1 BEGINNING";#N/A,#N/A,FALSE,"R1 ENDING";#N/A,#N/A,FALSE,"R1 ADDITIONS";#N/A,#N/A,FALSE,"R1 RETIREMENTS";#N/A,#N/A,FALSE,"R1 OTHER";#N/A,#N/A,FALSE,"rds 50, 93, 96"}</definedName>
    <definedName name="wrn.ALLSHEETS." localSheetId="10" hidden="1">{#N/A,#N/A,FALSE,"R1 ROAD 330";#N/A,#N/A,FALSE,"R1 BEGINNING";#N/A,#N/A,FALSE,"R1 ENDING";#N/A,#N/A,FALSE,"R1 ADDITIONS";#N/A,#N/A,FALSE,"R1 RETIREMENTS";#N/A,#N/A,FALSE,"R1 OTHER";#N/A,#N/A,FALSE,"rds 50, 93, 96"}</definedName>
    <definedName name="wrn.ALLSHEETS." localSheetId="13" hidden="1">{#N/A,#N/A,FALSE,"R1 ROAD 330";#N/A,#N/A,FALSE,"R1 BEGINNING";#N/A,#N/A,FALSE,"R1 ENDING";#N/A,#N/A,FALSE,"R1 ADDITIONS";#N/A,#N/A,FALSE,"R1 RETIREMENTS";#N/A,#N/A,FALSE,"R1 OTHER";#N/A,#N/A,FALSE,"rds 50, 93, 96"}</definedName>
    <definedName name="wrn.ALLSHEETS." localSheetId="14" hidden="1">{#N/A,#N/A,FALSE,"R1 ROAD 330";#N/A,#N/A,FALSE,"R1 BEGINNING";#N/A,#N/A,FALSE,"R1 ENDING";#N/A,#N/A,FALSE,"R1 ADDITIONS";#N/A,#N/A,FALSE,"R1 RETIREMENTS";#N/A,#N/A,FALSE,"R1 OTHER";#N/A,#N/A,FALSE,"rds 50, 93, 96"}</definedName>
    <definedName name="wrn.ALLSHEETS." localSheetId="17" hidden="1">{#N/A,#N/A,FALSE,"R1 ROAD 330";#N/A,#N/A,FALSE,"R1 BEGINNING";#N/A,#N/A,FALSE,"R1 ENDING";#N/A,#N/A,FALSE,"R1 ADDITIONS";#N/A,#N/A,FALSE,"R1 RETIREMENTS";#N/A,#N/A,FALSE,"R1 OTHER";#N/A,#N/A,FALSE,"rds 50, 93, 96"}</definedName>
    <definedName name="wrn.ALLSHEETS." localSheetId="18" hidden="1">{#N/A,#N/A,FALSE,"R1 ROAD 330";#N/A,#N/A,FALSE,"R1 BEGINNING";#N/A,#N/A,FALSE,"R1 ENDING";#N/A,#N/A,FALSE,"R1 ADDITIONS";#N/A,#N/A,FALSE,"R1 RETIREMENTS";#N/A,#N/A,FALSE,"R1 OTHER";#N/A,#N/A,FALSE,"rds 50, 93, 96"}</definedName>
    <definedName name="wrn.ALLSHEETS." localSheetId="19" hidden="1">{#N/A,#N/A,FALSE,"R1 ROAD 330";#N/A,#N/A,FALSE,"R1 BEGINNING";#N/A,#N/A,FALSE,"R1 ENDING";#N/A,#N/A,FALSE,"R1 ADDITIONS";#N/A,#N/A,FALSE,"R1 RETIREMENTS";#N/A,#N/A,FALSE,"R1 OTHER";#N/A,#N/A,FALSE,"rds 50, 93, 96"}</definedName>
    <definedName name="wrn.ALLSHEETS." localSheetId="20" hidden="1">{#N/A,#N/A,FALSE,"R1 ROAD 330";#N/A,#N/A,FALSE,"R1 BEGINNING";#N/A,#N/A,FALSE,"R1 ENDING";#N/A,#N/A,FALSE,"R1 ADDITIONS";#N/A,#N/A,FALSE,"R1 RETIREMENTS";#N/A,#N/A,FALSE,"R1 OTHER";#N/A,#N/A,FALSE,"rds 50, 93, 96"}</definedName>
    <definedName name="wrn.ALLSHEETS." localSheetId="22" hidden="1">{#N/A,#N/A,FALSE,"R1 ROAD 330";#N/A,#N/A,FALSE,"R1 BEGINNING";#N/A,#N/A,FALSE,"R1 ENDING";#N/A,#N/A,FALSE,"R1 ADDITIONS";#N/A,#N/A,FALSE,"R1 RETIREMENTS";#N/A,#N/A,FALSE,"R1 OTHER";#N/A,#N/A,FALSE,"rds 50, 93, 96"}</definedName>
    <definedName name="wrn.ALLSHEETS." localSheetId="23" hidden="1">{#N/A,#N/A,FALSE,"R1 ROAD 330";#N/A,#N/A,FALSE,"R1 BEGINNING";#N/A,#N/A,FALSE,"R1 ENDING";#N/A,#N/A,FALSE,"R1 ADDITIONS";#N/A,#N/A,FALSE,"R1 RETIREMENTS";#N/A,#N/A,FALSE,"R1 OTHER";#N/A,#N/A,FALSE,"rds 50, 93, 96"}</definedName>
    <definedName name="wrn.ALLSHEETS." localSheetId="24" hidden="1">{#N/A,#N/A,FALSE,"R1 ROAD 330";#N/A,#N/A,FALSE,"R1 BEGINNING";#N/A,#N/A,FALSE,"R1 ENDING";#N/A,#N/A,FALSE,"R1 ADDITIONS";#N/A,#N/A,FALSE,"R1 RETIREMENTS";#N/A,#N/A,FALSE,"R1 OTHER";#N/A,#N/A,FALSE,"rds 50, 93, 96"}</definedName>
    <definedName name="wrn.ALLSHEETS." localSheetId="25" hidden="1">{#N/A,#N/A,FALSE,"R1 ROAD 330";#N/A,#N/A,FALSE,"R1 BEGINNING";#N/A,#N/A,FALSE,"R1 ENDING";#N/A,#N/A,FALSE,"R1 ADDITIONS";#N/A,#N/A,FALSE,"R1 RETIREMENTS";#N/A,#N/A,FALSE,"R1 OTHER";#N/A,#N/A,FALSE,"rds 50, 93, 96"}</definedName>
    <definedName name="wrn.ALLSHEETS." localSheetId="26" hidden="1">{#N/A,#N/A,FALSE,"R1 ROAD 330";#N/A,#N/A,FALSE,"R1 BEGINNING";#N/A,#N/A,FALSE,"R1 ENDING";#N/A,#N/A,FALSE,"R1 ADDITIONS";#N/A,#N/A,FALSE,"R1 RETIREMENTS";#N/A,#N/A,FALSE,"R1 OTHER";#N/A,#N/A,FALSE,"rds 50, 93, 96"}</definedName>
    <definedName name="wrn.ALLSHEETS." localSheetId="27" hidden="1">{#N/A,#N/A,FALSE,"R1 ROAD 330";#N/A,#N/A,FALSE,"R1 BEGINNING";#N/A,#N/A,FALSE,"R1 ENDING";#N/A,#N/A,FALSE,"R1 ADDITIONS";#N/A,#N/A,FALSE,"R1 RETIREMENTS";#N/A,#N/A,FALSE,"R1 OTHER";#N/A,#N/A,FALSE,"rds 50, 93, 96"}</definedName>
    <definedName name="wrn.ALLSHEETS." localSheetId="28" hidden="1">{#N/A,#N/A,FALSE,"R1 ROAD 330";#N/A,#N/A,FALSE,"R1 BEGINNING";#N/A,#N/A,FALSE,"R1 ENDING";#N/A,#N/A,FALSE,"R1 ADDITIONS";#N/A,#N/A,FALSE,"R1 RETIREMENTS";#N/A,#N/A,FALSE,"R1 OTHER";#N/A,#N/A,FALSE,"rds 50, 93, 96"}</definedName>
    <definedName name="wrn.ALLSHEETS." localSheetId="29" hidden="1">{#N/A,#N/A,FALSE,"R1 ROAD 330";#N/A,#N/A,FALSE,"R1 BEGINNING";#N/A,#N/A,FALSE,"R1 ENDING";#N/A,#N/A,FALSE,"R1 ADDITIONS";#N/A,#N/A,FALSE,"R1 RETIREMENTS";#N/A,#N/A,FALSE,"R1 OTHER";#N/A,#N/A,FALSE,"rds 50, 93, 96"}</definedName>
    <definedName name="wrn.ALLSHEETS." localSheetId="30" hidden="1">{#N/A,#N/A,FALSE,"R1 ROAD 330";#N/A,#N/A,FALSE,"R1 BEGINNING";#N/A,#N/A,FALSE,"R1 ENDING";#N/A,#N/A,FALSE,"R1 ADDITIONS";#N/A,#N/A,FALSE,"R1 RETIREMENTS";#N/A,#N/A,FALSE,"R1 OTHER";#N/A,#N/A,FALSE,"rds 50, 93, 96"}</definedName>
    <definedName name="wrn.ALLSHEETS." localSheetId="31" hidden="1">{#N/A,#N/A,FALSE,"R1 ROAD 330";#N/A,#N/A,FALSE,"R1 BEGINNING";#N/A,#N/A,FALSE,"R1 ENDING";#N/A,#N/A,FALSE,"R1 ADDITIONS";#N/A,#N/A,FALSE,"R1 RETIREMENTS";#N/A,#N/A,FALSE,"R1 OTHER";#N/A,#N/A,FALSE,"rds 50, 93, 96"}</definedName>
    <definedName name="wrn.ALLSHEETS." localSheetId="32" hidden="1">{#N/A,#N/A,FALSE,"R1 ROAD 330";#N/A,#N/A,FALSE,"R1 BEGINNING";#N/A,#N/A,FALSE,"R1 ENDING";#N/A,#N/A,FALSE,"R1 ADDITIONS";#N/A,#N/A,FALSE,"R1 RETIREMENTS";#N/A,#N/A,FALSE,"R1 OTHER";#N/A,#N/A,FALSE,"rds 50, 93, 96"}</definedName>
    <definedName name="wrn.ALLSHEETS." localSheetId="34" hidden="1">{#N/A,#N/A,FALSE,"R1 ROAD 330";#N/A,#N/A,FALSE,"R1 BEGINNING";#N/A,#N/A,FALSE,"R1 ENDING";#N/A,#N/A,FALSE,"R1 ADDITIONS";#N/A,#N/A,FALSE,"R1 RETIREMENTS";#N/A,#N/A,FALSE,"R1 OTHER";#N/A,#N/A,FALSE,"rds 50, 93, 96"}</definedName>
    <definedName name="wrn.ALLSHEETS." localSheetId="36" hidden="1">{#N/A,#N/A,FALSE,"R1 ROAD 330";#N/A,#N/A,FALSE,"R1 BEGINNING";#N/A,#N/A,FALSE,"R1 ENDING";#N/A,#N/A,FALSE,"R1 ADDITIONS";#N/A,#N/A,FALSE,"R1 RETIREMENTS";#N/A,#N/A,FALSE,"R1 OTHER";#N/A,#N/A,FALSE,"rds 50, 93, 96"}</definedName>
    <definedName name="wrn.ALLSHEETS." localSheetId="42" hidden="1">{#N/A,#N/A,FALSE,"R1 ROAD 330";#N/A,#N/A,FALSE,"R1 BEGINNING";#N/A,#N/A,FALSE,"R1 ENDING";#N/A,#N/A,FALSE,"R1 ADDITIONS";#N/A,#N/A,FALSE,"R1 RETIREMENTS";#N/A,#N/A,FALSE,"R1 OTHER";#N/A,#N/A,FALSE,"rds 50, 93, 96"}</definedName>
    <definedName name="wrn.ALLSHEETS." localSheetId="43" hidden="1">{#N/A,#N/A,FALSE,"R1 ROAD 330";#N/A,#N/A,FALSE,"R1 BEGINNING";#N/A,#N/A,FALSE,"R1 ENDING";#N/A,#N/A,FALSE,"R1 ADDITIONS";#N/A,#N/A,FALSE,"R1 RETIREMENTS";#N/A,#N/A,FALSE,"R1 OTHER";#N/A,#N/A,FALSE,"rds 50, 93, 96"}</definedName>
    <definedName name="wrn.ALLSHEETS." localSheetId="44" hidden="1">{#N/A,#N/A,FALSE,"R1 ROAD 330";#N/A,#N/A,FALSE,"R1 BEGINNING";#N/A,#N/A,FALSE,"R1 ENDING";#N/A,#N/A,FALSE,"R1 ADDITIONS";#N/A,#N/A,FALSE,"R1 RETIREMENTS";#N/A,#N/A,FALSE,"R1 OTHER";#N/A,#N/A,FALSE,"rds 50, 93, 96"}</definedName>
    <definedName name="wrn.ALLSHEETS." localSheetId="45" hidden="1">{#N/A,#N/A,FALSE,"R1 ROAD 330";#N/A,#N/A,FALSE,"R1 BEGINNING";#N/A,#N/A,FALSE,"R1 ENDING";#N/A,#N/A,FALSE,"R1 ADDITIONS";#N/A,#N/A,FALSE,"R1 RETIREMENTS";#N/A,#N/A,FALSE,"R1 OTHER";#N/A,#N/A,FALSE,"rds 50, 93, 96"}</definedName>
    <definedName name="wrn.ALLSHEETS." localSheetId="46" hidden="1">{#N/A,#N/A,FALSE,"R1 ROAD 330";#N/A,#N/A,FALSE,"R1 BEGINNING";#N/A,#N/A,FALSE,"R1 ENDING";#N/A,#N/A,FALSE,"R1 ADDITIONS";#N/A,#N/A,FALSE,"R1 RETIREMENTS";#N/A,#N/A,FALSE,"R1 OTHER";#N/A,#N/A,FALSE,"rds 50, 93, 96"}</definedName>
    <definedName name="wrn.ALLSHEETS." localSheetId="47" hidden="1">{#N/A,#N/A,FALSE,"R1 ROAD 330";#N/A,#N/A,FALSE,"R1 BEGINNING";#N/A,#N/A,FALSE,"R1 ENDING";#N/A,#N/A,FALSE,"R1 ADDITIONS";#N/A,#N/A,FALSE,"R1 RETIREMENTS";#N/A,#N/A,FALSE,"R1 OTHER";#N/A,#N/A,FALSE,"rds 50, 93, 96"}</definedName>
    <definedName name="wrn.ALLSHEETS." localSheetId="48" hidden="1">{#N/A,#N/A,FALSE,"R1 ROAD 330";#N/A,#N/A,FALSE,"R1 BEGINNING";#N/A,#N/A,FALSE,"R1 ENDING";#N/A,#N/A,FALSE,"R1 ADDITIONS";#N/A,#N/A,FALSE,"R1 RETIREMENTS";#N/A,#N/A,FALSE,"R1 OTHER";#N/A,#N/A,FALSE,"rds 50, 93, 96"}</definedName>
    <definedName name="wrn.ALLSHEETS." localSheetId="49" hidden="1">{#N/A,#N/A,FALSE,"R1 ROAD 330";#N/A,#N/A,FALSE,"R1 BEGINNING";#N/A,#N/A,FALSE,"R1 ENDING";#N/A,#N/A,FALSE,"R1 ADDITIONS";#N/A,#N/A,FALSE,"R1 RETIREMENTS";#N/A,#N/A,FALSE,"R1 OTHER";#N/A,#N/A,FALSE,"rds 50, 93, 96"}</definedName>
    <definedName name="wrn.ALLSHEETS." localSheetId="50" hidden="1">{#N/A,#N/A,FALSE,"R1 ROAD 330";#N/A,#N/A,FALSE,"R1 BEGINNING";#N/A,#N/A,FALSE,"R1 ENDING";#N/A,#N/A,FALSE,"R1 ADDITIONS";#N/A,#N/A,FALSE,"R1 RETIREMENTS";#N/A,#N/A,FALSE,"R1 OTHER";#N/A,#N/A,FALSE,"rds 50, 93, 96"}</definedName>
    <definedName name="wrn.ALLSHEETS." localSheetId="53" hidden="1">{#N/A,#N/A,FALSE,"R1 ROAD 330";#N/A,#N/A,FALSE,"R1 BEGINNING";#N/A,#N/A,FALSE,"R1 ENDING";#N/A,#N/A,FALSE,"R1 ADDITIONS";#N/A,#N/A,FALSE,"R1 RETIREMENTS";#N/A,#N/A,FALSE,"R1 OTHER";#N/A,#N/A,FALSE,"rds 50, 93, 96"}</definedName>
    <definedName name="wrn.ALLSHEETS." localSheetId="56" hidden="1">{#N/A,#N/A,FALSE,"R1 ROAD 330";#N/A,#N/A,FALSE,"R1 BEGINNING";#N/A,#N/A,FALSE,"R1 ENDING";#N/A,#N/A,FALSE,"R1 ADDITIONS";#N/A,#N/A,FALSE,"R1 RETIREMENTS";#N/A,#N/A,FALSE,"R1 OTHER";#N/A,#N/A,FALSE,"rds 50, 93, 96"}</definedName>
    <definedName name="wrn.ALLSHEETS." localSheetId="57" hidden="1">{#N/A,#N/A,FALSE,"R1 ROAD 330";#N/A,#N/A,FALSE,"R1 BEGINNING";#N/A,#N/A,FALSE,"R1 ENDING";#N/A,#N/A,FALSE,"R1 ADDITIONS";#N/A,#N/A,FALSE,"R1 RETIREMENTS";#N/A,#N/A,FALSE,"R1 OTHER";#N/A,#N/A,FALSE,"rds 50, 93, 96"}</definedName>
    <definedName name="wrn.ALLSHEETS." localSheetId="61" hidden="1">{#N/A,#N/A,FALSE,"R1 ROAD 330";#N/A,#N/A,FALSE,"R1 BEGINNING";#N/A,#N/A,FALSE,"R1 ENDING";#N/A,#N/A,FALSE,"R1 ADDITIONS";#N/A,#N/A,FALSE,"R1 RETIREMENTS";#N/A,#N/A,FALSE,"R1 OTHER";#N/A,#N/A,FALSE,"rds 50, 93, 96"}</definedName>
    <definedName name="wrn.ALLSHEETS." localSheetId="62" hidden="1">{#N/A,#N/A,FALSE,"R1 ROAD 330";#N/A,#N/A,FALSE,"R1 BEGINNING";#N/A,#N/A,FALSE,"R1 ENDING";#N/A,#N/A,FALSE,"R1 ADDITIONS";#N/A,#N/A,FALSE,"R1 RETIREMENTS";#N/A,#N/A,FALSE,"R1 OTHER";#N/A,#N/A,FALSE,"rds 50, 93, 96"}</definedName>
    <definedName name="wrn.ALLSHEETS." localSheetId="63" hidden="1">{#N/A,#N/A,FALSE,"R1 ROAD 330";#N/A,#N/A,FALSE,"R1 BEGINNING";#N/A,#N/A,FALSE,"R1 ENDING";#N/A,#N/A,FALSE,"R1 ADDITIONS";#N/A,#N/A,FALSE,"R1 RETIREMENTS";#N/A,#N/A,FALSE,"R1 OTHER";#N/A,#N/A,FALSE,"rds 50, 93, 96"}</definedName>
    <definedName name="wrn.ALLSHEETS." localSheetId="7" hidden="1">{#N/A,#N/A,FALSE,"R1 ROAD 330";#N/A,#N/A,FALSE,"R1 BEGINNING";#N/A,#N/A,FALSE,"R1 ENDING";#N/A,#N/A,FALSE,"R1 ADDITIONS";#N/A,#N/A,FALSE,"R1 RETIREMENTS";#N/A,#N/A,FALSE,"R1 OTHER";#N/A,#N/A,FALSE,"rds 50, 93, 96"}</definedName>
    <definedName name="wrn.ALLSHEETS." localSheetId="8" hidden="1">{#N/A,#N/A,FALSE,"R1 ROAD 330";#N/A,#N/A,FALSE,"R1 BEGINNING";#N/A,#N/A,FALSE,"R1 ENDING";#N/A,#N/A,FALSE,"R1 ADDITIONS";#N/A,#N/A,FALSE,"R1 RETIREMENTS";#N/A,#N/A,FALSE,"R1 OTHER";#N/A,#N/A,FALSE,"rds 50, 93, 96"}</definedName>
    <definedName name="wrn.ALLSHEETS." localSheetId="9" hidden="1">{#N/A,#N/A,FALSE,"R1 ROAD 330";#N/A,#N/A,FALSE,"R1 BEGINNING";#N/A,#N/A,FALSE,"R1 ENDING";#N/A,#N/A,FALSE,"R1 ADDITIONS";#N/A,#N/A,FALSE,"R1 RETIREMENTS";#N/A,#N/A,FALSE,"R1 OTHER";#N/A,#N/A,FALSE,"rds 50, 93, 96"}</definedName>
    <definedName name="wrn.ALLSHEETS." localSheetId="5" hidden="1">{#N/A,#N/A,FALSE,"R1 ROAD 330";#N/A,#N/A,FALSE,"R1 BEGINNING";#N/A,#N/A,FALSE,"R1 ENDING";#N/A,#N/A,FALSE,"R1 ADDITIONS";#N/A,#N/A,FALSE,"R1 RETIREMENTS";#N/A,#N/A,FALSE,"R1 OTHER";#N/A,#N/A,FALSE,"rds 50, 93, 96"}</definedName>
    <definedName name="wrn.ALLSHEETS." hidden="1">{#N/A,#N/A,FALSE,"R1 ROAD 330";#N/A,#N/A,FALSE,"R1 BEGINNING";#N/A,#N/A,FALSE,"R1 ENDING";#N/A,#N/A,FALSE,"R1 ADDITIONS";#N/A,#N/A,FALSE,"R1 RETIREMENTS";#N/A,#N/A,FALSE,"R1 OTHER";#N/A,#N/A,FALSE,"rds 50, 93, 96"}</definedName>
    <definedName name="wvu.detail_332." localSheetId="30" hidden="1">{TRUE,TRUE,-1.25,-15.5,484.5,253.5,FALSE,FALSE,TRUE,TRUE,0,26,#N/A,62,#N/A,8.078125,16.9411764705882,1,FALSE,FALSE,3,TRUE,1,FALSE,100,"Swvu.detail_332.","ACwvu.detail_332.",#N/A,FALSE,FALSE,0.5,0.5,0.5,0.5,2,"","&amp;L&amp;""Arial,Bold""&amp;8
Ref: uprjs-g:/caprpt/r1files/332-95&amp;R&amp;""Arial,Bold""&amp;8Last Revised: 2/26/96
Last Printed: &amp;D
&amp;T",TRUE,FALSE,FALSE,FALSE,1,72,#N/A,#N/A,"=R1C1:R75C12",FALSE,#N/A,#N/A,FALSE,FALSE,TRUE,1,360,600,FALSE,FALSE,TRUE,TRUE,TRUE}</definedName>
    <definedName name="wvu.form_332." localSheetId="30" hidden="1">{TRUE,TRUE,-1.25,-15.5,484.5,253.5,FALSE,FALSE,TRUE,TRUE,0,1,#N/A,1,#N/A,8.60975609756098,16.4705882352941,1,FALSE,FALSE,3,TRUE,1,FALSE,100,"Swvu.form_332.","ACwvu.form_332.",#N/A,FALSE,FALSE,0.5,0.5,0.5,0.5,1,"","&amp;L&amp;""Arial,Bold""&amp;8&amp;F  &amp;A&amp;R&amp;""Arial,Bold""&amp;8&amp;D &amp;T",TRUE,FALSE,FALSE,FALSE,1,72,#N/A,#N/A,"=R1C1:R75C12",FALSE,#N/A,#N/A,FALSE,FALSE,TRUE,1,360,600,FALSE,FALSE,TRUE,TRUE,TRUE}</definedName>
    <definedName name="YEAREND" localSheetId="11">#REF!</definedName>
    <definedName name="YEAREND" localSheetId="74">#REF!</definedName>
    <definedName name="YEAREND" localSheetId="3">#REF!</definedName>
    <definedName name="YEAREND" localSheetId="12">#REF!</definedName>
    <definedName name="YEAREND" localSheetId="35">#REF!</definedName>
    <definedName name="YEAREND" localSheetId="1">#REF!</definedName>
    <definedName name="YEAREND" localSheetId="80">#REF!</definedName>
    <definedName name="YEAREND" localSheetId="2">#REF!</definedName>
    <definedName name="YEAREND" localSheetId="21">#REF!</definedName>
    <definedName name="YEAREND" localSheetId="15">#REF!</definedName>
    <definedName name="YEAREND" localSheetId="33">#REF!</definedName>
    <definedName name="YEAREND" localSheetId="39">#REF!</definedName>
    <definedName name="YEAREND" localSheetId="40">#REF!</definedName>
    <definedName name="YEAREND" localSheetId="41">#REF!</definedName>
    <definedName name="YEAREND" localSheetId="60">#REF!</definedName>
    <definedName name="YEAREND" localSheetId="70">#REF!</definedName>
    <definedName name="YEAREND" localSheetId="71">#REF!</definedName>
    <definedName name="YEAREND" localSheetId="72">#REF!</definedName>
    <definedName name="YEAREND" localSheetId="73">#REF!</definedName>
    <definedName name="YEAREND" localSheetId="77">#REF!</definedName>
    <definedName name="YEAREND" localSheetId="64">#REF!</definedName>
    <definedName name="YEAREND" localSheetId="75">#REF!</definedName>
    <definedName name="YEAREND" localSheetId="76">#REF!</definedName>
    <definedName name="YEAREND" localSheetId="10">#REF!</definedName>
    <definedName name="YEAREND" localSheetId="13">#REF!</definedName>
    <definedName name="YEAREND" localSheetId="14">#REF!</definedName>
    <definedName name="YEAREND" localSheetId="17">#REF!</definedName>
    <definedName name="YEAREND" localSheetId="18">#REF!</definedName>
    <definedName name="YEAREND" localSheetId="19">#REF!</definedName>
    <definedName name="YEAREND" localSheetId="20">#REF!</definedName>
    <definedName name="YEAREND" localSheetId="22">#REF!</definedName>
    <definedName name="YEAREND" localSheetId="23">#REF!</definedName>
    <definedName name="YEAREND" localSheetId="24">#REF!</definedName>
    <definedName name="YEAREND" localSheetId="25">#REF!</definedName>
    <definedName name="YEAREND" localSheetId="26">#REF!</definedName>
    <definedName name="YEAREND" localSheetId="27">#REF!</definedName>
    <definedName name="YEAREND" localSheetId="28">#REF!</definedName>
    <definedName name="YEAREND" localSheetId="29">#REF!</definedName>
    <definedName name="YEAREND" localSheetId="30">#REF!</definedName>
    <definedName name="YEAREND" localSheetId="31">#REF!</definedName>
    <definedName name="YEAREND" localSheetId="32">#REF!</definedName>
    <definedName name="YEAREND" localSheetId="34">#REF!</definedName>
    <definedName name="YEAREND" localSheetId="36">#REF!</definedName>
    <definedName name="YEAREND" localSheetId="42">#REF!</definedName>
    <definedName name="YEAREND" localSheetId="43">#REF!</definedName>
    <definedName name="YEAREND" localSheetId="44">#REF!</definedName>
    <definedName name="YEAREND" localSheetId="45">#REF!</definedName>
    <definedName name="YEAREND" localSheetId="46">#REF!</definedName>
    <definedName name="YEAREND" localSheetId="47">#REF!</definedName>
    <definedName name="YEAREND" localSheetId="48">#REF!</definedName>
    <definedName name="YEAREND" localSheetId="49">#REF!</definedName>
    <definedName name="YEAREND" localSheetId="50">#REF!</definedName>
    <definedName name="YEAREND" localSheetId="53">#REF!</definedName>
    <definedName name="YEAREND" localSheetId="56">#REF!</definedName>
    <definedName name="YEAREND" localSheetId="57">#REF!</definedName>
    <definedName name="YEAREND" localSheetId="61">#REF!</definedName>
    <definedName name="YEAREND" localSheetId="62">#REF!</definedName>
    <definedName name="YEAREND" localSheetId="63">#REF!</definedName>
    <definedName name="YEAREND" localSheetId="7">#REF!</definedName>
    <definedName name="YEAREND" localSheetId="8">#REF!</definedName>
    <definedName name="YEAREND" localSheetId="9">#REF!</definedName>
    <definedName name="YEAREND" localSheetId="5">#REF!</definedName>
    <definedName name="YEAREND">#REF!</definedName>
    <definedName name="YTDJUNE" localSheetId="11">#REF!</definedName>
    <definedName name="YTDJUNE" localSheetId="74">#REF!</definedName>
    <definedName name="YTDJUNE" localSheetId="3">#REF!</definedName>
    <definedName name="YTDJUNE" localSheetId="12">#REF!</definedName>
    <definedName name="YTDJUNE" localSheetId="35">#REF!</definedName>
    <definedName name="YTDJUNE" localSheetId="1">#REF!</definedName>
    <definedName name="YTDJUNE" localSheetId="80">#REF!</definedName>
    <definedName name="YTDJUNE" localSheetId="2">#REF!</definedName>
    <definedName name="YTDJUNE" localSheetId="21">#REF!</definedName>
    <definedName name="YTDJUNE" localSheetId="15">#REF!</definedName>
    <definedName name="YTDJUNE" localSheetId="33">#REF!</definedName>
    <definedName name="YTDJUNE" localSheetId="39">#REF!</definedName>
    <definedName name="YTDJUNE" localSheetId="40">#REF!</definedName>
    <definedName name="YTDJUNE" localSheetId="41">#REF!</definedName>
    <definedName name="YTDJUNE" localSheetId="60">#REF!</definedName>
    <definedName name="YTDJUNE" localSheetId="70">#REF!</definedName>
    <definedName name="YTDJUNE" localSheetId="71">#REF!</definedName>
    <definedName name="YTDJUNE" localSheetId="72">#REF!</definedName>
    <definedName name="YTDJUNE" localSheetId="73">#REF!</definedName>
    <definedName name="YTDJUNE" localSheetId="77">#REF!</definedName>
    <definedName name="YTDJUNE" localSheetId="64">#REF!</definedName>
    <definedName name="YTDJUNE" localSheetId="75">#REF!</definedName>
    <definedName name="YTDJUNE" localSheetId="76">#REF!</definedName>
    <definedName name="YTDJUNE" localSheetId="10">#REF!</definedName>
    <definedName name="YTDJUNE" localSheetId="13">#REF!</definedName>
    <definedName name="YTDJUNE" localSheetId="14">#REF!</definedName>
    <definedName name="YTDJUNE" localSheetId="17">#REF!</definedName>
    <definedName name="YTDJUNE" localSheetId="18">#REF!</definedName>
    <definedName name="YTDJUNE" localSheetId="19">#REF!</definedName>
    <definedName name="YTDJUNE" localSheetId="20">#REF!</definedName>
    <definedName name="YTDJUNE" localSheetId="22">#REF!</definedName>
    <definedName name="YTDJUNE" localSheetId="23">#REF!</definedName>
    <definedName name="YTDJUNE" localSheetId="24">#REF!</definedName>
    <definedName name="YTDJUNE" localSheetId="25">#REF!</definedName>
    <definedName name="YTDJUNE" localSheetId="26">#REF!</definedName>
    <definedName name="YTDJUNE" localSheetId="27">#REF!</definedName>
    <definedName name="YTDJUNE" localSheetId="28">#REF!</definedName>
    <definedName name="YTDJUNE" localSheetId="29">#REF!</definedName>
    <definedName name="YTDJUNE" localSheetId="30">#REF!</definedName>
    <definedName name="YTDJUNE" localSheetId="31">#REF!</definedName>
    <definedName name="YTDJUNE" localSheetId="32">#REF!</definedName>
    <definedName name="YTDJUNE" localSheetId="34">#REF!</definedName>
    <definedName name="YTDJUNE" localSheetId="36">#REF!</definedName>
    <definedName name="YTDJUNE" localSheetId="42">#REF!</definedName>
    <definedName name="YTDJUNE" localSheetId="43">#REF!</definedName>
    <definedName name="YTDJUNE" localSheetId="44">#REF!</definedName>
    <definedName name="YTDJUNE" localSheetId="45">#REF!</definedName>
    <definedName name="YTDJUNE" localSheetId="46">#REF!</definedName>
    <definedName name="YTDJUNE" localSheetId="47">#REF!</definedName>
    <definedName name="YTDJUNE" localSheetId="48">#REF!</definedName>
    <definedName name="YTDJUNE" localSheetId="49">#REF!</definedName>
    <definedName name="YTDJUNE" localSheetId="50">#REF!</definedName>
    <definedName name="YTDJUNE" localSheetId="53">#REF!</definedName>
    <definedName name="YTDJUNE" localSheetId="56">#REF!</definedName>
    <definedName name="YTDJUNE" localSheetId="57">#REF!</definedName>
    <definedName name="YTDJUNE" localSheetId="61">#REF!</definedName>
    <definedName name="YTDJUNE" localSheetId="62">#REF!</definedName>
    <definedName name="YTDJUNE" localSheetId="63">#REF!</definedName>
    <definedName name="YTDJUNE" localSheetId="7">#REF!</definedName>
    <definedName name="YTDJUNE" localSheetId="8">#REF!</definedName>
    <definedName name="YTDJUNE" localSheetId="9">#REF!</definedName>
    <definedName name="YTDJUNE" localSheetId="5">#REF!</definedName>
    <definedName name="YTDJUNE">#REF!</definedName>
    <definedName name="Z_0943710D_3CCD_490E_A01D_9A89BE669D2B_.wvu.PrintArea" localSheetId="2" hidden="1">'Inside Cover'!$B$2:$K$62</definedName>
    <definedName name="Z_0943710D_3CCD_490E_A01D_9A89BE669D2B_.wvu.PrintArea" localSheetId="64" hidden="1">'PTC Supplement Cover'!$B$2:$K$62</definedName>
    <definedName name="Z_0DB5BAD5_393A_4F38_9E8B_709DEA7858B1_.wvu.Cols" localSheetId="40" hidden="1">'p49'!$I:$I</definedName>
    <definedName name="Z_0DB5BAD5_393A_4F38_9E8B_709DEA7858B1_.wvu.Cols" localSheetId="71" hidden="1">'PTC 710 landscape '!$S:$AH</definedName>
    <definedName name="Z_0DB5BAD5_393A_4F38_9E8B_709DEA7858B1_.wvu.Cols" localSheetId="42" hidden="1">'Sch 415-p51'!$D:$E</definedName>
    <definedName name="Z_0DB5BAD5_393A_4F38_9E8B_709DEA7858B1_.wvu.Cols" localSheetId="45" hidden="1">'Sch 417-p54'!$P:$R</definedName>
    <definedName name="Z_0DB5BAD5_393A_4F38_9E8B_709DEA7858B1_.wvu.Cols" localSheetId="63" hidden="1">'Sch 755 p77-80'!$G:$R</definedName>
    <definedName name="Z_0DB5BAD5_393A_4F38_9E8B_709DEA7858B1_.wvu.PrintArea" localSheetId="55" hidden="1">' Sch 702-702SCH.XLS'!$A$4:$N$49</definedName>
    <definedName name="Z_0DB5BAD5_393A_4F38_9E8B_709DEA7858B1_.wvu.PrintArea" localSheetId="11" hidden="1">'09-Sch 200-p6 '!$A$1:$J$64</definedName>
    <definedName name="Z_0DB5BAD5_393A_4F38_9E8B_709DEA7858B1_.wvu.PrintArea" localSheetId="2" hidden="1">'Inside Cover'!$B$2:$K$62</definedName>
    <definedName name="Z_0DB5BAD5_393A_4F38_9E8B_709DEA7858B1_.wvu.PrintArea" localSheetId="33" hidden="1">'p37'!$A$1:$K$60</definedName>
    <definedName name="Z_0DB5BAD5_393A_4F38_9E8B_709DEA7858B1_.wvu.PrintArea" localSheetId="38" hidden="1">'p41-47'!$A$1:$N$313</definedName>
    <definedName name="Z_0DB5BAD5_393A_4F38_9E8B_709DEA7858B1_.wvu.PrintArea" localSheetId="39" hidden="1">'p48'!$A$1:$J$60</definedName>
    <definedName name="Z_0DB5BAD5_393A_4F38_9E8B_709DEA7858B1_.wvu.PrintArea" localSheetId="40" hidden="1">'p49'!$A$1:$O$52</definedName>
    <definedName name="Z_0DB5BAD5_393A_4F38_9E8B_709DEA7858B1_.wvu.PrintArea" localSheetId="58" hidden="1">'p68-71'!$A$1:$AN$64</definedName>
    <definedName name="Z_0DB5BAD5_393A_4F38_9E8B_709DEA7858B1_.wvu.PrintArea" localSheetId="59" hidden="1">'p72'!$A$1:$G$72</definedName>
    <definedName name="Z_0DB5BAD5_393A_4F38_9E8B_709DEA7858B1_.wvu.PrintArea" localSheetId="60" hidden="1">'p73'!$A$3:$I$43</definedName>
    <definedName name="Z_0DB5BAD5_393A_4F38_9E8B_709DEA7858B1_.wvu.PrintArea" localSheetId="68" hidden="1">'PTC 352B'!$A$1:$I$74</definedName>
    <definedName name="Z_0DB5BAD5_393A_4F38_9E8B_709DEA7858B1_.wvu.PrintArea" localSheetId="69" hidden="1">'PTC 410'!$A$1:$N$313</definedName>
    <definedName name="Z_0DB5BAD5_393A_4F38_9E8B_709DEA7858B1_.wvu.PrintArea" localSheetId="64" hidden="1">'PTC Supplement Cover'!$B$2:$K$62</definedName>
    <definedName name="Z_0DB5BAD5_393A_4F38_9E8B_709DEA7858B1_.wvu.PrintArea" localSheetId="75" hidden="1">PTC710S!$A$1:$G$76</definedName>
    <definedName name="Z_0DB5BAD5_393A_4F38_9E8B_709DEA7858B1_.wvu.PrintArea" localSheetId="76" hidden="1">'PTC720'!$A$3:$I$43</definedName>
    <definedName name="Z_0DB5BAD5_393A_4F38_9E8B_709DEA7858B1_.wvu.PrintArea" localSheetId="10" hidden="1">'Sch 200-p5 '!$A$1:$J$59</definedName>
    <definedName name="Z_0DB5BAD5_393A_4F38_9E8B_709DEA7858B1_.wvu.PrintArea" localSheetId="13" hidden="1">'Sch 210-p16'!$A$1:$M$68</definedName>
    <definedName name="Z_0DB5BAD5_393A_4F38_9E8B_709DEA7858B1_.wvu.PrintArea" localSheetId="14" hidden="1">'Sch 210-p17'!$A$1:$J$72</definedName>
    <definedName name="Z_0DB5BAD5_393A_4F38_9E8B_709DEA7858B1_.wvu.PrintArea" localSheetId="17" hidden="1">'Sch 220'!$A$1:$P$68</definedName>
    <definedName name="Z_0DB5BAD5_393A_4F38_9E8B_709DEA7858B1_.wvu.PrintArea" localSheetId="18" hidden="1">'Sch 240-p21'!$A$1:$K$70</definedName>
    <definedName name="Z_0DB5BAD5_393A_4F38_9E8B_709DEA7858B1_.wvu.PrintArea" localSheetId="19" hidden="1">'Sch 240-p22'!$A$1:$K$66</definedName>
    <definedName name="Z_0DB5BAD5_393A_4F38_9E8B_709DEA7858B1_.wvu.PrintArea" localSheetId="20" hidden="1">'Sch 245-p23'!$A$1:$M$63</definedName>
    <definedName name="Z_0DB5BAD5_393A_4F38_9E8B_709DEA7858B1_.wvu.PrintArea" localSheetId="22" hidden="1">'Sch 310 and 310A-p25'!$B$1:$K$69</definedName>
    <definedName name="Z_0DB5BAD5_393A_4F38_9E8B_709DEA7858B1_.wvu.PrintArea" localSheetId="24" hidden="1">'Sch 310 and 310A-p27'!$A$1:$K$69</definedName>
    <definedName name="Z_0DB5BAD5_393A_4F38_9E8B_709DEA7858B1_.wvu.PrintArea" localSheetId="25" hidden="1">'Sch 310 and 310A-p28'!$A$1:$M$65</definedName>
    <definedName name="Z_0DB5BAD5_393A_4F38_9E8B_709DEA7858B1_.wvu.PrintArea" localSheetId="26" hidden="1">'Sch 310 and 310A-p29'!$A$1:$K$65</definedName>
    <definedName name="Z_0DB5BAD5_393A_4F38_9E8B_709DEA7858B1_.wvu.PrintArea" localSheetId="27" hidden="1">'Sch 310 and 310A-p30'!$A$1:$Q$52</definedName>
    <definedName name="Z_0DB5BAD5_393A_4F38_9E8B_709DEA7858B1_.wvu.PrintArea" localSheetId="28" hidden="1">'Sch 330-p31'!$B$1:$I$75</definedName>
    <definedName name="Z_0DB5BAD5_393A_4F38_9E8B_709DEA7858B1_.wvu.PrintArea" localSheetId="29" hidden="1">'Sch 330-p32-33'!$A$1:$Q$58</definedName>
    <definedName name="Z_0DB5BAD5_393A_4F38_9E8B_709DEA7858B1_.wvu.PrintArea" localSheetId="30" hidden="1">'Sch 332-p34'!$A$1:$L$77</definedName>
    <definedName name="Z_0DB5BAD5_393A_4F38_9E8B_709DEA7858B1_.wvu.PrintArea" localSheetId="31" hidden="1">'Sch 335-p35'!$A$1:$M$75</definedName>
    <definedName name="Z_0DB5BAD5_393A_4F38_9E8B_709DEA7858B1_.wvu.PrintArea" localSheetId="32" hidden="1">'Sch 342-p36'!$A$1:$M$69</definedName>
    <definedName name="Z_0DB5BAD5_393A_4F38_9E8B_709DEA7858B1_.wvu.PrintArea" localSheetId="34" hidden="1">'Sch 352A'!$A$1:$J$119</definedName>
    <definedName name="Z_0DB5BAD5_393A_4F38_9E8B_709DEA7858B1_.wvu.PrintArea" localSheetId="36" hidden="1">'Sch 352B-p39'!$A$1:$K$69</definedName>
    <definedName name="Z_0DB5BAD5_393A_4F38_9E8B_709DEA7858B1_.wvu.PrintArea" localSheetId="43" hidden="1">'Sch 415-p52-53'!$A$1:$T$67</definedName>
    <definedName name="Z_0DB5BAD5_393A_4F38_9E8B_709DEA7858B1_.wvu.PrintArea" localSheetId="44" hidden="1">'Sch 415-p53A-B'!$A$1:$T$67</definedName>
    <definedName name="Z_0DB5BAD5_393A_4F38_9E8B_709DEA7858B1_.wvu.PrintArea" localSheetId="45" hidden="1">'Sch 417-p54'!$A$1:$O$48</definedName>
    <definedName name="Z_0DB5BAD5_393A_4F38_9E8B_709DEA7858B1_.wvu.PrintArea" localSheetId="46" hidden="1">'Sch 450-p55'!$A$1:$H$70</definedName>
    <definedName name="Z_0DB5BAD5_393A_4F38_9E8B_709DEA7858B1_.wvu.PrintArea" localSheetId="47" hidden="1">'Sch 450-p56'!$A$1:$H$64</definedName>
    <definedName name="Z_0DB5BAD5_393A_4F38_9E8B_709DEA7858B1_.wvu.PrintArea" localSheetId="48" hidden="1">'Sch 501-p57'!$A$1:$M$68</definedName>
    <definedName name="Z_0DB5BAD5_393A_4F38_9E8B_709DEA7858B1_.wvu.PrintArea" localSheetId="50" hidden="1">'Sch 510-p59 '!$A$1:$J$84</definedName>
    <definedName name="Z_0DB5BAD5_393A_4F38_9E8B_709DEA7858B1_.wvu.PrintArea" localSheetId="51" hidden="1">'Sch 512-p60'!$A$1:$G$44</definedName>
    <definedName name="Z_0DB5BAD5_393A_4F38_9E8B_709DEA7858B1_.wvu.PrintArea" localSheetId="52" hidden="1">'Sch 512-p61'!$A$1:$M$46</definedName>
    <definedName name="Z_0DB5BAD5_393A_4F38_9E8B_709DEA7858B1_.wvu.PrintArea" localSheetId="54" hidden="1">'Sch 700-700SCH.XLS'!$A$1:$L$69</definedName>
    <definedName name="Z_0DB5BAD5_393A_4F38_9E8B_709DEA7858B1_.wvu.PrintArea" localSheetId="57" hidden="1">'Sch 710 and 710S-p66-67 '!$A$2:$R$93</definedName>
    <definedName name="Z_0DB5BAD5_393A_4F38_9E8B_709DEA7858B1_.wvu.PrintArea" localSheetId="61" hidden="1">'Sch 750'!$A$4:$O$57</definedName>
    <definedName name="Z_0DB5BAD5_393A_4F38_9E8B_709DEA7858B1_.wvu.PrintArea" localSheetId="62" hidden="1">'Sch 755 instr-p75-76'!$A$1:$C$139</definedName>
    <definedName name="Z_0DB5BAD5_393A_4F38_9E8B_709DEA7858B1_.wvu.PrintArea" localSheetId="63" hidden="1">'Sch 755 p77-80'!$A$1:$Z$236</definedName>
    <definedName name="Z_0DB5BAD5_393A_4F38_9E8B_709DEA7858B1_.wvu.PrintArea" localSheetId="6" hidden="1">'Sch A-p1'!$B$2:$K$58</definedName>
    <definedName name="Z_0DB5BAD5_393A_4F38_9E8B_709DEA7858B1_.wvu.PrintArea" localSheetId="7" hidden="1">'Sch B-p2'!$B$3:$J$61</definedName>
    <definedName name="Z_0DB5BAD5_393A_4F38_9E8B_709DEA7858B1_.wvu.PrintArea" localSheetId="8" hidden="1">'Sch C-p3'!$B$2:$W$68</definedName>
    <definedName name="Z_0DB5BAD5_393A_4F38_9E8B_709DEA7858B1_.wvu.PrintArea" localSheetId="9" hidden="1">'Sch C-p4'!$B$3:$L$68</definedName>
    <definedName name="Z_0DB5BAD5_393A_4F38_9E8B_709DEA7858B1_.wvu.PrintArea" localSheetId="4" hidden="1">'Table Contents '!$A$1:$C$58</definedName>
    <definedName name="Z_0DB5BAD5_393A_4F38_9E8B_709DEA7858B1_.wvu.PrintTitles" localSheetId="31" hidden="1">'Sch 335-p35'!$C:$C</definedName>
    <definedName name="Z_0DB5BAD5_393A_4F38_9E8B_709DEA7858B1_.wvu.PrintTitles" localSheetId="32" hidden="1">'Sch 342-p36'!$A:$F</definedName>
    <definedName name="Z_0DB5BAD5_393A_4F38_9E8B_709DEA7858B1_.wvu.Rows" localSheetId="10" hidden="1">'Sch 200-p5 '!$5:$5</definedName>
    <definedName name="Z_26429A53_B624_4AA6_8C8D_667186B058B8_.wvu.Cols" localSheetId="40" hidden="1">'p49'!$I:$I</definedName>
    <definedName name="Z_26429A53_B624_4AA6_8C8D_667186B058B8_.wvu.Cols" localSheetId="71" hidden="1">'PTC 710 landscape '!$S:$AH</definedName>
    <definedName name="Z_26429A53_B624_4AA6_8C8D_667186B058B8_.wvu.Cols" localSheetId="42" hidden="1">'Sch 415-p51'!$D:$E</definedName>
    <definedName name="Z_26429A53_B624_4AA6_8C8D_667186B058B8_.wvu.Cols" localSheetId="45" hidden="1">'Sch 417-p54'!$P:$R</definedName>
    <definedName name="Z_26429A53_B624_4AA6_8C8D_667186B058B8_.wvu.Cols" localSheetId="63" hidden="1">'Sch 755 p77-80'!$G:$R</definedName>
    <definedName name="Z_26429A53_B624_4AA6_8C8D_667186B058B8_.wvu.PrintArea" localSheetId="55" hidden="1">' Sch 702-702SCH.XLS'!$A$4:$N$49</definedName>
    <definedName name="Z_26429A53_B624_4AA6_8C8D_667186B058B8_.wvu.PrintArea" localSheetId="11" hidden="1">'09-Sch 200-p6 '!$A$1:$J$64</definedName>
    <definedName name="Z_26429A53_B624_4AA6_8C8D_667186B058B8_.wvu.PrintArea" localSheetId="2" hidden="1">'Inside Cover'!$B$2:$K$62</definedName>
    <definedName name="Z_26429A53_B624_4AA6_8C8D_667186B058B8_.wvu.PrintArea" localSheetId="33" hidden="1">'p37'!$A$1:$K$60</definedName>
    <definedName name="Z_26429A53_B624_4AA6_8C8D_667186B058B8_.wvu.PrintArea" localSheetId="38" hidden="1">'p41-47'!$A$1:$N$313</definedName>
    <definedName name="Z_26429A53_B624_4AA6_8C8D_667186B058B8_.wvu.PrintArea" localSheetId="39" hidden="1">'p48'!$A$1:$J$60</definedName>
    <definedName name="Z_26429A53_B624_4AA6_8C8D_667186B058B8_.wvu.PrintArea" localSheetId="40" hidden="1">'p49'!$A$1:$O$52</definedName>
    <definedName name="Z_26429A53_B624_4AA6_8C8D_667186B058B8_.wvu.PrintArea" localSheetId="58" hidden="1">'p68-71'!$A$1:$AN$64</definedName>
    <definedName name="Z_26429A53_B624_4AA6_8C8D_667186B058B8_.wvu.PrintArea" localSheetId="59" hidden="1">'p72'!$A$1:$G$72</definedName>
    <definedName name="Z_26429A53_B624_4AA6_8C8D_667186B058B8_.wvu.PrintArea" localSheetId="60" hidden="1">'p73'!$A$3:$I$43</definedName>
    <definedName name="Z_26429A53_B624_4AA6_8C8D_667186B058B8_.wvu.PrintArea" localSheetId="68" hidden="1">'PTC 352B'!$A$1:$I$74</definedName>
    <definedName name="Z_26429A53_B624_4AA6_8C8D_667186B058B8_.wvu.PrintArea" localSheetId="69" hidden="1">'PTC 410'!$A$1:$N$313</definedName>
    <definedName name="Z_26429A53_B624_4AA6_8C8D_667186B058B8_.wvu.PrintArea" localSheetId="64" hidden="1">'PTC Supplement Cover'!$B$2:$K$62</definedName>
    <definedName name="Z_26429A53_B624_4AA6_8C8D_667186B058B8_.wvu.PrintArea" localSheetId="75" hidden="1">PTC710S!$A$1:$G$76</definedName>
    <definedName name="Z_26429A53_B624_4AA6_8C8D_667186B058B8_.wvu.PrintArea" localSheetId="76" hidden="1">'PTC720'!$A$3:$I$43</definedName>
    <definedName name="Z_26429A53_B624_4AA6_8C8D_667186B058B8_.wvu.PrintArea" localSheetId="10" hidden="1">'Sch 200-p5 '!$A$1:$J$59</definedName>
    <definedName name="Z_26429A53_B624_4AA6_8C8D_667186B058B8_.wvu.PrintArea" localSheetId="13" hidden="1">'Sch 210-p16'!$A$1:$M$68</definedName>
    <definedName name="Z_26429A53_B624_4AA6_8C8D_667186B058B8_.wvu.PrintArea" localSheetId="14" hidden="1">'Sch 210-p17'!$A$1:$J$72</definedName>
    <definedName name="Z_26429A53_B624_4AA6_8C8D_667186B058B8_.wvu.PrintArea" localSheetId="17" hidden="1">'Sch 220'!$A$1:$P$68</definedName>
    <definedName name="Z_26429A53_B624_4AA6_8C8D_667186B058B8_.wvu.PrintArea" localSheetId="18" hidden="1">'Sch 240-p21'!$A$1:$K$70</definedName>
    <definedName name="Z_26429A53_B624_4AA6_8C8D_667186B058B8_.wvu.PrintArea" localSheetId="19" hidden="1">'Sch 240-p22'!$A$1:$K$66</definedName>
    <definedName name="Z_26429A53_B624_4AA6_8C8D_667186B058B8_.wvu.PrintArea" localSheetId="20" hidden="1">'Sch 245-p23'!$A$1:$M$63</definedName>
    <definedName name="Z_26429A53_B624_4AA6_8C8D_667186B058B8_.wvu.PrintArea" localSheetId="22" hidden="1">'Sch 310 and 310A-p25'!$B$1:$K$69</definedName>
    <definedName name="Z_26429A53_B624_4AA6_8C8D_667186B058B8_.wvu.PrintArea" localSheetId="24" hidden="1">'Sch 310 and 310A-p27'!$A$1:$K$69</definedName>
    <definedName name="Z_26429A53_B624_4AA6_8C8D_667186B058B8_.wvu.PrintArea" localSheetId="25" hidden="1">'Sch 310 and 310A-p28'!$A$1:$M$65</definedName>
    <definedName name="Z_26429A53_B624_4AA6_8C8D_667186B058B8_.wvu.PrintArea" localSheetId="26" hidden="1">'Sch 310 and 310A-p29'!$A$1:$K$65</definedName>
    <definedName name="Z_26429A53_B624_4AA6_8C8D_667186B058B8_.wvu.PrintArea" localSheetId="27" hidden="1">'Sch 310 and 310A-p30'!$A$1:$Q$52</definedName>
    <definedName name="Z_26429A53_B624_4AA6_8C8D_667186B058B8_.wvu.PrintArea" localSheetId="28" hidden="1">'Sch 330-p31'!$B$1:$I$75</definedName>
    <definedName name="Z_26429A53_B624_4AA6_8C8D_667186B058B8_.wvu.PrintArea" localSheetId="29" hidden="1">'Sch 330-p32-33'!$A$1:$Q$58</definedName>
    <definedName name="Z_26429A53_B624_4AA6_8C8D_667186B058B8_.wvu.PrintArea" localSheetId="30" hidden="1">'Sch 332-p34'!$A$1:$L$77</definedName>
    <definedName name="Z_26429A53_B624_4AA6_8C8D_667186B058B8_.wvu.PrintArea" localSheetId="31" hidden="1">'Sch 335-p35'!$A$1:$M$75</definedName>
    <definedName name="Z_26429A53_B624_4AA6_8C8D_667186B058B8_.wvu.PrintArea" localSheetId="32" hidden="1">'Sch 342-p36'!$A$1:$M$69</definedName>
    <definedName name="Z_26429A53_B624_4AA6_8C8D_667186B058B8_.wvu.PrintArea" localSheetId="34" hidden="1">'Sch 352A'!$A$1:$J$119</definedName>
    <definedName name="Z_26429A53_B624_4AA6_8C8D_667186B058B8_.wvu.PrintArea" localSheetId="36" hidden="1">'Sch 352B-p39'!$A$1:$K$69</definedName>
    <definedName name="Z_26429A53_B624_4AA6_8C8D_667186B058B8_.wvu.PrintArea" localSheetId="43" hidden="1">'Sch 415-p52-53'!$A$1:$T$67</definedName>
    <definedName name="Z_26429A53_B624_4AA6_8C8D_667186B058B8_.wvu.PrintArea" localSheetId="44" hidden="1">'Sch 415-p53A-B'!$A$1:$T$67</definedName>
    <definedName name="Z_26429A53_B624_4AA6_8C8D_667186B058B8_.wvu.PrintArea" localSheetId="45" hidden="1">'Sch 417-p54'!$A$1:$O$48</definedName>
    <definedName name="Z_26429A53_B624_4AA6_8C8D_667186B058B8_.wvu.PrintArea" localSheetId="46" hidden="1">'Sch 450-p55'!$A$1:$H$70</definedName>
    <definedName name="Z_26429A53_B624_4AA6_8C8D_667186B058B8_.wvu.PrintArea" localSheetId="47" hidden="1">'Sch 450-p56'!$A$1:$H$64</definedName>
    <definedName name="Z_26429A53_B624_4AA6_8C8D_667186B058B8_.wvu.PrintArea" localSheetId="48" hidden="1">'Sch 501-p57'!$A$1:$M$68</definedName>
    <definedName name="Z_26429A53_B624_4AA6_8C8D_667186B058B8_.wvu.PrintArea" localSheetId="50" hidden="1">'Sch 510-p59 '!$A$1:$J$84</definedName>
    <definedName name="Z_26429A53_B624_4AA6_8C8D_667186B058B8_.wvu.PrintArea" localSheetId="51" hidden="1">'Sch 512-p60'!$A$1:$G$44</definedName>
    <definedName name="Z_26429A53_B624_4AA6_8C8D_667186B058B8_.wvu.PrintArea" localSheetId="52" hidden="1">'Sch 512-p61'!$A$1:$M$46</definedName>
    <definedName name="Z_26429A53_B624_4AA6_8C8D_667186B058B8_.wvu.PrintArea" localSheetId="54" hidden="1">'Sch 700-700SCH.XLS'!$A$1:$L$69</definedName>
    <definedName name="Z_26429A53_B624_4AA6_8C8D_667186B058B8_.wvu.PrintArea" localSheetId="57" hidden="1">'Sch 710 and 710S-p66-67 '!$A$2:$R$93</definedName>
    <definedName name="Z_26429A53_B624_4AA6_8C8D_667186B058B8_.wvu.PrintArea" localSheetId="61" hidden="1">'Sch 750'!$A$4:$O$57</definedName>
    <definedName name="Z_26429A53_B624_4AA6_8C8D_667186B058B8_.wvu.PrintArea" localSheetId="62" hidden="1">'Sch 755 instr-p75-76'!$A$1:$C$139</definedName>
    <definedName name="Z_26429A53_B624_4AA6_8C8D_667186B058B8_.wvu.PrintArea" localSheetId="63" hidden="1">'Sch 755 p77-80'!$A$1:$Z$236</definedName>
    <definedName name="Z_26429A53_B624_4AA6_8C8D_667186B058B8_.wvu.PrintArea" localSheetId="6" hidden="1">'Sch A-p1'!$B$2:$K$58</definedName>
    <definedName name="Z_26429A53_B624_4AA6_8C8D_667186B058B8_.wvu.PrintArea" localSheetId="7" hidden="1">'Sch B-p2'!$B$3:$J$61</definedName>
    <definedName name="Z_26429A53_B624_4AA6_8C8D_667186B058B8_.wvu.PrintArea" localSheetId="8" hidden="1">'Sch C-p3'!$B$2:$W$68</definedName>
    <definedName name="Z_26429A53_B624_4AA6_8C8D_667186B058B8_.wvu.PrintArea" localSheetId="9" hidden="1">'Sch C-p4'!$B$3:$L$68</definedName>
    <definedName name="Z_26429A53_B624_4AA6_8C8D_667186B058B8_.wvu.PrintArea" localSheetId="4" hidden="1">'Table Contents '!$A$1:$C$58</definedName>
    <definedName name="Z_26429A53_B624_4AA6_8C8D_667186B058B8_.wvu.PrintTitles" localSheetId="31" hidden="1">'Sch 335-p35'!$C:$C</definedName>
    <definedName name="Z_26429A53_B624_4AA6_8C8D_667186B058B8_.wvu.PrintTitles" localSheetId="32" hidden="1">'Sch 342-p36'!$A:$F</definedName>
    <definedName name="Z_26429A53_B624_4AA6_8C8D_667186B058B8_.wvu.Rows" localSheetId="10" hidden="1">'Sch 200-p5 '!$5:$5</definedName>
    <definedName name="Z_49D366EC_C851_4932_854D_8EA887B298C5_.wvu.Cols" localSheetId="40" hidden="1">'p49'!$I:$I</definedName>
    <definedName name="Z_49D366EC_C851_4932_854D_8EA887B298C5_.wvu.Cols" localSheetId="71" hidden="1">'PTC 710 landscape '!$S:$AH</definedName>
    <definedName name="Z_49D366EC_C851_4932_854D_8EA887B298C5_.wvu.Cols" localSheetId="42" hidden="1">'Sch 415-p51'!$D:$E</definedName>
    <definedName name="Z_49D366EC_C851_4932_854D_8EA887B298C5_.wvu.Cols" localSheetId="45" hidden="1">'Sch 417-p54'!$P:$R</definedName>
    <definedName name="Z_49D366EC_C851_4932_854D_8EA887B298C5_.wvu.Cols" localSheetId="63" hidden="1">'Sch 755 p77-80'!$G:$R</definedName>
    <definedName name="Z_49D366EC_C851_4932_854D_8EA887B298C5_.wvu.PrintArea" localSheetId="55" hidden="1">' Sch 702-702SCH.XLS'!$A$4:$N$49</definedName>
    <definedName name="Z_49D366EC_C851_4932_854D_8EA887B298C5_.wvu.PrintArea" localSheetId="11" hidden="1">'09-Sch 200-p6 '!$A$1:$J$64</definedName>
    <definedName name="Z_49D366EC_C851_4932_854D_8EA887B298C5_.wvu.PrintArea" localSheetId="2" hidden="1">'Inside Cover'!$B$2:$K$62</definedName>
    <definedName name="Z_49D366EC_C851_4932_854D_8EA887B298C5_.wvu.PrintArea" localSheetId="33" hidden="1">'p37'!$A$1:$K$60</definedName>
    <definedName name="Z_49D366EC_C851_4932_854D_8EA887B298C5_.wvu.PrintArea" localSheetId="38" hidden="1">'p41-47'!$A$1:$N$313</definedName>
    <definedName name="Z_49D366EC_C851_4932_854D_8EA887B298C5_.wvu.PrintArea" localSheetId="39" hidden="1">'p48'!$A$1:$J$60</definedName>
    <definedName name="Z_49D366EC_C851_4932_854D_8EA887B298C5_.wvu.PrintArea" localSheetId="40" hidden="1">'p49'!$A$1:$O$52</definedName>
    <definedName name="Z_49D366EC_C851_4932_854D_8EA887B298C5_.wvu.PrintArea" localSheetId="58" hidden="1">'p68-71'!$A$1:$AN$64</definedName>
    <definedName name="Z_49D366EC_C851_4932_854D_8EA887B298C5_.wvu.PrintArea" localSheetId="59" hidden="1">'p72'!$A$1:$G$72</definedName>
    <definedName name="Z_49D366EC_C851_4932_854D_8EA887B298C5_.wvu.PrintArea" localSheetId="60" hidden="1">'p73'!$A$3:$I$43</definedName>
    <definedName name="Z_49D366EC_C851_4932_854D_8EA887B298C5_.wvu.PrintArea" localSheetId="68" hidden="1">'PTC 352B'!$A$1:$I$74</definedName>
    <definedName name="Z_49D366EC_C851_4932_854D_8EA887B298C5_.wvu.PrintArea" localSheetId="69" hidden="1">'PTC 410'!$A$1:$N$313</definedName>
    <definedName name="Z_49D366EC_C851_4932_854D_8EA887B298C5_.wvu.PrintArea" localSheetId="64" hidden="1">'PTC Supplement Cover'!$B$2:$K$62</definedName>
    <definedName name="Z_49D366EC_C851_4932_854D_8EA887B298C5_.wvu.PrintArea" localSheetId="75" hidden="1">PTC710S!$A$1:$G$76</definedName>
    <definedName name="Z_49D366EC_C851_4932_854D_8EA887B298C5_.wvu.PrintArea" localSheetId="76" hidden="1">'PTC720'!$A$3:$I$43</definedName>
    <definedName name="Z_49D366EC_C851_4932_854D_8EA887B298C5_.wvu.PrintArea" localSheetId="10" hidden="1">'Sch 200-p5 '!$A$1:$J$59</definedName>
    <definedName name="Z_49D366EC_C851_4932_854D_8EA887B298C5_.wvu.PrintArea" localSheetId="13" hidden="1">'Sch 210-p16'!$A$1:$M$68</definedName>
    <definedName name="Z_49D366EC_C851_4932_854D_8EA887B298C5_.wvu.PrintArea" localSheetId="14" hidden="1">'Sch 210-p17'!$A$1:$J$72</definedName>
    <definedName name="Z_49D366EC_C851_4932_854D_8EA887B298C5_.wvu.PrintArea" localSheetId="17" hidden="1">'Sch 220'!$A$1:$P$68</definedName>
    <definedName name="Z_49D366EC_C851_4932_854D_8EA887B298C5_.wvu.PrintArea" localSheetId="18" hidden="1">'Sch 240-p21'!$A$1:$K$70</definedName>
    <definedName name="Z_49D366EC_C851_4932_854D_8EA887B298C5_.wvu.PrintArea" localSheetId="19" hidden="1">'Sch 240-p22'!$A$1:$K$66</definedName>
    <definedName name="Z_49D366EC_C851_4932_854D_8EA887B298C5_.wvu.PrintArea" localSheetId="20" hidden="1">'Sch 245-p23'!$A$1:$M$63</definedName>
    <definedName name="Z_49D366EC_C851_4932_854D_8EA887B298C5_.wvu.PrintArea" localSheetId="22" hidden="1">'Sch 310 and 310A-p25'!$B$1:$K$69</definedName>
    <definedName name="Z_49D366EC_C851_4932_854D_8EA887B298C5_.wvu.PrintArea" localSheetId="24" hidden="1">'Sch 310 and 310A-p27'!$A$1:$K$69</definedName>
    <definedName name="Z_49D366EC_C851_4932_854D_8EA887B298C5_.wvu.PrintArea" localSheetId="25" hidden="1">'Sch 310 and 310A-p28'!$A$1:$M$65</definedName>
    <definedName name="Z_49D366EC_C851_4932_854D_8EA887B298C5_.wvu.PrintArea" localSheetId="26" hidden="1">'Sch 310 and 310A-p29'!$A$1:$K$65</definedName>
    <definedName name="Z_49D366EC_C851_4932_854D_8EA887B298C5_.wvu.PrintArea" localSheetId="27" hidden="1">'Sch 310 and 310A-p30'!$A$1:$Q$52</definedName>
    <definedName name="Z_49D366EC_C851_4932_854D_8EA887B298C5_.wvu.PrintArea" localSheetId="28" hidden="1">'Sch 330-p31'!$B$1:$I$75</definedName>
    <definedName name="Z_49D366EC_C851_4932_854D_8EA887B298C5_.wvu.PrintArea" localSheetId="29" hidden="1">'Sch 330-p32-33'!$A$1:$Q$58</definedName>
    <definedName name="Z_49D366EC_C851_4932_854D_8EA887B298C5_.wvu.PrintArea" localSheetId="30" hidden="1">'Sch 332-p34'!$A$1:$L$77</definedName>
    <definedName name="Z_49D366EC_C851_4932_854D_8EA887B298C5_.wvu.PrintArea" localSheetId="31" hidden="1">'Sch 335-p35'!$A$1:$M$75</definedName>
    <definedName name="Z_49D366EC_C851_4932_854D_8EA887B298C5_.wvu.PrintArea" localSheetId="32" hidden="1">'Sch 342-p36'!$A$1:$M$69</definedName>
    <definedName name="Z_49D366EC_C851_4932_854D_8EA887B298C5_.wvu.PrintArea" localSheetId="34" hidden="1">'Sch 352A'!$A$1:$J$119</definedName>
    <definedName name="Z_49D366EC_C851_4932_854D_8EA887B298C5_.wvu.PrintArea" localSheetId="36" hidden="1">'Sch 352B-p39'!$A$1:$K$69</definedName>
    <definedName name="Z_49D366EC_C851_4932_854D_8EA887B298C5_.wvu.PrintArea" localSheetId="43" hidden="1">'Sch 415-p52-53'!$A$1:$T$67</definedName>
    <definedName name="Z_49D366EC_C851_4932_854D_8EA887B298C5_.wvu.PrintArea" localSheetId="44" hidden="1">'Sch 415-p53A-B'!$A$1:$T$67</definedName>
    <definedName name="Z_49D366EC_C851_4932_854D_8EA887B298C5_.wvu.PrintArea" localSheetId="45" hidden="1">'Sch 417-p54'!$A$1:$O$48</definedName>
    <definedName name="Z_49D366EC_C851_4932_854D_8EA887B298C5_.wvu.PrintArea" localSheetId="46" hidden="1">'Sch 450-p55'!$A$1:$H$70</definedName>
    <definedName name="Z_49D366EC_C851_4932_854D_8EA887B298C5_.wvu.PrintArea" localSheetId="47" hidden="1">'Sch 450-p56'!$A$1:$H$64</definedName>
    <definedName name="Z_49D366EC_C851_4932_854D_8EA887B298C5_.wvu.PrintArea" localSheetId="48" hidden="1">'Sch 501-p57'!$A$1:$M$68</definedName>
    <definedName name="Z_49D366EC_C851_4932_854D_8EA887B298C5_.wvu.PrintArea" localSheetId="50" hidden="1">'Sch 510-p59 '!$A$1:$J$84</definedName>
    <definedName name="Z_49D366EC_C851_4932_854D_8EA887B298C5_.wvu.PrintArea" localSheetId="51" hidden="1">'Sch 512-p60'!$A$1:$G$44</definedName>
    <definedName name="Z_49D366EC_C851_4932_854D_8EA887B298C5_.wvu.PrintArea" localSheetId="52" hidden="1">'Sch 512-p61'!$A$1:$M$46</definedName>
    <definedName name="Z_49D366EC_C851_4932_854D_8EA887B298C5_.wvu.PrintArea" localSheetId="54" hidden="1">'Sch 700-700SCH.XLS'!$A$1:$L$69</definedName>
    <definedName name="Z_49D366EC_C851_4932_854D_8EA887B298C5_.wvu.PrintArea" localSheetId="57" hidden="1">'Sch 710 and 710S-p66-67 '!$A$2:$R$93</definedName>
    <definedName name="Z_49D366EC_C851_4932_854D_8EA887B298C5_.wvu.PrintArea" localSheetId="61" hidden="1">'Sch 750'!$A$4:$O$57</definedName>
    <definedName name="Z_49D366EC_C851_4932_854D_8EA887B298C5_.wvu.PrintArea" localSheetId="62" hidden="1">'Sch 755 instr-p75-76'!$A$1:$C$139</definedName>
    <definedName name="Z_49D366EC_C851_4932_854D_8EA887B298C5_.wvu.PrintArea" localSheetId="63" hidden="1">'Sch 755 p77-80'!$A$1:$Z$236</definedName>
    <definedName name="Z_49D366EC_C851_4932_854D_8EA887B298C5_.wvu.PrintArea" localSheetId="6" hidden="1">'Sch A-p1'!$B$2:$K$58</definedName>
    <definedName name="Z_49D366EC_C851_4932_854D_8EA887B298C5_.wvu.PrintArea" localSheetId="7" hidden="1">'Sch B-p2'!$B$3:$J$61</definedName>
    <definedName name="Z_49D366EC_C851_4932_854D_8EA887B298C5_.wvu.PrintArea" localSheetId="8" hidden="1">'Sch C-p3'!$B$2:$W$68</definedName>
    <definedName name="Z_49D366EC_C851_4932_854D_8EA887B298C5_.wvu.PrintArea" localSheetId="9" hidden="1">'Sch C-p4'!$B$3:$L$68</definedName>
    <definedName name="Z_49D366EC_C851_4932_854D_8EA887B298C5_.wvu.PrintArea" localSheetId="4" hidden="1">'Table Contents '!$A$1:$C$58</definedName>
    <definedName name="Z_49D366EC_C851_4932_854D_8EA887B298C5_.wvu.PrintTitles" localSheetId="31" hidden="1">'Sch 335-p35'!$C:$C</definedName>
    <definedName name="Z_49D366EC_C851_4932_854D_8EA887B298C5_.wvu.PrintTitles" localSheetId="32" hidden="1">'Sch 342-p36'!$A:$F</definedName>
    <definedName name="Z_49D366EC_C851_4932_854D_8EA887B298C5_.wvu.Rows" localSheetId="10" hidden="1">'Sch 200-p5 '!$5:$5</definedName>
    <definedName name="Z_4E7A3D04_9F51_465C_A42B_3DF9B3E7D5B5_.wvu.Cols" localSheetId="40" hidden="1">'p49'!$I:$I</definedName>
    <definedName name="Z_4E7A3D04_9F51_465C_A42B_3DF9B3E7D5B5_.wvu.Cols" localSheetId="71" hidden="1">'PTC 710 landscape '!$S:$AH</definedName>
    <definedName name="Z_4E7A3D04_9F51_465C_A42B_3DF9B3E7D5B5_.wvu.Cols" localSheetId="18" hidden="1">'Sch 240-p21'!$P:$P</definedName>
    <definedName name="Z_4E7A3D04_9F51_465C_A42B_3DF9B3E7D5B5_.wvu.Cols" localSheetId="19" hidden="1">'Sch 240-p22'!$P:$P</definedName>
    <definedName name="Z_4E7A3D04_9F51_465C_A42B_3DF9B3E7D5B5_.wvu.Cols" localSheetId="42" hidden="1">'Sch 415-p51'!$D:$E</definedName>
    <definedName name="Z_4E7A3D04_9F51_465C_A42B_3DF9B3E7D5B5_.wvu.Cols" localSheetId="45" hidden="1">'Sch 417-p54'!$P:$R</definedName>
    <definedName name="Z_4E7A3D04_9F51_465C_A42B_3DF9B3E7D5B5_.wvu.Cols" localSheetId="63" hidden="1">'Sch 755 p77-80'!$G:$R</definedName>
    <definedName name="Z_4E7A3D04_9F51_465C_A42B_3DF9B3E7D5B5_.wvu.PrintArea" localSheetId="55" hidden="1">' Sch 702-702SCH.XLS'!$A$4:$N$49</definedName>
    <definedName name="Z_4E7A3D04_9F51_465C_A42B_3DF9B3E7D5B5_.wvu.PrintArea" localSheetId="11" hidden="1">'09-Sch 200-p6 '!$A$1:$J$64</definedName>
    <definedName name="Z_4E7A3D04_9F51_465C_A42B_3DF9B3E7D5B5_.wvu.PrintArea" localSheetId="2" hidden="1">'Inside Cover'!$B$2:$K$62</definedName>
    <definedName name="Z_4E7A3D04_9F51_465C_A42B_3DF9B3E7D5B5_.wvu.PrintArea" localSheetId="33" hidden="1">'p37'!$A$1:$K$60</definedName>
    <definedName name="Z_4E7A3D04_9F51_465C_A42B_3DF9B3E7D5B5_.wvu.PrintArea" localSheetId="38" hidden="1">'p41-47'!$A$1:$N$313</definedName>
    <definedName name="Z_4E7A3D04_9F51_465C_A42B_3DF9B3E7D5B5_.wvu.PrintArea" localSheetId="39" hidden="1">'p48'!$A$1:$J$60</definedName>
    <definedName name="Z_4E7A3D04_9F51_465C_A42B_3DF9B3E7D5B5_.wvu.PrintArea" localSheetId="40" hidden="1">'p49'!$A$1:$O$52</definedName>
    <definedName name="Z_4E7A3D04_9F51_465C_A42B_3DF9B3E7D5B5_.wvu.PrintArea" localSheetId="58" hidden="1">'p68-71'!$A$1:$AN$64</definedName>
    <definedName name="Z_4E7A3D04_9F51_465C_A42B_3DF9B3E7D5B5_.wvu.PrintArea" localSheetId="59" hidden="1">'p72'!$A$1:$G$72</definedName>
    <definedName name="Z_4E7A3D04_9F51_465C_A42B_3DF9B3E7D5B5_.wvu.PrintArea" localSheetId="60" hidden="1">'p73'!$A$3:$I$43</definedName>
    <definedName name="Z_4E7A3D04_9F51_465C_A42B_3DF9B3E7D5B5_.wvu.PrintArea" localSheetId="68" hidden="1">'PTC 352B'!$A$1:$I$74</definedName>
    <definedName name="Z_4E7A3D04_9F51_465C_A42B_3DF9B3E7D5B5_.wvu.PrintArea" localSheetId="69" hidden="1">'PTC 410'!$A$1:$N$313</definedName>
    <definedName name="Z_4E7A3D04_9F51_465C_A42B_3DF9B3E7D5B5_.wvu.PrintArea" localSheetId="64" hidden="1">'PTC Supplement Cover'!$B$2:$K$62</definedName>
    <definedName name="Z_4E7A3D04_9F51_465C_A42B_3DF9B3E7D5B5_.wvu.PrintArea" localSheetId="75" hidden="1">PTC710S!$A$1:$G$76</definedName>
    <definedName name="Z_4E7A3D04_9F51_465C_A42B_3DF9B3E7D5B5_.wvu.PrintArea" localSheetId="76" hidden="1">'PTC720'!$A$3:$I$43</definedName>
    <definedName name="Z_4E7A3D04_9F51_465C_A42B_3DF9B3E7D5B5_.wvu.PrintArea" localSheetId="10" hidden="1">'Sch 200-p5 '!$A$1:$J$59</definedName>
    <definedName name="Z_4E7A3D04_9F51_465C_A42B_3DF9B3E7D5B5_.wvu.PrintArea" localSheetId="13" hidden="1">'Sch 210-p16'!$A$1:$M$68</definedName>
    <definedName name="Z_4E7A3D04_9F51_465C_A42B_3DF9B3E7D5B5_.wvu.PrintArea" localSheetId="14" hidden="1">'Sch 210-p17'!$A$1:$J$72</definedName>
    <definedName name="Z_4E7A3D04_9F51_465C_A42B_3DF9B3E7D5B5_.wvu.PrintArea" localSheetId="17" hidden="1">'Sch 220'!$A$1:$P$68</definedName>
    <definedName name="Z_4E7A3D04_9F51_465C_A42B_3DF9B3E7D5B5_.wvu.PrintArea" localSheetId="18" hidden="1">'Sch 240-p21'!$A$1:$K$70</definedName>
    <definedName name="Z_4E7A3D04_9F51_465C_A42B_3DF9B3E7D5B5_.wvu.PrintArea" localSheetId="19" hidden="1">'Sch 240-p22'!$A$1:$K$66</definedName>
    <definedName name="Z_4E7A3D04_9F51_465C_A42B_3DF9B3E7D5B5_.wvu.PrintArea" localSheetId="20" hidden="1">'Sch 245-p23'!$A$1:$M$63</definedName>
    <definedName name="Z_4E7A3D04_9F51_465C_A42B_3DF9B3E7D5B5_.wvu.PrintArea" localSheetId="22" hidden="1">'Sch 310 and 310A-p25'!$B$1:$K$69</definedName>
    <definedName name="Z_4E7A3D04_9F51_465C_A42B_3DF9B3E7D5B5_.wvu.PrintArea" localSheetId="24" hidden="1">'Sch 310 and 310A-p27'!$A$1:$K$69</definedName>
    <definedName name="Z_4E7A3D04_9F51_465C_A42B_3DF9B3E7D5B5_.wvu.PrintArea" localSheetId="25" hidden="1">'Sch 310 and 310A-p28'!$A$1:$M$65</definedName>
    <definedName name="Z_4E7A3D04_9F51_465C_A42B_3DF9B3E7D5B5_.wvu.PrintArea" localSheetId="26" hidden="1">'Sch 310 and 310A-p29'!$A$1:$K$65</definedName>
    <definedName name="Z_4E7A3D04_9F51_465C_A42B_3DF9B3E7D5B5_.wvu.PrintArea" localSheetId="27" hidden="1">'Sch 310 and 310A-p30'!$A$1:$Q$52</definedName>
    <definedName name="Z_4E7A3D04_9F51_465C_A42B_3DF9B3E7D5B5_.wvu.PrintArea" localSheetId="28" hidden="1">'Sch 330-p31'!$B$1:$I$75</definedName>
    <definedName name="Z_4E7A3D04_9F51_465C_A42B_3DF9B3E7D5B5_.wvu.PrintArea" localSheetId="29" hidden="1">'Sch 330-p32-33'!$A$1:$Q$58</definedName>
    <definedName name="Z_4E7A3D04_9F51_465C_A42B_3DF9B3E7D5B5_.wvu.PrintArea" localSheetId="30" hidden="1">'Sch 332-p34'!$A$1:$L$77</definedName>
    <definedName name="Z_4E7A3D04_9F51_465C_A42B_3DF9B3E7D5B5_.wvu.PrintArea" localSheetId="31" hidden="1">'Sch 335-p35'!$A$1:$M$75</definedName>
    <definedName name="Z_4E7A3D04_9F51_465C_A42B_3DF9B3E7D5B5_.wvu.PrintArea" localSheetId="32" hidden="1">'Sch 342-p36'!$A$1:$M$69</definedName>
    <definedName name="Z_4E7A3D04_9F51_465C_A42B_3DF9B3E7D5B5_.wvu.PrintArea" localSheetId="34" hidden="1">'Sch 352A'!$A$1:$J$119</definedName>
    <definedName name="Z_4E7A3D04_9F51_465C_A42B_3DF9B3E7D5B5_.wvu.PrintArea" localSheetId="36" hidden="1">'Sch 352B-p39'!$A$1:$K$69</definedName>
    <definedName name="Z_4E7A3D04_9F51_465C_A42B_3DF9B3E7D5B5_.wvu.PrintArea" localSheetId="43" hidden="1">'Sch 415-p52-53'!$A$1:$T$67</definedName>
    <definedName name="Z_4E7A3D04_9F51_465C_A42B_3DF9B3E7D5B5_.wvu.PrintArea" localSheetId="44" hidden="1">'Sch 415-p53A-B'!$A$1:$T$67</definedName>
    <definedName name="Z_4E7A3D04_9F51_465C_A42B_3DF9B3E7D5B5_.wvu.PrintArea" localSheetId="45" hidden="1">'Sch 417-p54'!$A$1:$O$48</definedName>
    <definedName name="Z_4E7A3D04_9F51_465C_A42B_3DF9B3E7D5B5_.wvu.PrintArea" localSheetId="46" hidden="1">'Sch 450-p55'!$A$1:$H$70</definedName>
    <definedName name="Z_4E7A3D04_9F51_465C_A42B_3DF9B3E7D5B5_.wvu.PrintArea" localSheetId="47" hidden="1">'Sch 450-p56'!$A$1:$H$64</definedName>
    <definedName name="Z_4E7A3D04_9F51_465C_A42B_3DF9B3E7D5B5_.wvu.PrintArea" localSheetId="48" hidden="1">'Sch 501-p57'!$A$1:$M$68</definedName>
    <definedName name="Z_4E7A3D04_9F51_465C_A42B_3DF9B3E7D5B5_.wvu.PrintArea" localSheetId="50" hidden="1">'Sch 510-p59 '!$A$1:$J$84</definedName>
    <definedName name="Z_4E7A3D04_9F51_465C_A42B_3DF9B3E7D5B5_.wvu.PrintArea" localSheetId="51" hidden="1">'Sch 512-p60'!$A$1:$G$44</definedName>
    <definedName name="Z_4E7A3D04_9F51_465C_A42B_3DF9B3E7D5B5_.wvu.PrintArea" localSheetId="52" hidden="1">'Sch 512-p61'!$A$1:$M$46</definedName>
    <definedName name="Z_4E7A3D04_9F51_465C_A42B_3DF9B3E7D5B5_.wvu.PrintArea" localSheetId="54" hidden="1">'Sch 700-700SCH.XLS'!$A$1:$L$69</definedName>
    <definedName name="Z_4E7A3D04_9F51_465C_A42B_3DF9B3E7D5B5_.wvu.PrintArea" localSheetId="57" hidden="1">'Sch 710 and 710S-p66-67 '!$A$2:$R$93</definedName>
    <definedName name="Z_4E7A3D04_9F51_465C_A42B_3DF9B3E7D5B5_.wvu.PrintArea" localSheetId="61" hidden="1">'Sch 750'!$A$4:$O$57</definedName>
    <definedName name="Z_4E7A3D04_9F51_465C_A42B_3DF9B3E7D5B5_.wvu.PrintArea" localSheetId="62" hidden="1">'Sch 755 instr-p75-76'!$A$1:$C$139</definedName>
    <definedName name="Z_4E7A3D04_9F51_465C_A42B_3DF9B3E7D5B5_.wvu.PrintArea" localSheetId="63" hidden="1">'Sch 755 p77-80'!$A$1:$Z$236</definedName>
    <definedName name="Z_4E7A3D04_9F51_465C_A42B_3DF9B3E7D5B5_.wvu.PrintArea" localSheetId="6" hidden="1">'Sch A-p1'!$B$2:$K$58</definedName>
    <definedName name="Z_4E7A3D04_9F51_465C_A42B_3DF9B3E7D5B5_.wvu.PrintArea" localSheetId="7" hidden="1">'Sch B-p2'!$B$3:$J$61</definedName>
    <definedName name="Z_4E7A3D04_9F51_465C_A42B_3DF9B3E7D5B5_.wvu.PrintArea" localSheetId="8" hidden="1">'Sch C-p3'!$B$2:$W$68</definedName>
    <definedName name="Z_4E7A3D04_9F51_465C_A42B_3DF9B3E7D5B5_.wvu.PrintArea" localSheetId="9" hidden="1">'Sch C-p4'!$B$3:$L$68</definedName>
    <definedName name="Z_4E7A3D04_9F51_465C_A42B_3DF9B3E7D5B5_.wvu.PrintArea" localSheetId="4" hidden="1">'Table Contents '!$A$1:$C$58</definedName>
    <definedName name="Z_4E7A3D04_9F51_465C_A42B_3DF9B3E7D5B5_.wvu.PrintTitles" localSheetId="31" hidden="1">'Sch 335-p35'!$C:$C</definedName>
    <definedName name="Z_4E7A3D04_9F51_465C_A42B_3DF9B3E7D5B5_.wvu.Rows" localSheetId="10" hidden="1">'Sch 200-p5 '!$5:$5</definedName>
    <definedName name="Z_59A96C25_E556_11D3_A45B_0050041CCA57_.wvu.PrintArea" localSheetId="30" hidden="1">'Sch 332-p34'!$A$1:$L$76</definedName>
    <definedName name="Z_59A96C26_E556_11D3_A45B_0050041CCA57_.wvu.PrintArea" localSheetId="30" hidden="1">'Sch 332-p34'!$A$1:$L$76</definedName>
    <definedName name="Z_7390B031_6060_4327_BF01_8B9465EDB6D9_.wvu.Cols" localSheetId="40" hidden="1">'p49'!$I:$I</definedName>
    <definedName name="Z_7390B031_6060_4327_BF01_8B9465EDB6D9_.wvu.Cols" localSheetId="71" hidden="1">'PTC 710 landscape '!$S:$AH</definedName>
    <definedName name="Z_7390B031_6060_4327_BF01_8B9465EDB6D9_.wvu.Cols" localSheetId="42" hidden="1">'Sch 415-p51'!$D:$E</definedName>
    <definedName name="Z_7390B031_6060_4327_BF01_8B9465EDB6D9_.wvu.Cols" localSheetId="45" hidden="1">'Sch 417-p54'!$P:$R</definedName>
    <definedName name="Z_7390B031_6060_4327_BF01_8B9465EDB6D9_.wvu.Cols" localSheetId="63" hidden="1">'Sch 755 p77-80'!$G:$R</definedName>
    <definedName name="Z_7390B031_6060_4327_BF01_8B9465EDB6D9_.wvu.PrintArea" localSheetId="55" hidden="1">' Sch 702-702SCH.XLS'!$A$4:$N$49</definedName>
    <definedName name="Z_7390B031_6060_4327_BF01_8B9465EDB6D9_.wvu.PrintArea" localSheetId="11" hidden="1">'09-Sch 200-p6 '!$A$1:$J$64</definedName>
    <definedName name="Z_7390B031_6060_4327_BF01_8B9465EDB6D9_.wvu.PrintArea" localSheetId="2" hidden="1">'Inside Cover'!$B$2:$K$62</definedName>
    <definedName name="Z_7390B031_6060_4327_BF01_8B9465EDB6D9_.wvu.PrintArea" localSheetId="33" hidden="1">'p37'!$A$1:$K$60</definedName>
    <definedName name="Z_7390B031_6060_4327_BF01_8B9465EDB6D9_.wvu.PrintArea" localSheetId="38" hidden="1">'p41-47'!$A$1:$N$313</definedName>
    <definedName name="Z_7390B031_6060_4327_BF01_8B9465EDB6D9_.wvu.PrintArea" localSheetId="39" hidden="1">'p48'!$A$1:$J$60</definedName>
    <definedName name="Z_7390B031_6060_4327_BF01_8B9465EDB6D9_.wvu.PrintArea" localSheetId="40" hidden="1">'p49'!$A$1:$O$52</definedName>
    <definedName name="Z_7390B031_6060_4327_BF01_8B9465EDB6D9_.wvu.PrintArea" localSheetId="58" hidden="1">'p68-71'!$A$1:$AN$64</definedName>
    <definedName name="Z_7390B031_6060_4327_BF01_8B9465EDB6D9_.wvu.PrintArea" localSheetId="59" hidden="1">'p72'!$A$1:$G$72</definedName>
    <definedName name="Z_7390B031_6060_4327_BF01_8B9465EDB6D9_.wvu.PrintArea" localSheetId="60" hidden="1">'p73'!$A$3:$I$43</definedName>
    <definedName name="Z_7390B031_6060_4327_BF01_8B9465EDB6D9_.wvu.PrintArea" localSheetId="68" hidden="1">'PTC 352B'!$A$1:$I$74</definedName>
    <definedName name="Z_7390B031_6060_4327_BF01_8B9465EDB6D9_.wvu.PrintArea" localSheetId="69" hidden="1">'PTC 410'!$A$1:$N$313</definedName>
    <definedName name="Z_7390B031_6060_4327_BF01_8B9465EDB6D9_.wvu.PrintArea" localSheetId="64" hidden="1">'PTC Supplement Cover'!$B$2:$K$62</definedName>
    <definedName name="Z_7390B031_6060_4327_BF01_8B9465EDB6D9_.wvu.PrintArea" localSheetId="75" hidden="1">PTC710S!$A$1:$G$76</definedName>
    <definedName name="Z_7390B031_6060_4327_BF01_8B9465EDB6D9_.wvu.PrintArea" localSheetId="76" hidden="1">'PTC720'!$A$3:$I$43</definedName>
    <definedName name="Z_7390B031_6060_4327_BF01_8B9465EDB6D9_.wvu.PrintArea" localSheetId="10" hidden="1">'Sch 200-p5 '!$A$1:$J$59</definedName>
    <definedName name="Z_7390B031_6060_4327_BF01_8B9465EDB6D9_.wvu.PrintArea" localSheetId="13" hidden="1">'Sch 210-p16'!$A$1:$M$68</definedName>
    <definedName name="Z_7390B031_6060_4327_BF01_8B9465EDB6D9_.wvu.PrintArea" localSheetId="14" hidden="1">'Sch 210-p17'!$A$1:$J$72</definedName>
    <definedName name="Z_7390B031_6060_4327_BF01_8B9465EDB6D9_.wvu.PrintArea" localSheetId="17" hidden="1">'Sch 220'!$A$1:$P$68</definedName>
    <definedName name="Z_7390B031_6060_4327_BF01_8B9465EDB6D9_.wvu.PrintArea" localSheetId="18" hidden="1">'Sch 240-p21'!$A$1:$K$70</definedName>
    <definedName name="Z_7390B031_6060_4327_BF01_8B9465EDB6D9_.wvu.PrintArea" localSheetId="19" hidden="1">'Sch 240-p22'!$A$1:$K$66</definedName>
    <definedName name="Z_7390B031_6060_4327_BF01_8B9465EDB6D9_.wvu.PrintArea" localSheetId="20" hidden="1">'Sch 245-p23'!$A$1:$M$63</definedName>
    <definedName name="Z_7390B031_6060_4327_BF01_8B9465EDB6D9_.wvu.PrintArea" localSheetId="22" hidden="1">'Sch 310 and 310A-p25'!$B$1:$K$69</definedName>
    <definedName name="Z_7390B031_6060_4327_BF01_8B9465EDB6D9_.wvu.PrintArea" localSheetId="24" hidden="1">'Sch 310 and 310A-p27'!$A$1:$K$69</definedName>
    <definedName name="Z_7390B031_6060_4327_BF01_8B9465EDB6D9_.wvu.PrintArea" localSheetId="25" hidden="1">'Sch 310 and 310A-p28'!$A$1:$M$65</definedName>
    <definedName name="Z_7390B031_6060_4327_BF01_8B9465EDB6D9_.wvu.PrintArea" localSheetId="26" hidden="1">'Sch 310 and 310A-p29'!$A$1:$K$65</definedName>
    <definedName name="Z_7390B031_6060_4327_BF01_8B9465EDB6D9_.wvu.PrintArea" localSheetId="27" hidden="1">'Sch 310 and 310A-p30'!$A$1:$Q$52</definedName>
    <definedName name="Z_7390B031_6060_4327_BF01_8B9465EDB6D9_.wvu.PrintArea" localSheetId="28" hidden="1">'Sch 330-p31'!$B$1:$I$75</definedName>
    <definedName name="Z_7390B031_6060_4327_BF01_8B9465EDB6D9_.wvu.PrintArea" localSheetId="29" hidden="1">'Sch 330-p32-33'!$A$1:$Q$58</definedName>
    <definedName name="Z_7390B031_6060_4327_BF01_8B9465EDB6D9_.wvu.PrintArea" localSheetId="30" hidden="1">'Sch 332-p34'!$A$1:$L$77</definedName>
    <definedName name="Z_7390B031_6060_4327_BF01_8B9465EDB6D9_.wvu.PrintArea" localSheetId="31" hidden="1">'Sch 335-p35'!$A$1:$M$75</definedName>
    <definedName name="Z_7390B031_6060_4327_BF01_8B9465EDB6D9_.wvu.PrintArea" localSheetId="32" hidden="1">'Sch 342-p36'!$A$1:$M$69</definedName>
    <definedName name="Z_7390B031_6060_4327_BF01_8B9465EDB6D9_.wvu.PrintArea" localSheetId="34" hidden="1">'Sch 352A'!$A$1:$J$119</definedName>
    <definedName name="Z_7390B031_6060_4327_BF01_8B9465EDB6D9_.wvu.PrintArea" localSheetId="36" hidden="1">'Sch 352B-p39'!$A$1:$K$69</definedName>
    <definedName name="Z_7390B031_6060_4327_BF01_8B9465EDB6D9_.wvu.PrintArea" localSheetId="43" hidden="1">'Sch 415-p52-53'!$A$1:$T$67</definedName>
    <definedName name="Z_7390B031_6060_4327_BF01_8B9465EDB6D9_.wvu.PrintArea" localSheetId="44" hidden="1">'Sch 415-p53A-B'!$A$1:$T$67</definedName>
    <definedName name="Z_7390B031_6060_4327_BF01_8B9465EDB6D9_.wvu.PrintArea" localSheetId="45" hidden="1">'Sch 417-p54'!$A$1:$O$48</definedName>
    <definedName name="Z_7390B031_6060_4327_BF01_8B9465EDB6D9_.wvu.PrintArea" localSheetId="46" hidden="1">'Sch 450-p55'!$A$1:$H$70</definedName>
    <definedName name="Z_7390B031_6060_4327_BF01_8B9465EDB6D9_.wvu.PrintArea" localSheetId="47" hidden="1">'Sch 450-p56'!$A$1:$H$64</definedName>
    <definedName name="Z_7390B031_6060_4327_BF01_8B9465EDB6D9_.wvu.PrintArea" localSheetId="48" hidden="1">'Sch 501-p57'!$A$1:$M$68</definedName>
    <definedName name="Z_7390B031_6060_4327_BF01_8B9465EDB6D9_.wvu.PrintArea" localSheetId="50" hidden="1">'Sch 510-p59 '!$A$1:$J$84</definedName>
    <definedName name="Z_7390B031_6060_4327_BF01_8B9465EDB6D9_.wvu.PrintArea" localSheetId="51" hidden="1">'Sch 512-p60'!$A$1:$G$44</definedName>
    <definedName name="Z_7390B031_6060_4327_BF01_8B9465EDB6D9_.wvu.PrintArea" localSheetId="52" hidden="1">'Sch 512-p61'!$A$1:$M$46</definedName>
    <definedName name="Z_7390B031_6060_4327_BF01_8B9465EDB6D9_.wvu.PrintArea" localSheetId="54" hidden="1">'Sch 700-700SCH.XLS'!$A$1:$L$69</definedName>
    <definedName name="Z_7390B031_6060_4327_BF01_8B9465EDB6D9_.wvu.PrintArea" localSheetId="57" hidden="1">'Sch 710 and 710S-p66-67 '!$A$2:$R$93</definedName>
    <definedName name="Z_7390B031_6060_4327_BF01_8B9465EDB6D9_.wvu.PrintArea" localSheetId="61" hidden="1">'Sch 750'!$A$4:$O$57</definedName>
    <definedName name="Z_7390B031_6060_4327_BF01_8B9465EDB6D9_.wvu.PrintArea" localSheetId="62" hidden="1">'Sch 755 instr-p75-76'!$A$1:$C$139</definedName>
    <definedName name="Z_7390B031_6060_4327_BF01_8B9465EDB6D9_.wvu.PrintArea" localSheetId="63" hidden="1">'Sch 755 p77-80'!$A$1:$Z$236</definedName>
    <definedName name="Z_7390B031_6060_4327_BF01_8B9465EDB6D9_.wvu.PrintArea" localSheetId="6" hidden="1">'Sch A-p1'!$B$2:$K$58</definedName>
    <definedName name="Z_7390B031_6060_4327_BF01_8B9465EDB6D9_.wvu.PrintArea" localSheetId="7" hidden="1">'Sch B-p2'!$B$3:$J$61</definedName>
    <definedName name="Z_7390B031_6060_4327_BF01_8B9465EDB6D9_.wvu.PrintArea" localSheetId="8" hidden="1">'Sch C-p3'!$B$2:$W$68</definedName>
    <definedName name="Z_7390B031_6060_4327_BF01_8B9465EDB6D9_.wvu.PrintArea" localSheetId="9" hidden="1">'Sch C-p4'!$B$3:$L$68</definedName>
    <definedName name="Z_7390B031_6060_4327_BF01_8B9465EDB6D9_.wvu.PrintArea" localSheetId="4" hidden="1">'Table Contents '!$A$1:$C$58</definedName>
    <definedName name="Z_7390B031_6060_4327_BF01_8B9465EDB6D9_.wvu.PrintTitles" localSheetId="31" hidden="1">'Sch 335-p35'!$C:$C</definedName>
    <definedName name="Z_7390B031_6060_4327_BF01_8B9465EDB6D9_.wvu.PrintTitles" localSheetId="32" hidden="1">'Sch 342-p36'!$A:$F</definedName>
    <definedName name="Z_7390B031_6060_4327_BF01_8B9465EDB6D9_.wvu.Rows" localSheetId="10" hidden="1">'Sch 200-p5 '!$5:$5</definedName>
    <definedName name="Z_74404EEC_CA6A_48B0_B168_B7933282EEB2_.wvu.Cols" localSheetId="40" hidden="1">'p49'!$I:$I</definedName>
    <definedName name="Z_74404EEC_CA6A_48B0_B168_B7933282EEB2_.wvu.Cols" localSheetId="71" hidden="1">'PTC 710 landscape '!$S:$AH</definedName>
    <definedName name="Z_74404EEC_CA6A_48B0_B168_B7933282EEB2_.wvu.Cols" localSheetId="42" hidden="1">'Sch 415-p51'!$D:$E</definedName>
    <definedName name="Z_74404EEC_CA6A_48B0_B168_B7933282EEB2_.wvu.Cols" localSheetId="45" hidden="1">'Sch 417-p54'!$P:$R</definedName>
    <definedName name="Z_74404EEC_CA6A_48B0_B168_B7933282EEB2_.wvu.Cols" localSheetId="63" hidden="1">'Sch 755 p77-80'!$G:$R</definedName>
    <definedName name="Z_74404EEC_CA6A_48B0_B168_B7933282EEB2_.wvu.PrintArea" localSheetId="55" hidden="1">' Sch 702-702SCH.XLS'!$A$4:$N$49</definedName>
    <definedName name="Z_74404EEC_CA6A_48B0_B168_B7933282EEB2_.wvu.PrintArea" localSheetId="11" hidden="1">'09-Sch 200-p6 '!$A$1:$J$64</definedName>
    <definedName name="Z_74404EEC_CA6A_48B0_B168_B7933282EEB2_.wvu.PrintArea" localSheetId="2" hidden="1">'Inside Cover'!$B$2:$K$62</definedName>
    <definedName name="Z_74404EEC_CA6A_48B0_B168_B7933282EEB2_.wvu.PrintArea" localSheetId="33" hidden="1">'p37'!$A$1:$K$60</definedName>
    <definedName name="Z_74404EEC_CA6A_48B0_B168_B7933282EEB2_.wvu.PrintArea" localSheetId="38" hidden="1">'p41-47'!$A$1:$N$313</definedName>
    <definedName name="Z_74404EEC_CA6A_48B0_B168_B7933282EEB2_.wvu.PrintArea" localSheetId="39" hidden="1">'p48'!$A$1:$J$60</definedName>
    <definedName name="Z_74404EEC_CA6A_48B0_B168_B7933282EEB2_.wvu.PrintArea" localSheetId="40" hidden="1">'p49'!$A$1:$O$52</definedName>
    <definedName name="Z_74404EEC_CA6A_48B0_B168_B7933282EEB2_.wvu.PrintArea" localSheetId="58" hidden="1">'p68-71'!$A$1:$AN$64</definedName>
    <definedName name="Z_74404EEC_CA6A_48B0_B168_B7933282EEB2_.wvu.PrintArea" localSheetId="59" hidden="1">'p72'!$A$1:$G$72</definedName>
    <definedName name="Z_74404EEC_CA6A_48B0_B168_B7933282EEB2_.wvu.PrintArea" localSheetId="60" hidden="1">'p73'!$A$3:$I$43</definedName>
    <definedName name="Z_74404EEC_CA6A_48B0_B168_B7933282EEB2_.wvu.PrintArea" localSheetId="68" hidden="1">'PTC 352B'!$A$1:$I$74</definedName>
    <definedName name="Z_74404EEC_CA6A_48B0_B168_B7933282EEB2_.wvu.PrintArea" localSheetId="69" hidden="1">'PTC 410'!$A$1:$N$313</definedName>
    <definedName name="Z_74404EEC_CA6A_48B0_B168_B7933282EEB2_.wvu.PrintArea" localSheetId="64" hidden="1">'PTC Supplement Cover'!$B$2:$K$62</definedName>
    <definedName name="Z_74404EEC_CA6A_48B0_B168_B7933282EEB2_.wvu.PrintArea" localSheetId="75" hidden="1">PTC710S!$A$1:$G$76</definedName>
    <definedName name="Z_74404EEC_CA6A_48B0_B168_B7933282EEB2_.wvu.PrintArea" localSheetId="76" hidden="1">'PTC720'!$A$3:$I$43</definedName>
    <definedName name="Z_74404EEC_CA6A_48B0_B168_B7933282EEB2_.wvu.PrintArea" localSheetId="10" hidden="1">'Sch 200-p5 '!$A$1:$J$59</definedName>
    <definedName name="Z_74404EEC_CA6A_48B0_B168_B7933282EEB2_.wvu.PrintArea" localSheetId="13" hidden="1">'Sch 210-p16'!$A$1:$M$68</definedName>
    <definedName name="Z_74404EEC_CA6A_48B0_B168_B7933282EEB2_.wvu.PrintArea" localSheetId="14" hidden="1">'Sch 210-p17'!$A$1:$J$72</definedName>
    <definedName name="Z_74404EEC_CA6A_48B0_B168_B7933282EEB2_.wvu.PrintArea" localSheetId="17" hidden="1">'Sch 220'!$A$1:$P$68</definedName>
    <definedName name="Z_74404EEC_CA6A_48B0_B168_B7933282EEB2_.wvu.PrintArea" localSheetId="18" hidden="1">'Sch 240-p21'!$A$1:$K$70</definedName>
    <definedName name="Z_74404EEC_CA6A_48B0_B168_B7933282EEB2_.wvu.PrintArea" localSheetId="19" hidden="1">'Sch 240-p22'!$A$1:$K$66</definedName>
    <definedName name="Z_74404EEC_CA6A_48B0_B168_B7933282EEB2_.wvu.PrintArea" localSheetId="20" hidden="1">'Sch 245-p23'!$A$1:$M$63</definedName>
    <definedName name="Z_74404EEC_CA6A_48B0_B168_B7933282EEB2_.wvu.PrintArea" localSheetId="22" hidden="1">'Sch 310 and 310A-p25'!$B$1:$K$69</definedName>
    <definedName name="Z_74404EEC_CA6A_48B0_B168_B7933282EEB2_.wvu.PrintArea" localSheetId="24" hidden="1">'Sch 310 and 310A-p27'!$A$1:$K$69</definedName>
    <definedName name="Z_74404EEC_CA6A_48B0_B168_B7933282EEB2_.wvu.PrintArea" localSheetId="25" hidden="1">'Sch 310 and 310A-p28'!$A$1:$M$65</definedName>
    <definedName name="Z_74404EEC_CA6A_48B0_B168_B7933282EEB2_.wvu.PrintArea" localSheetId="26" hidden="1">'Sch 310 and 310A-p29'!$A$1:$K$65</definedName>
    <definedName name="Z_74404EEC_CA6A_48B0_B168_B7933282EEB2_.wvu.PrintArea" localSheetId="27" hidden="1">'Sch 310 and 310A-p30'!$A$1:$Q$52</definedName>
    <definedName name="Z_74404EEC_CA6A_48B0_B168_B7933282EEB2_.wvu.PrintArea" localSheetId="28" hidden="1">'Sch 330-p31'!$B$1:$I$75</definedName>
    <definedName name="Z_74404EEC_CA6A_48B0_B168_B7933282EEB2_.wvu.PrintArea" localSheetId="29" hidden="1">'Sch 330-p32-33'!$A$1:$Q$58</definedName>
    <definedName name="Z_74404EEC_CA6A_48B0_B168_B7933282EEB2_.wvu.PrintArea" localSheetId="30" hidden="1">'Sch 332-p34'!$A$1:$L$77</definedName>
    <definedName name="Z_74404EEC_CA6A_48B0_B168_B7933282EEB2_.wvu.PrintArea" localSheetId="31" hidden="1">'Sch 335-p35'!$A$1:$M$75</definedName>
    <definedName name="Z_74404EEC_CA6A_48B0_B168_B7933282EEB2_.wvu.PrintArea" localSheetId="32" hidden="1">'Sch 342-p36'!$A$1:$M$69</definedName>
    <definedName name="Z_74404EEC_CA6A_48B0_B168_B7933282EEB2_.wvu.PrintArea" localSheetId="34" hidden="1">'Sch 352A'!$A$1:$J$119</definedName>
    <definedName name="Z_74404EEC_CA6A_48B0_B168_B7933282EEB2_.wvu.PrintArea" localSheetId="36" hidden="1">'Sch 352B-p39'!$A$1:$K$69</definedName>
    <definedName name="Z_74404EEC_CA6A_48B0_B168_B7933282EEB2_.wvu.PrintArea" localSheetId="43" hidden="1">'Sch 415-p52-53'!$A$1:$T$67</definedName>
    <definedName name="Z_74404EEC_CA6A_48B0_B168_B7933282EEB2_.wvu.PrintArea" localSheetId="44" hidden="1">'Sch 415-p53A-B'!$A$1:$T$67</definedName>
    <definedName name="Z_74404EEC_CA6A_48B0_B168_B7933282EEB2_.wvu.PrintArea" localSheetId="45" hidden="1">'Sch 417-p54'!$A$1:$O$48</definedName>
    <definedName name="Z_74404EEC_CA6A_48B0_B168_B7933282EEB2_.wvu.PrintArea" localSheetId="46" hidden="1">'Sch 450-p55'!$A$1:$H$70</definedName>
    <definedName name="Z_74404EEC_CA6A_48B0_B168_B7933282EEB2_.wvu.PrintArea" localSheetId="47" hidden="1">'Sch 450-p56'!$A$1:$H$64</definedName>
    <definedName name="Z_74404EEC_CA6A_48B0_B168_B7933282EEB2_.wvu.PrintArea" localSheetId="48" hidden="1">'Sch 501-p57'!$A$1:$M$68</definedName>
    <definedName name="Z_74404EEC_CA6A_48B0_B168_B7933282EEB2_.wvu.PrintArea" localSheetId="50" hidden="1">'Sch 510-p59 '!$A$1:$J$84</definedName>
    <definedName name="Z_74404EEC_CA6A_48B0_B168_B7933282EEB2_.wvu.PrintArea" localSheetId="51" hidden="1">'Sch 512-p60'!$A$1:$G$44</definedName>
    <definedName name="Z_74404EEC_CA6A_48B0_B168_B7933282EEB2_.wvu.PrintArea" localSheetId="52" hidden="1">'Sch 512-p61'!$A$1:$M$46</definedName>
    <definedName name="Z_74404EEC_CA6A_48B0_B168_B7933282EEB2_.wvu.PrintArea" localSheetId="54" hidden="1">'Sch 700-700SCH.XLS'!$A$1:$L$69</definedName>
    <definedName name="Z_74404EEC_CA6A_48B0_B168_B7933282EEB2_.wvu.PrintArea" localSheetId="57" hidden="1">'Sch 710 and 710S-p66-67 '!$A$2:$R$93</definedName>
    <definedName name="Z_74404EEC_CA6A_48B0_B168_B7933282EEB2_.wvu.PrintArea" localSheetId="61" hidden="1">'Sch 750'!$A$4:$O$57</definedName>
    <definedName name="Z_74404EEC_CA6A_48B0_B168_B7933282EEB2_.wvu.PrintArea" localSheetId="62" hidden="1">'Sch 755 instr-p75-76'!$A$1:$C$139</definedName>
    <definedName name="Z_74404EEC_CA6A_48B0_B168_B7933282EEB2_.wvu.PrintArea" localSheetId="63" hidden="1">'Sch 755 p77-80'!$A$1:$Z$236</definedName>
    <definedName name="Z_74404EEC_CA6A_48B0_B168_B7933282EEB2_.wvu.PrintArea" localSheetId="6" hidden="1">'Sch A-p1'!$B$2:$K$58</definedName>
    <definedName name="Z_74404EEC_CA6A_48B0_B168_B7933282EEB2_.wvu.PrintArea" localSheetId="7" hidden="1">'Sch B-p2'!$B$3:$J$61</definedName>
    <definedName name="Z_74404EEC_CA6A_48B0_B168_B7933282EEB2_.wvu.PrintArea" localSheetId="8" hidden="1">'Sch C-p3'!$B$2:$W$68</definedName>
    <definedName name="Z_74404EEC_CA6A_48B0_B168_B7933282EEB2_.wvu.PrintArea" localSheetId="9" hidden="1">'Sch C-p4'!$B$3:$L$68</definedName>
    <definedName name="Z_74404EEC_CA6A_48B0_B168_B7933282EEB2_.wvu.PrintArea" localSheetId="4" hidden="1">'Table Contents '!$A$1:$C$58</definedName>
    <definedName name="Z_74404EEC_CA6A_48B0_B168_B7933282EEB2_.wvu.PrintTitles" localSheetId="31" hidden="1">'Sch 335-p35'!$C:$C</definedName>
    <definedName name="Z_74404EEC_CA6A_48B0_B168_B7933282EEB2_.wvu.PrintTitles" localSheetId="32" hidden="1">'Sch 342-p36'!$A:$F</definedName>
    <definedName name="Z_74404EEC_CA6A_48B0_B168_B7933282EEB2_.wvu.Rows" localSheetId="10" hidden="1">'Sch 200-p5 '!$5:$5</definedName>
    <definedName name="Z_9188604F_721B_4607_B5A7_F14601E34BB8_.wvu.Cols" localSheetId="40" hidden="1">'p49'!$I:$I</definedName>
    <definedName name="Z_9188604F_721B_4607_B5A7_F14601E34BB8_.wvu.Cols" localSheetId="71" hidden="1">'PTC 710 landscape '!$S:$AH</definedName>
    <definedName name="Z_9188604F_721B_4607_B5A7_F14601E34BB8_.wvu.Cols" localSheetId="42" hidden="1">'Sch 415-p51'!$D:$E</definedName>
    <definedName name="Z_9188604F_721B_4607_B5A7_F14601E34BB8_.wvu.Cols" localSheetId="45" hidden="1">'Sch 417-p54'!$P:$R</definedName>
    <definedName name="Z_9188604F_721B_4607_B5A7_F14601E34BB8_.wvu.Cols" localSheetId="63" hidden="1">'Sch 755 p77-80'!$G:$R</definedName>
    <definedName name="Z_9188604F_721B_4607_B5A7_F14601E34BB8_.wvu.PrintArea" localSheetId="55" hidden="1">' Sch 702-702SCH.XLS'!$A$4:$N$49</definedName>
    <definedName name="Z_9188604F_721B_4607_B5A7_F14601E34BB8_.wvu.PrintArea" localSheetId="11" hidden="1">'09-Sch 200-p6 '!$A$1:$J$64</definedName>
    <definedName name="Z_9188604F_721B_4607_B5A7_F14601E34BB8_.wvu.PrintArea" localSheetId="2" hidden="1">'Inside Cover'!$B$2:$K$62</definedName>
    <definedName name="Z_9188604F_721B_4607_B5A7_F14601E34BB8_.wvu.PrintArea" localSheetId="33" hidden="1">'p37'!$A$1:$K$60</definedName>
    <definedName name="Z_9188604F_721B_4607_B5A7_F14601E34BB8_.wvu.PrintArea" localSheetId="38" hidden="1">'p41-47'!$A$1:$N$313</definedName>
    <definedName name="Z_9188604F_721B_4607_B5A7_F14601E34BB8_.wvu.PrintArea" localSheetId="39" hidden="1">'p48'!$A$1:$J$60</definedName>
    <definedName name="Z_9188604F_721B_4607_B5A7_F14601E34BB8_.wvu.PrintArea" localSheetId="40" hidden="1">'p49'!$A$1:$O$52</definedName>
    <definedName name="Z_9188604F_721B_4607_B5A7_F14601E34BB8_.wvu.PrintArea" localSheetId="58" hidden="1">'p68-71'!$A$1:$AN$64</definedName>
    <definedName name="Z_9188604F_721B_4607_B5A7_F14601E34BB8_.wvu.PrintArea" localSheetId="59" hidden="1">'p72'!$A$1:$G$72</definedName>
    <definedName name="Z_9188604F_721B_4607_B5A7_F14601E34BB8_.wvu.PrintArea" localSheetId="60" hidden="1">'p73'!$A$3:$I$43</definedName>
    <definedName name="Z_9188604F_721B_4607_B5A7_F14601E34BB8_.wvu.PrintArea" localSheetId="68" hidden="1">'PTC 352B'!$A$1:$I$74</definedName>
    <definedName name="Z_9188604F_721B_4607_B5A7_F14601E34BB8_.wvu.PrintArea" localSheetId="69" hidden="1">'PTC 410'!$A$1:$N$313</definedName>
    <definedName name="Z_9188604F_721B_4607_B5A7_F14601E34BB8_.wvu.PrintArea" localSheetId="64" hidden="1">'PTC Supplement Cover'!$B$2:$K$62</definedName>
    <definedName name="Z_9188604F_721B_4607_B5A7_F14601E34BB8_.wvu.PrintArea" localSheetId="75" hidden="1">PTC710S!$A$1:$G$76</definedName>
    <definedName name="Z_9188604F_721B_4607_B5A7_F14601E34BB8_.wvu.PrintArea" localSheetId="76" hidden="1">'PTC720'!$A$3:$I$43</definedName>
    <definedName name="Z_9188604F_721B_4607_B5A7_F14601E34BB8_.wvu.PrintArea" localSheetId="10" hidden="1">'Sch 200-p5 '!$A$1:$J$59</definedName>
    <definedName name="Z_9188604F_721B_4607_B5A7_F14601E34BB8_.wvu.PrintArea" localSheetId="13" hidden="1">'Sch 210-p16'!$A$1:$M$68</definedName>
    <definedName name="Z_9188604F_721B_4607_B5A7_F14601E34BB8_.wvu.PrintArea" localSheetId="14" hidden="1">'Sch 210-p17'!$A$1:$J$72</definedName>
    <definedName name="Z_9188604F_721B_4607_B5A7_F14601E34BB8_.wvu.PrintArea" localSheetId="17" hidden="1">'Sch 220'!$A$1:$P$68</definedName>
    <definedName name="Z_9188604F_721B_4607_B5A7_F14601E34BB8_.wvu.PrintArea" localSheetId="18" hidden="1">'Sch 240-p21'!$A$1:$K$70</definedName>
    <definedName name="Z_9188604F_721B_4607_B5A7_F14601E34BB8_.wvu.PrintArea" localSheetId="19" hidden="1">'Sch 240-p22'!$A$1:$K$66</definedName>
    <definedName name="Z_9188604F_721B_4607_B5A7_F14601E34BB8_.wvu.PrintArea" localSheetId="20" hidden="1">'Sch 245-p23'!$A$1:$M$63</definedName>
    <definedName name="Z_9188604F_721B_4607_B5A7_F14601E34BB8_.wvu.PrintArea" localSheetId="22" hidden="1">'Sch 310 and 310A-p25'!$B$1:$K$69</definedName>
    <definedName name="Z_9188604F_721B_4607_B5A7_F14601E34BB8_.wvu.PrintArea" localSheetId="24" hidden="1">'Sch 310 and 310A-p27'!$A$1:$K$69</definedName>
    <definedName name="Z_9188604F_721B_4607_B5A7_F14601E34BB8_.wvu.PrintArea" localSheetId="25" hidden="1">'Sch 310 and 310A-p28'!$A$1:$M$65</definedName>
    <definedName name="Z_9188604F_721B_4607_B5A7_F14601E34BB8_.wvu.PrintArea" localSheetId="26" hidden="1">'Sch 310 and 310A-p29'!$A$1:$K$65</definedName>
    <definedName name="Z_9188604F_721B_4607_B5A7_F14601E34BB8_.wvu.PrintArea" localSheetId="27" hidden="1">'Sch 310 and 310A-p30'!$A$1:$Q$52</definedName>
    <definedName name="Z_9188604F_721B_4607_B5A7_F14601E34BB8_.wvu.PrintArea" localSheetId="28" hidden="1">'Sch 330-p31'!$B$1:$I$75</definedName>
    <definedName name="Z_9188604F_721B_4607_B5A7_F14601E34BB8_.wvu.PrintArea" localSheetId="29" hidden="1">'Sch 330-p32-33'!$A$1:$Q$58</definedName>
    <definedName name="Z_9188604F_721B_4607_B5A7_F14601E34BB8_.wvu.PrintArea" localSheetId="30" hidden="1">'Sch 332-p34'!$A$1:$L$77</definedName>
    <definedName name="Z_9188604F_721B_4607_B5A7_F14601E34BB8_.wvu.PrintArea" localSheetId="31" hidden="1">'Sch 335-p35'!$A$1:$M$75</definedName>
    <definedName name="Z_9188604F_721B_4607_B5A7_F14601E34BB8_.wvu.PrintArea" localSheetId="32" hidden="1">'Sch 342-p36'!$A$1:$M$69</definedName>
    <definedName name="Z_9188604F_721B_4607_B5A7_F14601E34BB8_.wvu.PrintArea" localSheetId="34" hidden="1">'Sch 352A'!$A$1:$J$119</definedName>
    <definedName name="Z_9188604F_721B_4607_B5A7_F14601E34BB8_.wvu.PrintArea" localSheetId="36" hidden="1">'Sch 352B-p39'!$A$1:$K$69</definedName>
    <definedName name="Z_9188604F_721B_4607_B5A7_F14601E34BB8_.wvu.PrintArea" localSheetId="43" hidden="1">'Sch 415-p52-53'!$A$1:$T$67</definedName>
    <definedName name="Z_9188604F_721B_4607_B5A7_F14601E34BB8_.wvu.PrintArea" localSheetId="44" hidden="1">'Sch 415-p53A-B'!$A$1:$T$67</definedName>
    <definedName name="Z_9188604F_721B_4607_B5A7_F14601E34BB8_.wvu.PrintArea" localSheetId="45" hidden="1">'Sch 417-p54'!$A$1:$O$48</definedName>
    <definedName name="Z_9188604F_721B_4607_B5A7_F14601E34BB8_.wvu.PrintArea" localSheetId="46" hidden="1">'Sch 450-p55'!$A$1:$H$70</definedName>
    <definedName name="Z_9188604F_721B_4607_B5A7_F14601E34BB8_.wvu.PrintArea" localSheetId="47" hidden="1">'Sch 450-p56'!$A$1:$H$64</definedName>
    <definedName name="Z_9188604F_721B_4607_B5A7_F14601E34BB8_.wvu.PrintArea" localSheetId="48" hidden="1">'Sch 501-p57'!$A$1:$M$68</definedName>
    <definedName name="Z_9188604F_721B_4607_B5A7_F14601E34BB8_.wvu.PrintArea" localSheetId="50" hidden="1">'Sch 510-p59 '!$A$1:$J$84</definedName>
    <definedName name="Z_9188604F_721B_4607_B5A7_F14601E34BB8_.wvu.PrintArea" localSheetId="51" hidden="1">'Sch 512-p60'!$A$1:$G$44</definedName>
    <definedName name="Z_9188604F_721B_4607_B5A7_F14601E34BB8_.wvu.PrintArea" localSheetId="52" hidden="1">'Sch 512-p61'!$A$1:$M$46</definedName>
    <definedName name="Z_9188604F_721B_4607_B5A7_F14601E34BB8_.wvu.PrintArea" localSheetId="54" hidden="1">'Sch 700-700SCH.XLS'!$A$1:$L$69</definedName>
    <definedName name="Z_9188604F_721B_4607_B5A7_F14601E34BB8_.wvu.PrintArea" localSheetId="57" hidden="1">'Sch 710 and 710S-p66-67 '!$A$2:$R$93</definedName>
    <definedName name="Z_9188604F_721B_4607_B5A7_F14601E34BB8_.wvu.PrintArea" localSheetId="61" hidden="1">'Sch 750'!$A$4:$O$57</definedName>
    <definedName name="Z_9188604F_721B_4607_B5A7_F14601E34BB8_.wvu.PrintArea" localSheetId="62" hidden="1">'Sch 755 instr-p75-76'!$A$1:$C$139</definedName>
    <definedName name="Z_9188604F_721B_4607_B5A7_F14601E34BB8_.wvu.PrintArea" localSheetId="63" hidden="1">'Sch 755 p77-80'!$A$1:$Z$236</definedName>
    <definedName name="Z_9188604F_721B_4607_B5A7_F14601E34BB8_.wvu.PrintArea" localSheetId="6" hidden="1">'Sch A-p1'!$B$2:$K$58</definedName>
    <definedName name="Z_9188604F_721B_4607_B5A7_F14601E34BB8_.wvu.PrintArea" localSheetId="7" hidden="1">'Sch B-p2'!$B$3:$J$61</definedName>
    <definedName name="Z_9188604F_721B_4607_B5A7_F14601E34BB8_.wvu.PrintArea" localSheetId="8" hidden="1">'Sch C-p3'!$B$2:$W$68</definedName>
    <definedName name="Z_9188604F_721B_4607_B5A7_F14601E34BB8_.wvu.PrintArea" localSheetId="9" hidden="1">'Sch C-p4'!$B$3:$L$68</definedName>
    <definedName name="Z_9188604F_721B_4607_B5A7_F14601E34BB8_.wvu.PrintArea" localSheetId="4" hidden="1">'Table Contents '!$A$1:$C$58</definedName>
    <definedName name="Z_9188604F_721B_4607_B5A7_F14601E34BB8_.wvu.PrintTitles" localSheetId="31" hidden="1">'Sch 335-p35'!$C:$C</definedName>
    <definedName name="Z_9188604F_721B_4607_B5A7_F14601E34BB8_.wvu.PrintTitles" localSheetId="32" hidden="1">'Sch 342-p36'!$A:$F</definedName>
    <definedName name="Z_9188604F_721B_4607_B5A7_F14601E34BB8_.wvu.Rows" localSheetId="10" hidden="1">'Sch 200-p5 '!$5:$5</definedName>
    <definedName name="Z_A2494C54_8D9D_4A05_9F27_C858173D9692_.wvu.Cols" localSheetId="40" hidden="1">'p49'!$I:$I</definedName>
    <definedName name="Z_A2494C54_8D9D_4A05_9F27_C858173D9692_.wvu.Cols" localSheetId="71" hidden="1">'PTC 710 landscape '!$S:$AH</definedName>
    <definedName name="Z_A2494C54_8D9D_4A05_9F27_C858173D9692_.wvu.Cols" localSheetId="42" hidden="1">'Sch 415-p51'!$D:$E</definedName>
    <definedName name="Z_A2494C54_8D9D_4A05_9F27_C858173D9692_.wvu.Cols" localSheetId="45" hidden="1">'Sch 417-p54'!$P:$R</definedName>
    <definedName name="Z_A2494C54_8D9D_4A05_9F27_C858173D9692_.wvu.Cols" localSheetId="63" hidden="1">'Sch 755 p77-80'!$G:$R</definedName>
    <definedName name="Z_A2494C54_8D9D_4A05_9F27_C858173D9692_.wvu.PrintArea" localSheetId="55" hidden="1">' Sch 702-702SCH.XLS'!$A$4:$N$49</definedName>
    <definedName name="Z_A2494C54_8D9D_4A05_9F27_C858173D9692_.wvu.PrintArea" localSheetId="11" hidden="1">'09-Sch 200-p6 '!$A$1:$J$64</definedName>
    <definedName name="Z_A2494C54_8D9D_4A05_9F27_C858173D9692_.wvu.PrintArea" localSheetId="2" hidden="1">'Inside Cover'!$B$2:$K$62</definedName>
    <definedName name="Z_A2494C54_8D9D_4A05_9F27_C858173D9692_.wvu.PrintArea" localSheetId="33" hidden="1">'p37'!$A$1:$K$60</definedName>
    <definedName name="Z_A2494C54_8D9D_4A05_9F27_C858173D9692_.wvu.PrintArea" localSheetId="38" hidden="1">'p41-47'!$A$1:$N$313</definedName>
    <definedName name="Z_A2494C54_8D9D_4A05_9F27_C858173D9692_.wvu.PrintArea" localSheetId="39" hidden="1">'p48'!$A$1:$J$60</definedName>
    <definedName name="Z_A2494C54_8D9D_4A05_9F27_C858173D9692_.wvu.PrintArea" localSheetId="40" hidden="1">'p49'!$A$1:$O$52</definedName>
    <definedName name="Z_A2494C54_8D9D_4A05_9F27_C858173D9692_.wvu.PrintArea" localSheetId="58" hidden="1">'p68-71'!$A$1:$AN$64</definedName>
    <definedName name="Z_A2494C54_8D9D_4A05_9F27_C858173D9692_.wvu.PrintArea" localSheetId="59" hidden="1">'p72'!$A$1:$G$72</definedName>
    <definedName name="Z_A2494C54_8D9D_4A05_9F27_C858173D9692_.wvu.PrintArea" localSheetId="60" hidden="1">'p73'!$A$3:$I$43</definedName>
    <definedName name="Z_A2494C54_8D9D_4A05_9F27_C858173D9692_.wvu.PrintArea" localSheetId="68" hidden="1">'PTC 352B'!$A$1:$I$74</definedName>
    <definedName name="Z_A2494C54_8D9D_4A05_9F27_C858173D9692_.wvu.PrintArea" localSheetId="69" hidden="1">'PTC 410'!$A$1:$N$313</definedName>
    <definedName name="Z_A2494C54_8D9D_4A05_9F27_C858173D9692_.wvu.PrintArea" localSheetId="64" hidden="1">'PTC Supplement Cover'!$B$2:$K$62</definedName>
    <definedName name="Z_A2494C54_8D9D_4A05_9F27_C858173D9692_.wvu.PrintArea" localSheetId="75" hidden="1">PTC710S!$A$1:$G$76</definedName>
    <definedName name="Z_A2494C54_8D9D_4A05_9F27_C858173D9692_.wvu.PrintArea" localSheetId="76" hidden="1">'PTC720'!$A$3:$I$43</definedName>
    <definedName name="Z_A2494C54_8D9D_4A05_9F27_C858173D9692_.wvu.PrintArea" localSheetId="10" hidden="1">'Sch 200-p5 '!$A$1:$J$59</definedName>
    <definedName name="Z_A2494C54_8D9D_4A05_9F27_C858173D9692_.wvu.PrintArea" localSheetId="13" hidden="1">'Sch 210-p16'!$A$1:$M$68</definedName>
    <definedName name="Z_A2494C54_8D9D_4A05_9F27_C858173D9692_.wvu.PrintArea" localSheetId="14" hidden="1">'Sch 210-p17'!$A$1:$J$72</definedName>
    <definedName name="Z_A2494C54_8D9D_4A05_9F27_C858173D9692_.wvu.PrintArea" localSheetId="17" hidden="1">'Sch 220'!$A$1:$P$68</definedName>
    <definedName name="Z_A2494C54_8D9D_4A05_9F27_C858173D9692_.wvu.PrintArea" localSheetId="18" hidden="1">'Sch 240-p21'!$A$1:$K$70</definedName>
    <definedName name="Z_A2494C54_8D9D_4A05_9F27_C858173D9692_.wvu.PrintArea" localSheetId="19" hidden="1">'Sch 240-p22'!$A$1:$K$66</definedName>
    <definedName name="Z_A2494C54_8D9D_4A05_9F27_C858173D9692_.wvu.PrintArea" localSheetId="20" hidden="1">'Sch 245-p23'!$A$1:$M$63</definedName>
    <definedName name="Z_A2494C54_8D9D_4A05_9F27_C858173D9692_.wvu.PrintArea" localSheetId="22" hidden="1">'Sch 310 and 310A-p25'!$B$1:$K$69</definedName>
    <definedName name="Z_A2494C54_8D9D_4A05_9F27_C858173D9692_.wvu.PrintArea" localSheetId="24" hidden="1">'Sch 310 and 310A-p27'!$A$1:$K$69</definedName>
    <definedName name="Z_A2494C54_8D9D_4A05_9F27_C858173D9692_.wvu.PrintArea" localSheetId="25" hidden="1">'Sch 310 and 310A-p28'!$A$1:$M$65</definedName>
    <definedName name="Z_A2494C54_8D9D_4A05_9F27_C858173D9692_.wvu.PrintArea" localSheetId="26" hidden="1">'Sch 310 and 310A-p29'!$A$1:$K$65</definedName>
    <definedName name="Z_A2494C54_8D9D_4A05_9F27_C858173D9692_.wvu.PrintArea" localSheetId="27" hidden="1">'Sch 310 and 310A-p30'!$A$1:$Q$52</definedName>
    <definedName name="Z_A2494C54_8D9D_4A05_9F27_C858173D9692_.wvu.PrintArea" localSheetId="28" hidden="1">'Sch 330-p31'!$B$1:$I$75</definedName>
    <definedName name="Z_A2494C54_8D9D_4A05_9F27_C858173D9692_.wvu.PrintArea" localSheetId="29" hidden="1">'Sch 330-p32-33'!$A$1:$Q$58</definedName>
    <definedName name="Z_A2494C54_8D9D_4A05_9F27_C858173D9692_.wvu.PrintArea" localSheetId="30" hidden="1">'Sch 332-p34'!$A$1:$L$77</definedName>
    <definedName name="Z_A2494C54_8D9D_4A05_9F27_C858173D9692_.wvu.PrintArea" localSheetId="31" hidden="1">'Sch 335-p35'!$A$1:$M$75</definedName>
    <definedName name="Z_A2494C54_8D9D_4A05_9F27_C858173D9692_.wvu.PrintArea" localSheetId="32" hidden="1">'Sch 342-p36'!$A$1:$M$69</definedName>
    <definedName name="Z_A2494C54_8D9D_4A05_9F27_C858173D9692_.wvu.PrintArea" localSheetId="34" hidden="1">'Sch 352A'!$A$1:$J$119</definedName>
    <definedName name="Z_A2494C54_8D9D_4A05_9F27_C858173D9692_.wvu.PrintArea" localSheetId="36" hidden="1">'Sch 352B-p39'!$A$1:$K$69</definedName>
    <definedName name="Z_A2494C54_8D9D_4A05_9F27_C858173D9692_.wvu.PrintArea" localSheetId="43" hidden="1">'Sch 415-p52-53'!$A$1:$T$67</definedName>
    <definedName name="Z_A2494C54_8D9D_4A05_9F27_C858173D9692_.wvu.PrintArea" localSheetId="44" hidden="1">'Sch 415-p53A-B'!$A$1:$T$67</definedName>
    <definedName name="Z_A2494C54_8D9D_4A05_9F27_C858173D9692_.wvu.PrintArea" localSheetId="45" hidden="1">'Sch 417-p54'!$A$1:$O$48</definedName>
    <definedName name="Z_A2494C54_8D9D_4A05_9F27_C858173D9692_.wvu.PrintArea" localSheetId="46" hidden="1">'Sch 450-p55'!$A$1:$H$70</definedName>
    <definedName name="Z_A2494C54_8D9D_4A05_9F27_C858173D9692_.wvu.PrintArea" localSheetId="47" hidden="1">'Sch 450-p56'!$A$1:$H$64</definedName>
    <definedName name="Z_A2494C54_8D9D_4A05_9F27_C858173D9692_.wvu.PrintArea" localSheetId="48" hidden="1">'Sch 501-p57'!$A$1:$M$68</definedName>
    <definedName name="Z_A2494C54_8D9D_4A05_9F27_C858173D9692_.wvu.PrintArea" localSheetId="50" hidden="1">'Sch 510-p59 '!$A$1:$J$84</definedName>
    <definedName name="Z_A2494C54_8D9D_4A05_9F27_C858173D9692_.wvu.PrintArea" localSheetId="51" hidden="1">'Sch 512-p60'!$A$1:$G$44</definedName>
    <definedName name="Z_A2494C54_8D9D_4A05_9F27_C858173D9692_.wvu.PrintArea" localSheetId="52" hidden="1">'Sch 512-p61'!$A$1:$M$46</definedName>
    <definedName name="Z_A2494C54_8D9D_4A05_9F27_C858173D9692_.wvu.PrintArea" localSheetId="54" hidden="1">'Sch 700-700SCH.XLS'!$A$1:$L$69</definedName>
    <definedName name="Z_A2494C54_8D9D_4A05_9F27_C858173D9692_.wvu.PrintArea" localSheetId="57" hidden="1">'Sch 710 and 710S-p66-67 '!$A$2:$R$93</definedName>
    <definedName name="Z_A2494C54_8D9D_4A05_9F27_C858173D9692_.wvu.PrintArea" localSheetId="61" hidden="1">'Sch 750'!$A$4:$O$57</definedName>
    <definedName name="Z_A2494C54_8D9D_4A05_9F27_C858173D9692_.wvu.PrintArea" localSheetId="62" hidden="1">'Sch 755 instr-p75-76'!$A$1:$C$139</definedName>
    <definedName name="Z_A2494C54_8D9D_4A05_9F27_C858173D9692_.wvu.PrintArea" localSheetId="63" hidden="1">'Sch 755 p77-80'!$A$1:$Z$236</definedName>
    <definedName name="Z_A2494C54_8D9D_4A05_9F27_C858173D9692_.wvu.PrintArea" localSheetId="6" hidden="1">'Sch A-p1'!$B$2:$K$58</definedName>
    <definedName name="Z_A2494C54_8D9D_4A05_9F27_C858173D9692_.wvu.PrintArea" localSheetId="7" hidden="1">'Sch B-p2'!$B$3:$J$61</definedName>
    <definedName name="Z_A2494C54_8D9D_4A05_9F27_C858173D9692_.wvu.PrintArea" localSheetId="8" hidden="1">'Sch C-p3'!$B$2:$W$68</definedName>
    <definedName name="Z_A2494C54_8D9D_4A05_9F27_C858173D9692_.wvu.PrintArea" localSheetId="9" hidden="1">'Sch C-p4'!$B$3:$L$68</definedName>
    <definedName name="Z_A2494C54_8D9D_4A05_9F27_C858173D9692_.wvu.PrintArea" localSheetId="4" hidden="1">'Table Contents '!$A$1:$C$58</definedName>
    <definedName name="Z_A2494C54_8D9D_4A05_9F27_C858173D9692_.wvu.PrintTitles" localSheetId="31" hidden="1">'Sch 335-p35'!$C:$C</definedName>
    <definedName name="Z_A2494C54_8D9D_4A05_9F27_C858173D9692_.wvu.PrintTitles" localSheetId="32" hidden="1">'Sch 342-p36'!$A:$F</definedName>
    <definedName name="Z_A2494C54_8D9D_4A05_9F27_C858173D9692_.wvu.Rows" localSheetId="10" hidden="1">'Sch 200-p5 '!$5:$5</definedName>
    <definedName name="Z_AB69CD25_B40C_11D1_8E6B_00001D2E7391_.wvu.PrintArea" localSheetId="30" hidden="1">'Sch 332-p34'!$A$1:$L$76</definedName>
    <definedName name="Z_AB69CD26_B40C_11D1_8E6B_00001D2E7391_.wvu.PrintArea" localSheetId="30" hidden="1">'Sch 332-p34'!$A$1:$L$76</definedName>
    <definedName name="Z_D099E5BD_69C3_4A36_A01A_AB9127CD02AF_.wvu.Cols" localSheetId="40" hidden="1">'p49'!$I:$I</definedName>
    <definedName name="Z_D099E5BD_69C3_4A36_A01A_AB9127CD02AF_.wvu.Cols" localSheetId="71" hidden="1">'PTC 710 landscape '!$S:$AG</definedName>
    <definedName name="Z_D099E5BD_69C3_4A36_A01A_AB9127CD02AF_.wvu.Cols" localSheetId="18" hidden="1">'Sch 240-p21'!$P:$P</definedName>
    <definedName name="Z_D099E5BD_69C3_4A36_A01A_AB9127CD02AF_.wvu.Cols" localSheetId="19" hidden="1">'Sch 240-p22'!$P:$P</definedName>
    <definedName name="Z_D099E5BD_69C3_4A36_A01A_AB9127CD02AF_.wvu.Cols" localSheetId="42" hidden="1">'Sch 415-p51'!$D:$E</definedName>
    <definedName name="Z_D099E5BD_69C3_4A36_A01A_AB9127CD02AF_.wvu.Cols" localSheetId="45" hidden="1">'Sch 417-p54'!$P:$R</definedName>
    <definedName name="Z_D099E5BD_69C3_4A36_A01A_AB9127CD02AF_.wvu.Cols" localSheetId="63" hidden="1">'Sch 755 p77-80'!$G:$R</definedName>
    <definedName name="Z_D099E5BD_69C3_4A36_A01A_AB9127CD02AF_.wvu.PrintArea" localSheetId="55" hidden="1">' Sch 702-702SCH.XLS'!$A$4:$N$49</definedName>
    <definedName name="Z_D099E5BD_69C3_4A36_A01A_AB9127CD02AF_.wvu.PrintArea" localSheetId="11" hidden="1">'09-Sch 200-p6 '!$A$1:$J$64</definedName>
    <definedName name="Z_D099E5BD_69C3_4A36_A01A_AB9127CD02AF_.wvu.PrintArea" localSheetId="80" hidden="1">Index!$A$1:$F$142</definedName>
    <definedName name="Z_D099E5BD_69C3_4A36_A01A_AB9127CD02AF_.wvu.PrintArea" localSheetId="2" hidden="1">'Inside Cover'!$B$2:$K$62</definedName>
    <definedName name="Z_D099E5BD_69C3_4A36_A01A_AB9127CD02AF_.wvu.PrintArea" localSheetId="33" hidden="1">'p37'!$A$1:$K$60</definedName>
    <definedName name="Z_D099E5BD_69C3_4A36_A01A_AB9127CD02AF_.wvu.PrintArea" localSheetId="38" hidden="1">'p41-47'!$A$1:$N$313</definedName>
    <definedName name="Z_D099E5BD_69C3_4A36_A01A_AB9127CD02AF_.wvu.PrintArea" localSheetId="39" hidden="1">'p48'!$A$1:$J$60</definedName>
    <definedName name="Z_D099E5BD_69C3_4A36_A01A_AB9127CD02AF_.wvu.PrintArea" localSheetId="40" hidden="1">'p49'!$A$1:$O$52</definedName>
    <definedName name="Z_D099E5BD_69C3_4A36_A01A_AB9127CD02AF_.wvu.PrintArea" localSheetId="58" hidden="1">'p68-71'!$A$1:$AN$64</definedName>
    <definedName name="Z_D099E5BD_69C3_4A36_A01A_AB9127CD02AF_.wvu.PrintArea" localSheetId="59" hidden="1">'p72'!$A$1:$G$72</definedName>
    <definedName name="Z_D099E5BD_69C3_4A36_A01A_AB9127CD02AF_.wvu.PrintArea" localSheetId="60" hidden="1">'p73'!$A$3:$I$43</definedName>
    <definedName name="Z_D099E5BD_69C3_4A36_A01A_AB9127CD02AF_.wvu.PrintArea" localSheetId="68" hidden="1">'PTC 352B'!$A$1:$I$74</definedName>
    <definedName name="Z_D099E5BD_69C3_4A36_A01A_AB9127CD02AF_.wvu.PrintArea" localSheetId="69" hidden="1">'PTC 410'!$A$1:$N$313</definedName>
    <definedName name="Z_D099E5BD_69C3_4A36_A01A_AB9127CD02AF_.wvu.PrintArea" localSheetId="64" hidden="1">'PTC Supplement Cover'!$B$2:$K$62</definedName>
    <definedName name="Z_D099E5BD_69C3_4A36_A01A_AB9127CD02AF_.wvu.PrintArea" localSheetId="75" hidden="1">PTC710S!$A$1:$G$76</definedName>
    <definedName name="Z_D099E5BD_69C3_4A36_A01A_AB9127CD02AF_.wvu.PrintArea" localSheetId="76" hidden="1">'PTC720'!$A$3:$I$43</definedName>
    <definedName name="Z_D099E5BD_69C3_4A36_A01A_AB9127CD02AF_.wvu.PrintArea" localSheetId="10" hidden="1">'Sch 200-p5 '!$A$1:$J$59</definedName>
    <definedName name="Z_D099E5BD_69C3_4A36_A01A_AB9127CD02AF_.wvu.PrintArea" localSheetId="13" hidden="1">'Sch 210-p16'!$A$1:$M$68</definedName>
    <definedName name="Z_D099E5BD_69C3_4A36_A01A_AB9127CD02AF_.wvu.PrintArea" localSheetId="14" hidden="1">'Sch 210-p17'!$A$1:$J$72</definedName>
    <definedName name="Z_D099E5BD_69C3_4A36_A01A_AB9127CD02AF_.wvu.PrintArea" localSheetId="17" hidden="1">'Sch 220'!$A$1:$P$68</definedName>
    <definedName name="Z_D099E5BD_69C3_4A36_A01A_AB9127CD02AF_.wvu.PrintArea" localSheetId="18" hidden="1">'Sch 240-p21'!$A$1:$K$70</definedName>
    <definedName name="Z_D099E5BD_69C3_4A36_A01A_AB9127CD02AF_.wvu.PrintArea" localSheetId="19" hidden="1">'Sch 240-p22'!$A$1:$K$66</definedName>
    <definedName name="Z_D099E5BD_69C3_4A36_A01A_AB9127CD02AF_.wvu.PrintArea" localSheetId="20" hidden="1">'Sch 245-p23'!$A$1:$M$63</definedName>
    <definedName name="Z_D099E5BD_69C3_4A36_A01A_AB9127CD02AF_.wvu.PrintArea" localSheetId="22" hidden="1">'Sch 310 and 310A-p25'!$B$1:$K$69</definedName>
    <definedName name="Z_D099E5BD_69C3_4A36_A01A_AB9127CD02AF_.wvu.PrintArea" localSheetId="24" hidden="1">'Sch 310 and 310A-p27'!$A$1:$K$69</definedName>
    <definedName name="Z_D099E5BD_69C3_4A36_A01A_AB9127CD02AF_.wvu.PrintArea" localSheetId="25" hidden="1">'Sch 310 and 310A-p28'!$A$1:$M$65</definedName>
    <definedName name="Z_D099E5BD_69C3_4A36_A01A_AB9127CD02AF_.wvu.PrintArea" localSheetId="26" hidden="1">'Sch 310 and 310A-p29'!$A$1:$K$65</definedName>
    <definedName name="Z_D099E5BD_69C3_4A36_A01A_AB9127CD02AF_.wvu.PrintArea" localSheetId="27" hidden="1">'Sch 310 and 310A-p30'!$A$1:$Q$52</definedName>
    <definedName name="Z_D099E5BD_69C3_4A36_A01A_AB9127CD02AF_.wvu.PrintArea" localSheetId="28" hidden="1">'Sch 330-p31'!$B$1:$I$75</definedName>
    <definedName name="Z_D099E5BD_69C3_4A36_A01A_AB9127CD02AF_.wvu.PrintArea" localSheetId="29" hidden="1">'Sch 330-p32-33'!$A$1:$Q$58</definedName>
    <definedName name="Z_D099E5BD_69C3_4A36_A01A_AB9127CD02AF_.wvu.PrintArea" localSheetId="30" hidden="1">'Sch 332-p34'!$A$1:$L$77</definedName>
    <definedName name="Z_D099E5BD_69C3_4A36_A01A_AB9127CD02AF_.wvu.PrintArea" localSheetId="31" hidden="1">'Sch 335-p35'!$A$1:$M$75</definedName>
    <definedName name="Z_D099E5BD_69C3_4A36_A01A_AB9127CD02AF_.wvu.PrintArea" localSheetId="32" hidden="1">'Sch 342-p36'!$A$1:$M$69</definedName>
    <definedName name="Z_D099E5BD_69C3_4A36_A01A_AB9127CD02AF_.wvu.PrintArea" localSheetId="34" hidden="1">'Sch 352A'!$A$1:$J$119</definedName>
    <definedName name="Z_D099E5BD_69C3_4A36_A01A_AB9127CD02AF_.wvu.PrintArea" localSheetId="36" hidden="1">'Sch 352B-p39'!$A$1:$K$69</definedName>
    <definedName name="Z_D099E5BD_69C3_4A36_A01A_AB9127CD02AF_.wvu.PrintArea" localSheetId="43" hidden="1">'Sch 415-p52-53'!$A$1:$T$67</definedName>
    <definedName name="Z_D099E5BD_69C3_4A36_A01A_AB9127CD02AF_.wvu.PrintArea" localSheetId="44" hidden="1">'Sch 415-p53A-B'!$A$1:$T$67</definedName>
    <definedName name="Z_D099E5BD_69C3_4A36_A01A_AB9127CD02AF_.wvu.PrintArea" localSheetId="45" hidden="1">'Sch 417-p54'!$A$1:$O$48</definedName>
    <definedName name="Z_D099E5BD_69C3_4A36_A01A_AB9127CD02AF_.wvu.PrintArea" localSheetId="46" hidden="1">'Sch 450-p55'!$A$1:$H$70</definedName>
    <definedName name="Z_D099E5BD_69C3_4A36_A01A_AB9127CD02AF_.wvu.PrintArea" localSheetId="47" hidden="1">'Sch 450-p56'!$A$1:$H$64</definedName>
    <definedName name="Z_D099E5BD_69C3_4A36_A01A_AB9127CD02AF_.wvu.PrintArea" localSheetId="48" hidden="1">'Sch 501-p57'!$A$1:$M$68</definedName>
    <definedName name="Z_D099E5BD_69C3_4A36_A01A_AB9127CD02AF_.wvu.PrintArea" localSheetId="50" hidden="1">'Sch 510-p59 '!$A$1:$J$84</definedName>
    <definedName name="Z_D099E5BD_69C3_4A36_A01A_AB9127CD02AF_.wvu.PrintArea" localSheetId="51" hidden="1">'Sch 512-p60'!$A$1:$G$44</definedName>
    <definedName name="Z_D099E5BD_69C3_4A36_A01A_AB9127CD02AF_.wvu.PrintArea" localSheetId="52" hidden="1">'Sch 512-p61'!$A$1:$M$46</definedName>
    <definedName name="Z_D099E5BD_69C3_4A36_A01A_AB9127CD02AF_.wvu.PrintArea" localSheetId="54" hidden="1">'Sch 700-700SCH.XLS'!$A$1:$L$69</definedName>
    <definedName name="Z_D099E5BD_69C3_4A36_A01A_AB9127CD02AF_.wvu.PrintArea" localSheetId="56" hidden="1">'Sch 710 and 710S-p65'!$A$1:$H$44</definedName>
    <definedName name="Z_D099E5BD_69C3_4A36_A01A_AB9127CD02AF_.wvu.PrintArea" localSheetId="57" hidden="1">'Sch 710 and 710S-p66-67 '!$A$2:$R$93</definedName>
    <definedName name="Z_D099E5BD_69C3_4A36_A01A_AB9127CD02AF_.wvu.PrintArea" localSheetId="61" hidden="1">'Sch 750'!$A$1:$N$55</definedName>
    <definedName name="Z_D099E5BD_69C3_4A36_A01A_AB9127CD02AF_.wvu.PrintArea" localSheetId="62" hidden="1">'Sch 755 instr-p75-76'!$A$1:$C$139</definedName>
    <definedName name="Z_D099E5BD_69C3_4A36_A01A_AB9127CD02AF_.wvu.PrintArea" localSheetId="63" hidden="1">'Sch 755 p77-80'!$A$1:$Z$236</definedName>
    <definedName name="Z_D099E5BD_69C3_4A36_A01A_AB9127CD02AF_.wvu.PrintArea" localSheetId="6" hidden="1">'Sch A-p1'!$B$2:$K$58</definedName>
    <definedName name="Z_D099E5BD_69C3_4A36_A01A_AB9127CD02AF_.wvu.PrintArea" localSheetId="7" hidden="1">'Sch B-p2'!$B$3:$J$61</definedName>
    <definedName name="Z_D099E5BD_69C3_4A36_A01A_AB9127CD02AF_.wvu.PrintArea" localSheetId="8" hidden="1">'Sch C-p3'!$B$2:$W$68</definedName>
    <definedName name="Z_D099E5BD_69C3_4A36_A01A_AB9127CD02AF_.wvu.PrintArea" localSheetId="9" hidden="1">'Sch C-p4'!$B$3:$L$70</definedName>
    <definedName name="Z_D099E5BD_69C3_4A36_A01A_AB9127CD02AF_.wvu.PrintArea" localSheetId="5" hidden="1">'Special Notice'!$A$1:$B$48</definedName>
    <definedName name="Z_D099E5BD_69C3_4A36_A01A_AB9127CD02AF_.wvu.PrintArea" localSheetId="4" hidden="1">'Table Contents '!$A$1:$C$58</definedName>
    <definedName name="Z_D099E5BD_69C3_4A36_A01A_AB9127CD02AF_.wvu.PrintTitles" localSheetId="31" hidden="1">'Sch 335-p35'!$C:$C</definedName>
    <definedName name="Z_D099E5BD_69C3_4A36_A01A_AB9127CD02AF_.wvu.Rows" localSheetId="10" hidden="1">'Sch 200-p5 '!$5:$5</definedName>
    <definedName name="Z_F228F194_B0FE_4A91_A927_06A4E89703F0_.wvu.Cols" localSheetId="40" hidden="1">'p49'!$I:$I</definedName>
    <definedName name="Z_F228F194_B0FE_4A91_A927_06A4E89703F0_.wvu.Cols" localSheetId="71" hidden="1">'PTC 710 landscape '!$S:$AH</definedName>
    <definedName name="Z_F228F194_B0FE_4A91_A927_06A4E89703F0_.wvu.Cols" localSheetId="42" hidden="1">'Sch 415-p51'!$D:$E</definedName>
    <definedName name="Z_F228F194_B0FE_4A91_A927_06A4E89703F0_.wvu.Cols" localSheetId="45" hidden="1">'Sch 417-p54'!$P:$R</definedName>
    <definedName name="Z_F228F194_B0FE_4A91_A927_06A4E89703F0_.wvu.Cols" localSheetId="63" hidden="1">'Sch 755 p77-80'!$G:$R</definedName>
    <definedName name="Z_F228F194_B0FE_4A91_A927_06A4E89703F0_.wvu.PrintArea" localSheetId="55" hidden="1">' Sch 702-702SCH.XLS'!$A$4:$N$49</definedName>
    <definedName name="Z_F228F194_B0FE_4A91_A927_06A4E89703F0_.wvu.PrintArea" localSheetId="11" hidden="1">'09-Sch 200-p6 '!$A$1:$J$64</definedName>
    <definedName name="Z_F228F194_B0FE_4A91_A927_06A4E89703F0_.wvu.PrintArea" localSheetId="2" hidden="1">'Inside Cover'!$B$2:$K$62</definedName>
    <definedName name="Z_F228F194_B0FE_4A91_A927_06A4E89703F0_.wvu.PrintArea" localSheetId="33" hidden="1">'p37'!$A$1:$K$60</definedName>
    <definedName name="Z_F228F194_B0FE_4A91_A927_06A4E89703F0_.wvu.PrintArea" localSheetId="38" hidden="1">'p41-47'!$A$1:$N$313</definedName>
    <definedName name="Z_F228F194_B0FE_4A91_A927_06A4E89703F0_.wvu.PrintArea" localSheetId="39" hidden="1">'p48'!$A$1:$J$60</definedName>
    <definedName name="Z_F228F194_B0FE_4A91_A927_06A4E89703F0_.wvu.PrintArea" localSheetId="40" hidden="1">'p49'!$A$1:$O$52</definedName>
    <definedName name="Z_F228F194_B0FE_4A91_A927_06A4E89703F0_.wvu.PrintArea" localSheetId="58" hidden="1">'p68-71'!$A$1:$AN$64</definedName>
    <definedName name="Z_F228F194_B0FE_4A91_A927_06A4E89703F0_.wvu.PrintArea" localSheetId="59" hidden="1">'p72'!$A$1:$G$72</definedName>
    <definedName name="Z_F228F194_B0FE_4A91_A927_06A4E89703F0_.wvu.PrintArea" localSheetId="60" hidden="1">'p73'!$A$3:$I$43</definedName>
    <definedName name="Z_F228F194_B0FE_4A91_A927_06A4E89703F0_.wvu.PrintArea" localSheetId="68" hidden="1">'PTC 352B'!$A$1:$I$74</definedName>
    <definedName name="Z_F228F194_B0FE_4A91_A927_06A4E89703F0_.wvu.PrintArea" localSheetId="69" hidden="1">'PTC 410'!$A$1:$N$313</definedName>
    <definedName name="Z_F228F194_B0FE_4A91_A927_06A4E89703F0_.wvu.PrintArea" localSheetId="64" hidden="1">'PTC Supplement Cover'!$B$2:$K$62</definedName>
    <definedName name="Z_F228F194_B0FE_4A91_A927_06A4E89703F0_.wvu.PrintArea" localSheetId="75" hidden="1">PTC710S!$A$1:$G$76</definedName>
    <definedName name="Z_F228F194_B0FE_4A91_A927_06A4E89703F0_.wvu.PrintArea" localSheetId="76" hidden="1">'PTC720'!$A$3:$I$43</definedName>
    <definedName name="Z_F228F194_B0FE_4A91_A927_06A4E89703F0_.wvu.PrintArea" localSheetId="10" hidden="1">'Sch 200-p5 '!$A$1:$J$59</definedName>
    <definedName name="Z_F228F194_B0FE_4A91_A927_06A4E89703F0_.wvu.PrintArea" localSheetId="13" hidden="1">'Sch 210-p16'!$A$1:$M$68</definedName>
    <definedName name="Z_F228F194_B0FE_4A91_A927_06A4E89703F0_.wvu.PrintArea" localSheetId="14" hidden="1">'Sch 210-p17'!$A$1:$J$72</definedName>
    <definedName name="Z_F228F194_B0FE_4A91_A927_06A4E89703F0_.wvu.PrintArea" localSheetId="17" hidden="1">'Sch 220'!$A$1:$P$68</definedName>
    <definedName name="Z_F228F194_B0FE_4A91_A927_06A4E89703F0_.wvu.PrintArea" localSheetId="18" hidden="1">'Sch 240-p21'!$A$1:$K$70</definedName>
    <definedName name="Z_F228F194_B0FE_4A91_A927_06A4E89703F0_.wvu.PrintArea" localSheetId="19" hidden="1">'Sch 240-p22'!$A$1:$K$66</definedName>
    <definedName name="Z_F228F194_B0FE_4A91_A927_06A4E89703F0_.wvu.PrintArea" localSheetId="20" hidden="1">'Sch 245-p23'!$A$1:$M$63</definedName>
    <definedName name="Z_F228F194_B0FE_4A91_A927_06A4E89703F0_.wvu.PrintArea" localSheetId="22" hidden="1">'Sch 310 and 310A-p25'!$B$1:$K$69</definedName>
    <definedName name="Z_F228F194_B0FE_4A91_A927_06A4E89703F0_.wvu.PrintArea" localSheetId="24" hidden="1">'Sch 310 and 310A-p27'!$A$1:$K$69</definedName>
    <definedName name="Z_F228F194_B0FE_4A91_A927_06A4E89703F0_.wvu.PrintArea" localSheetId="25" hidden="1">'Sch 310 and 310A-p28'!$A$1:$M$65</definedName>
    <definedName name="Z_F228F194_B0FE_4A91_A927_06A4E89703F0_.wvu.PrintArea" localSheetId="26" hidden="1">'Sch 310 and 310A-p29'!$A$1:$K$65</definedName>
    <definedName name="Z_F228F194_B0FE_4A91_A927_06A4E89703F0_.wvu.PrintArea" localSheetId="27" hidden="1">'Sch 310 and 310A-p30'!$A$1:$Q$52</definedName>
    <definedName name="Z_F228F194_B0FE_4A91_A927_06A4E89703F0_.wvu.PrintArea" localSheetId="28" hidden="1">'Sch 330-p31'!$B$1:$I$75</definedName>
    <definedName name="Z_F228F194_B0FE_4A91_A927_06A4E89703F0_.wvu.PrintArea" localSheetId="29" hidden="1">'Sch 330-p32-33'!$A$1:$Q$58</definedName>
    <definedName name="Z_F228F194_B0FE_4A91_A927_06A4E89703F0_.wvu.PrintArea" localSheetId="30" hidden="1">'Sch 332-p34'!$A$1:$L$77</definedName>
    <definedName name="Z_F228F194_B0FE_4A91_A927_06A4E89703F0_.wvu.PrintArea" localSheetId="31" hidden="1">'Sch 335-p35'!$A$1:$M$75</definedName>
    <definedName name="Z_F228F194_B0FE_4A91_A927_06A4E89703F0_.wvu.PrintArea" localSheetId="32" hidden="1">'Sch 342-p36'!$A$1:$M$69</definedName>
    <definedName name="Z_F228F194_B0FE_4A91_A927_06A4E89703F0_.wvu.PrintArea" localSheetId="34" hidden="1">'Sch 352A'!$A$1:$J$119</definedName>
    <definedName name="Z_F228F194_B0FE_4A91_A927_06A4E89703F0_.wvu.PrintArea" localSheetId="36" hidden="1">'Sch 352B-p39'!$A$1:$K$69</definedName>
    <definedName name="Z_F228F194_B0FE_4A91_A927_06A4E89703F0_.wvu.PrintArea" localSheetId="43" hidden="1">'Sch 415-p52-53'!$A$1:$T$67</definedName>
    <definedName name="Z_F228F194_B0FE_4A91_A927_06A4E89703F0_.wvu.PrintArea" localSheetId="44" hidden="1">'Sch 415-p53A-B'!$A$1:$T$67</definedName>
    <definedName name="Z_F228F194_B0FE_4A91_A927_06A4E89703F0_.wvu.PrintArea" localSheetId="45" hidden="1">'Sch 417-p54'!$A$1:$O$48</definedName>
    <definedName name="Z_F228F194_B0FE_4A91_A927_06A4E89703F0_.wvu.PrintArea" localSheetId="46" hidden="1">'Sch 450-p55'!$A$1:$H$70</definedName>
    <definedName name="Z_F228F194_B0FE_4A91_A927_06A4E89703F0_.wvu.PrintArea" localSheetId="47" hidden="1">'Sch 450-p56'!$A$1:$H$64</definedName>
    <definedName name="Z_F228F194_B0FE_4A91_A927_06A4E89703F0_.wvu.PrintArea" localSheetId="48" hidden="1">'Sch 501-p57'!$A$1:$M$68</definedName>
    <definedName name="Z_F228F194_B0FE_4A91_A927_06A4E89703F0_.wvu.PrintArea" localSheetId="50" hidden="1">'Sch 510-p59 '!$A$1:$J$84</definedName>
    <definedName name="Z_F228F194_B0FE_4A91_A927_06A4E89703F0_.wvu.PrintArea" localSheetId="51" hidden="1">'Sch 512-p60'!$A$1:$G$44</definedName>
    <definedName name="Z_F228F194_B0FE_4A91_A927_06A4E89703F0_.wvu.PrintArea" localSheetId="52" hidden="1">'Sch 512-p61'!$A$1:$M$46</definedName>
    <definedName name="Z_F228F194_B0FE_4A91_A927_06A4E89703F0_.wvu.PrintArea" localSheetId="54" hidden="1">'Sch 700-700SCH.XLS'!$A$1:$L$69</definedName>
    <definedName name="Z_F228F194_B0FE_4A91_A927_06A4E89703F0_.wvu.PrintArea" localSheetId="57" hidden="1">'Sch 710 and 710S-p66-67 '!$A$2:$R$93</definedName>
    <definedName name="Z_F228F194_B0FE_4A91_A927_06A4E89703F0_.wvu.PrintArea" localSheetId="61" hidden="1">'Sch 750'!$A$4:$O$57</definedName>
    <definedName name="Z_F228F194_B0FE_4A91_A927_06A4E89703F0_.wvu.PrintArea" localSheetId="62" hidden="1">'Sch 755 instr-p75-76'!$A$1:$C$139</definedName>
    <definedName name="Z_F228F194_B0FE_4A91_A927_06A4E89703F0_.wvu.PrintArea" localSheetId="63" hidden="1">'Sch 755 p77-80'!$A$1:$Z$236</definedName>
    <definedName name="Z_F228F194_B0FE_4A91_A927_06A4E89703F0_.wvu.PrintArea" localSheetId="6" hidden="1">'Sch A-p1'!$B$2:$K$58</definedName>
    <definedName name="Z_F228F194_B0FE_4A91_A927_06A4E89703F0_.wvu.PrintArea" localSheetId="7" hidden="1">'Sch B-p2'!$B$3:$J$61</definedName>
    <definedName name="Z_F228F194_B0FE_4A91_A927_06A4E89703F0_.wvu.PrintArea" localSheetId="8" hidden="1">'Sch C-p3'!$B$2:$W$68</definedName>
    <definedName name="Z_F228F194_B0FE_4A91_A927_06A4E89703F0_.wvu.PrintArea" localSheetId="9" hidden="1">'Sch C-p4'!$B$3:$L$68</definedName>
    <definedName name="Z_F228F194_B0FE_4A91_A927_06A4E89703F0_.wvu.PrintArea" localSheetId="4" hidden="1">'Table Contents '!$A$1:$C$58</definedName>
    <definedName name="Z_F228F194_B0FE_4A91_A927_06A4E89703F0_.wvu.PrintTitles" localSheetId="31" hidden="1">'Sch 335-p35'!$C:$C</definedName>
    <definedName name="Z_F228F194_B0FE_4A91_A927_06A4E89703F0_.wvu.PrintTitles" localSheetId="32" hidden="1">'Sch 342-p36'!$A:$F</definedName>
    <definedName name="Z_F228F194_B0FE_4A91_A927_06A4E89703F0_.wvu.Rows" localSheetId="10" hidden="1">'Sch 200-p5 '!$5:$5</definedName>
    <definedName name="Z_F56BCD39_3910_4701_BCCF_245589B07D98_.wvu.Cols" localSheetId="40" hidden="1">'p49'!$I:$I</definedName>
    <definedName name="Z_F56BCD39_3910_4701_BCCF_245589B07D98_.wvu.Cols" localSheetId="71" hidden="1">'PTC 710 landscape '!$S:$AH</definedName>
    <definedName name="Z_F56BCD39_3910_4701_BCCF_245589B07D98_.wvu.Cols" localSheetId="42" hidden="1">'Sch 415-p51'!$D:$E</definedName>
    <definedName name="Z_F56BCD39_3910_4701_BCCF_245589B07D98_.wvu.Cols" localSheetId="45" hidden="1">'Sch 417-p54'!$P:$R</definedName>
    <definedName name="Z_F56BCD39_3910_4701_BCCF_245589B07D98_.wvu.Cols" localSheetId="63" hidden="1">'Sch 755 p77-80'!$G:$R</definedName>
    <definedName name="Z_F56BCD39_3910_4701_BCCF_245589B07D98_.wvu.PrintArea" localSheetId="55" hidden="1">' Sch 702-702SCH.XLS'!$A$4:$N$49</definedName>
    <definedName name="Z_F56BCD39_3910_4701_BCCF_245589B07D98_.wvu.PrintArea" localSheetId="11" hidden="1">'09-Sch 200-p6 '!$A$1:$J$64</definedName>
    <definedName name="Z_F56BCD39_3910_4701_BCCF_245589B07D98_.wvu.PrintArea" localSheetId="2" hidden="1">'Inside Cover'!$B$2:$K$62</definedName>
    <definedName name="Z_F56BCD39_3910_4701_BCCF_245589B07D98_.wvu.PrintArea" localSheetId="33" hidden="1">'p37'!$A$1:$K$60</definedName>
    <definedName name="Z_F56BCD39_3910_4701_BCCF_245589B07D98_.wvu.PrintArea" localSheetId="38" hidden="1">'p41-47'!$A$1:$N$313</definedName>
    <definedName name="Z_F56BCD39_3910_4701_BCCF_245589B07D98_.wvu.PrintArea" localSheetId="39" hidden="1">'p48'!$A$1:$J$60</definedName>
    <definedName name="Z_F56BCD39_3910_4701_BCCF_245589B07D98_.wvu.PrintArea" localSheetId="40" hidden="1">'p49'!$A$1:$O$52</definedName>
    <definedName name="Z_F56BCD39_3910_4701_BCCF_245589B07D98_.wvu.PrintArea" localSheetId="58" hidden="1">'p68-71'!$A$1:$AN$64</definedName>
    <definedName name="Z_F56BCD39_3910_4701_BCCF_245589B07D98_.wvu.PrintArea" localSheetId="59" hidden="1">'p72'!$A$1:$G$72</definedName>
    <definedName name="Z_F56BCD39_3910_4701_BCCF_245589B07D98_.wvu.PrintArea" localSheetId="60" hidden="1">'p73'!$A$3:$I$43</definedName>
    <definedName name="Z_F56BCD39_3910_4701_BCCF_245589B07D98_.wvu.PrintArea" localSheetId="68" hidden="1">'PTC 352B'!$A$1:$I$74</definedName>
    <definedName name="Z_F56BCD39_3910_4701_BCCF_245589B07D98_.wvu.PrintArea" localSheetId="69" hidden="1">'PTC 410'!$A$1:$N$313</definedName>
    <definedName name="Z_F56BCD39_3910_4701_BCCF_245589B07D98_.wvu.PrintArea" localSheetId="64" hidden="1">'PTC Supplement Cover'!$B$2:$K$62</definedName>
    <definedName name="Z_F56BCD39_3910_4701_BCCF_245589B07D98_.wvu.PrintArea" localSheetId="75" hidden="1">PTC710S!$A$1:$G$76</definedName>
    <definedName name="Z_F56BCD39_3910_4701_BCCF_245589B07D98_.wvu.PrintArea" localSheetId="76" hidden="1">'PTC720'!$A$3:$I$43</definedName>
    <definedName name="Z_F56BCD39_3910_4701_BCCF_245589B07D98_.wvu.PrintArea" localSheetId="10" hidden="1">'Sch 200-p5 '!$A$1:$J$59</definedName>
    <definedName name="Z_F56BCD39_3910_4701_BCCF_245589B07D98_.wvu.PrintArea" localSheetId="13" hidden="1">'Sch 210-p16'!$A$1:$M$68</definedName>
    <definedName name="Z_F56BCD39_3910_4701_BCCF_245589B07D98_.wvu.PrintArea" localSheetId="14" hidden="1">'Sch 210-p17'!$A$1:$J$72</definedName>
    <definedName name="Z_F56BCD39_3910_4701_BCCF_245589B07D98_.wvu.PrintArea" localSheetId="17" hidden="1">'Sch 220'!$A$1:$P$68</definedName>
    <definedName name="Z_F56BCD39_3910_4701_BCCF_245589B07D98_.wvu.PrintArea" localSheetId="18" hidden="1">'Sch 240-p21'!$A$1:$K$70</definedName>
    <definedName name="Z_F56BCD39_3910_4701_BCCF_245589B07D98_.wvu.PrintArea" localSheetId="19" hidden="1">'Sch 240-p22'!$A$1:$K$66</definedName>
    <definedName name="Z_F56BCD39_3910_4701_BCCF_245589B07D98_.wvu.PrintArea" localSheetId="20" hidden="1">'Sch 245-p23'!$A$1:$M$63</definedName>
    <definedName name="Z_F56BCD39_3910_4701_BCCF_245589B07D98_.wvu.PrintArea" localSheetId="22" hidden="1">'Sch 310 and 310A-p25'!$B$1:$K$69</definedName>
    <definedName name="Z_F56BCD39_3910_4701_BCCF_245589B07D98_.wvu.PrintArea" localSheetId="24" hidden="1">'Sch 310 and 310A-p27'!$A$1:$K$69</definedName>
    <definedName name="Z_F56BCD39_3910_4701_BCCF_245589B07D98_.wvu.PrintArea" localSheetId="25" hidden="1">'Sch 310 and 310A-p28'!$A$1:$M$65</definedName>
    <definedName name="Z_F56BCD39_3910_4701_BCCF_245589B07D98_.wvu.PrintArea" localSheetId="26" hidden="1">'Sch 310 and 310A-p29'!$A$1:$K$65</definedName>
    <definedName name="Z_F56BCD39_3910_4701_BCCF_245589B07D98_.wvu.PrintArea" localSheetId="27" hidden="1">'Sch 310 and 310A-p30'!$A$1:$Q$52</definedName>
    <definedName name="Z_F56BCD39_3910_4701_BCCF_245589B07D98_.wvu.PrintArea" localSheetId="28" hidden="1">'Sch 330-p31'!$B$1:$I$75</definedName>
    <definedName name="Z_F56BCD39_3910_4701_BCCF_245589B07D98_.wvu.PrintArea" localSheetId="29" hidden="1">'Sch 330-p32-33'!$A$1:$Q$58</definedName>
    <definedName name="Z_F56BCD39_3910_4701_BCCF_245589B07D98_.wvu.PrintArea" localSheetId="30" hidden="1">'Sch 332-p34'!$A$1:$L$77</definedName>
    <definedName name="Z_F56BCD39_3910_4701_BCCF_245589B07D98_.wvu.PrintArea" localSheetId="31" hidden="1">'Sch 335-p35'!$A$1:$M$75</definedName>
    <definedName name="Z_F56BCD39_3910_4701_BCCF_245589B07D98_.wvu.PrintArea" localSheetId="32" hidden="1">'Sch 342-p36'!$A$1:$M$69</definedName>
    <definedName name="Z_F56BCD39_3910_4701_BCCF_245589B07D98_.wvu.PrintArea" localSheetId="34" hidden="1">'Sch 352A'!$A$1:$J$119</definedName>
    <definedName name="Z_F56BCD39_3910_4701_BCCF_245589B07D98_.wvu.PrintArea" localSheetId="36" hidden="1">'Sch 352B-p39'!$A$1:$K$69</definedName>
    <definedName name="Z_F56BCD39_3910_4701_BCCF_245589B07D98_.wvu.PrintArea" localSheetId="43" hidden="1">'Sch 415-p52-53'!$A$1:$T$67</definedName>
    <definedName name="Z_F56BCD39_3910_4701_BCCF_245589B07D98_.wvu.PrintArea" localSheetId="44" hidden="1">'Sch 415-p53A-B'!$A$1:$T$67</definedName>
    <definedName name="Z_F56BCD39_3910_4701_BCCF_245589B07D98_.wvu.PrintArea" localSheetId="45" hidden="1">'Sch 417-p54'!$A$1:$O$48</definedName>
    <definedName name="Z_F56BCD39_3910_4701_BCCF_245589B07D98_.wvu.PrintArea" localSheetId="46" hidden="1">'Sch 450-p55'!$A$1:$H$70</definedName>
    <definedName name="Z_F56BCD39_3910_4701_BCCF_245589B07D98_.wvu.PrintArea" localSheetId="47" hidden="1">'Sch 450-p56'!$A$1:$H$64</definedName>
    <definedName name="Z_F56BCD39_3910_4701_BCCF_245589B07D98_.wvu.PrintArea" localSheetId="48" hidden="1">'Sch 501-p57'!$A$1:$M$68</definedName>
    <definedName name="Z_F56BCD39_3910_4701_BCCF_245589B07D98_.wvu.PrintArea" localSheetId="50" hidden="1">'Sch 510-p59 '!$A$1:$J$84</definedName>
    <definedName name="Z_F56BCD39_3910_4701_BCCF_245589B07D98_.wvu.PrintArea" localSheetId="51" hidden="1">'Sch 512-p60'!$A$1:$G$44</definedName>
    <definedName name="Z_F56BCD39_3910_4701_BCCF_245589B07D98_.wvu.PrintArea" localSheetId="52" hidden="1">'Sch 512-p61'!$A$1:$M$46</definedName>
    <definedName name="Z_F56BCD39_3910_4701_BCCF_245589B07D98_.wvu.PrintArea" localSheetId="54" hidden="1">'Sch 700-700SCH.XLS'!$A$1:$L$69</definedName>
    <definedName name="Z_F56BCD39_3910_4701_BCCF_245589B07D98_.wvu.PrintArea" localSheetId="57" hidden="1">'Sch 710 and 710S-p66-67 '!$A$2:$R$93</definedName>
    <definedName name="Z_F56BCD39_3910_4701_BCCF_245589B07D98_.wvu.PrintArea" localSheetId="61" hidden="1">'Sch 750'!$A$4:$O$57</definedName>
    <definedName name="Z_F56BCD39_3910_4701_BCCF_245589B07D98_.wvu.PrintArea" localSheetId="62" hidden="1">'Sch 755 instr-p75-76'!$A$1:$C$139</definedName>
    <definedName name="Z_F56BCD39_3910_4701_BCCF_245589B07D98_.wvu.PrintArea" localSheetId="63" hidden="1">'Sch 755 p77-80'!$A$1:$Z$236</definedName>
    <definedName name="Z_F56BCD39_3910_4701_BCCF_245589B07D98_.wvu.PrintArea" localSheetId="6" hidden="1">'Sch A-p1'!$B$2:$K$58</definedName>
    <definedName name="Z_F56BCD39_3910_4701_BCCF_245589B07D98_.wvu.PrintArea" localSheetId="7" hidden="1">'Sch B-p2'!$B$3:$J$61</definedName>
    <definedName name="Z_F56BCD39_3910_4701_BCCF_245589B07D98_.wvu.PrintArea" localSheetId="8" hidden="1">'Sch C-p3'!$B$2:$W$68</definedName>
    <definedName name="Z_F56BCD39_3910_4701_BCCF_245589B07D98_.wvu.PrintArea" localSheetId="9" hidden="1">'Sch C-p4'!$B$3:$L$68</definedName>
    <definedName name="Z_F56BCD39_3910_4701_BCCF_245589B07D98_.wvu.PrintArea" localSheetId="4" hidden="1">'Table Contents '!$A$1:$C$58</definedName>
    <definedName name="Z_F56BCD39_3910_4701_BCCF_245589B07D98_.wvu.PrintTitles" localSheetId="31" hidden="1">'Sch 335-p35'!$C:$C</definedName>
    <definedName name="Z_F56BCD39_3910_4701_BCCF_245589B07D98_.wvu.PrintTitles" localSheetId="32" hidden="1">'Sch 342-p36'!$A:$F</definedName>
    <definedName name="Z_F56BCD39_3910_4701_BCCF_245589B07D98_.wvu.Rows" localSheetId="10" hidden="1">'Sch 200-p5 '!$5:$5</definedName>
    <definedName name="Z_FB19BFAA_60BA_4CC2_92E5_E4C141AE804E_.wvu.Cols" localSheetId="40" hidden="1">'p49'!$I:$I</definedName>
    <definedName name="Z_FB19BFAA_60BA_4CC2_92E5_E4C141AE804E_.wvu.Cols" localSheetId="71" hidden="1">'PTC 710 landscape '!$S:$AH</definedName>
    <definedName name="Z_FB19BFAA_60BA_4CC2_92E5_E4C141AE804E_.wvu.Cols" localSheetId="42" hidden="1">'Sch 415-p51'!$D:$E</definedName>
    <definedName name="Z_FB19BFAA_60BA_4CC2_92E5_E4C141AE804E_.wvu.Cols" localSheetId="45" hidden="1">'Sch 417-p54'!$P:$R</definedName>
    <definedName name="Z_FB19BFAA_60BA_4CC2_92E5_E4C141AE804E_.wvu.Cols" localSheetId="63" hidden="1">'Sch 755 p77-80'!$G:$R</definedName>
    <definedName name="Z_FB19BFAA_60BA_4CC2_92E5_E4C141AE804E_.wvu.PrintArea" localSheetId="55" hidden="1">' Sch 702-702SCH.XLS'!$A$4:$N$49</definedName>
    <definedName name="Z_FB19BFAA_60BA_4CC2_92E5_E4C141AE804E_.wvu.PrintArea" localSheetId="11" hidden="1">'09-Sch 200-p6 '!$A$1:$J$64</definedName>
    <definedName name="Z_FB19BFAA_60BA_4CC2_92E5_E4C141AE804E_.wvu.PrintArea" localSheetId="2" hidden="1">'Inside Cover'!$B$2:$K$62</definedName>
    <definedName name="Z_FB19BFAA_60BA_4CC2_92E5_E4C141AE804E_.wvu.PrintArea" localSheetId="33" hidden="1">'p37'!$A$1:$K$60</definedName>
    <definedName name="Z_FB19BFAA_60BA_4CC2_92E5_E4C141AE804E_.wvu.PrintArea" localSheetId="38" hidden="1">'p41-47'!$A$1:$N$313</definedName>
    <definedName name="Z_FB19BFAA_60BA_4CC2_92E5_E4C141AE804E_.wvu.PrintArea" localSheetId="39" hidden="1">'p48'!$A$1:$J$60</definedName>
    <definedName name="Z_FB19BFAA_60BA_4CC2_92E5_E4C141AE804E_.wvu.PrintArea" localSheetId="40" hidden="1">'p49'!$A$1:$O$52</definedName>
    <definedName name="Z_FB19BFAA_60BA_4CC2_92E5_E4C141AE804E_.wvu.PrintArea" localSheetId="58" hidden="1">'p68-71'!$A$1:$AN$64</definedName>
    <definedName name="Z_FB19BFAA_60BA_4CC2_92E5_E4C141AE804E_.wvu.PrintArea" localSheetId="59" hidden="1">'p72'!$A$1:$G$72</definedName>
    <definedName name="Z_FB19BFAA_60BA_4CC2_92E5_E4C141AE804E_.wvu.PrintArea" localSheetId="60" hidden="1">'p73'!$A$3:$I$43</definedName>
    <definedName name="Z_FB19BFAA_60BA_4CC2_92E5_E4C141AE804E_.wvu.PrintArea" localSheetId="68" hidden="1">'PTC 352B'!$A$1:$I$74</definedName>
    <definedName name="Z_FB19BFAA_60BA_4CC2_92E5_E4C141AE804E_.wvu.PrintArea" localSheetId="69" hidden="1">'PTC 410'!$A$1:$N$313</definedName>
    <definedName name="Z_FB19BFAA_60BA_4CC2_92E5_E4C141AE804E_.wvu.PrintArea" localSheetId="64" hidden="1">'PTC Supplement Cover'!$B$2:$K$62</definedName>
    <definedName name="Z_FB19BFAA_60BA_4CC2_92E5_E4C141AE804E_.wvu.PrintArea" localSheetId="75" hidden="1">PTC710S!$A$1:$G$76</definedName>
    <definedName name="Z_FB19BFAA_60BA_4CC2_92E5_E4C141AE804E_.wvu.PrintArea" localSheetId="76" hidden="1">'PTC720'!$A$3:$I$43</definedName>
    <definedName name="Z_FB19BFAA_60BA_4CC2_92E5_E4C141AE804E_.wvu.PrintArea" localSheetId="10" hidden="1">'Sch 200-p5 '!$A$1:$J$59</definedName>
    <definedName name="Z_FB19BFAA_60BA_4CC2_92E5_E4C141AE804E_.wvu.PrintArea" localSheetId="13" hidden="1">'Sch 210-p16'!$A$1:$M$68</definedName>
    <definedName name="Z_FB19BFAA_60BA_4CC2_92E5_E4C141AE804E_.wvu.PrintArea" localSheetId="14" hidden="1">'Sch 210-p17'!$A$1:$J$72</definedName>
    <definedName name="Z_FB19BFAA_60BA_4CC2_92E5_E4C141AE804E_.wvu.PrintArea" localSheetId="17" hidden="1">'Sch 220'!$A$1:$P$68</definedName>
    <definedName name="Z_FB19BFAA_60BA_4CC2_92E5_E4C141AE804E_.wvu.PrintArea" localSheetId="18" hidden="1">'Sch 240-p21'!$A$1:$K$70</definedName>
    <definedName name="Z_FB19BFAA_60BA_4CC2_92E5_E4C141AE804E_.wvu.PrintArea" localSheetId="19" hidden="1">'Sch 240-p22'!$A$1:$K$66</definedName>
    <definedName name="Z_FB19BFAA_60BA_4CC2_92E5_E4C141AE804E_.wvu.PrintArea" localSheetId="20" hidden="1">'Sch 245-p23'!$A$1:$M$63</definedName>
    <definedName name="Z_FB19BFAA_60BA_4CC2_92E5_E4C141AE804E_.wvu.PrintArea" localSheetId="22" hidden="1">'Sch 310 and 310A-p25'!$B$1:$K$69</definedName>
    <definedName name="Z_FB19BFAA_60BA_4CC2_92E5_E4C141AE804E_.wvu.PrintArea" localSheetId="24" hidden="1">'Sch 310 and 310A-p27'!$A$1:$K$69</definedName>
    <definedName name="Z_FB19BFAA_60BA_4CC2_92E5_E4C141AE804E_.wvu.PrintArea" localSheetId="25" hidden="1">'Sch 310 and 310A-p28'!$A$1:$M$65</definedName>
    <definedName name="Z_FB19BFAA_60BA_4CC2_92E5_E4C141AE804E_.wvu.PrintArea" localSheetId="26" hidden="1">'Sch 310 and 310A-p29'!$A$1:$K$65</definedName>
    <definedName name="Z_FB19BFAA_60BA_4CC2_92E5_E4C141AE804E_.wvu.PrintArea" localSheetId="27" hidden="1">'Sch 310 and 310A-p30'!$A$1:$Q$52</definedName>
    <definedName name="Z_FB19BFAA_60BA_4CC2_92E5_E4C141AE804E_.wvu.PrintArea" localSheetId="28" hidden="1">'Sch 330-p31'!$B$1:$I$75</definedName>
    <definedName name="Z_FB19BFAA_60BA_4CC2_92E5_E4C141AE804E_.wvu.PrintArea" localSheetId="29" hidden="1">'Sch 330-p32-33'!$A$1:$Q$58</definedName>
    <definedName name="Z_FB19BFAA_60BA_4CC2_92E5_E4C141AE804E_.wvu.PrintArea" localSheetId="30" hidden="1">'Sch 332-p34'!$A$1:$L$77</definedName>
    <definedName name="Z_FB19BFAA_60BA_4CC2_92E5_E4C141AE804E_.wvu.PrintArea" localSheetId="31" hidden="1">'Sch 335-p35'!$A$1:$M$75</definedName>
    <definedName name="Z_FB19BFAA_60BA_4CC2_92E5_E4C141AE804E_.wvu.PrintArea" localSheetId="32" hidden="1">'Sch 342-p36'!$A$1:$M$69</definedName>
    <definedName name="Z_FB19BFAA_60BA_4CC2_92E5_E4C141AE804E_.wvu.PrintArea" localSheetId="34" hidden="1">'Sch 352A'!$A$1:$J$119</definedName>
    <definedName name="Z_FB19BFAA_60BA_4CC2_92E5_E4C141AE804E_.wvu.PrintArea" localSheetId="36" hidden="1">'Sch 352B-p39'!$A$1:$K$69</definedName>
    <definedName name="Z_FB19BFAA_60BA_4CC2_92E5_E4C141AE804E_.wvu.PrintArea" localSheetId="43" hidden="1">'Sch 415-p52-53'!$A$1:$T$67</definedName>
    <definedName name="Z_FB19BFAA_60BA_4CC2_92E5_E4C141AE804E_.wvu.PrintArea" localSheetId="44" hidden="1">'Sch 415-p53A-B'!$A$1:$T$67</definedName>
    <definedName name="Z_FB19BFAA_60BA_4CC2_92E5_E4C141AE804E_.wvu.PrintArea" localSheetId="45" hidden="1">'Sch 417-p54'!$A$1:$O$48</definedName>
    <definedName name="Z_FB19BFAA_60BA_4CC2_92E5_E4C141AE804E_.wvu.PrintArea" localSheetId="46" hidden="1">'Sch 450-p55'!$A$1:$H$70</definedName>
    <definedName name="Z_FB19BFAA_60BA_4CC2_92E5_E4C141AE804E_.wvu.PrintArea" localSheetId="47" hidden="1">'Sch 450-p56'!$A$1:$H$64</definedName>
    <definedName name="Z_FB19BFAA_60BA_4CC2_92E5_E4C141AE804E_.wvu.PrintArea" localSheetId="48" hidden="1">'Sch 501-p57'!$A$1:$M$68</definedName>
    <definedName name="Z_FB19BFAA_60BA_4CC2_92E5_E4C141AE804E_.wvu.PrintArea" localSheetId="50" hidden="1">'Sch 510-p59 '!$A$1:$J$84</definedName>
    <definedName name="Z_FB19BFAA_60BA_4CC2_92E5_E4C141AE804E_.wvu.PrintArea" localSheetId="51" hidden="1">'Sch 512-p60'!$A$1:$G$44</definedName>
    <definedName name="Z_FB19BFAA_60BA_4CC2_92E5_E4C141AE804E_.wvu.PrintArea" localSheetId="52" hidden="1">'Sch 512-p61'!$A$1:$M$46</definedName>
    <definedName name="Z_FB19BFAA_60BA_4CC2_92E5_E4C141AE804E_.wvu.PrintArea" localSheetId="54" hidden="1">'Sch 700-700SCH.XLS'!$A$1:$L$69</definedName>
    <definedName name="Z_FB19BFAA_60BA_4CC2_92E5_E4C141AE804E_.wvu.PrintArea" localSheetId="57" hidden="1">'Sch 710 and 710S-p66-67 '!$A$2:$R$93</definedName>
    <definedName name="Z_FB19BFAA_60BA_4CC2_92E5_E4C141AE804E_.wvu.PrintArea" localSheetId="61" hidden="1">'Sch 750'!$A$4:$O$57</definedName>
    <definedName name="Z_FB19BFAA_60BA_4CC2_92E5_E4C141AE804E_.wvu.PrintArea" localSheetId="62" hidden="1">'Sch 755 instr-p75-76'!$A$1:$C$139</definedName>
    <definedName name="Z_FB19BFAA_60BA_4CC2_92E5_E4C141AE804E_.wvu.PrintArea" localSheetId="63" hidden="1">'Sch 755 p77-80'!$A$1:$Z$236</definedName>
    <definedName name="Z_FB19BFAA_60BA_4CC2_92E5_E4C141AE804E_.wvu.PrintArea" localSheetId="6" hidden="1">'Sch A-p1'!$B$2:$K$58</definedName>
    <definedName name="Z_FB19BFAA_60BA_4CC2_92E5_E4C141AE804E_.wvu.PrintArea" localSheetId="7" hidden="1">'Sch B-p2'!$B$3:$J$61</definedName>
    <definedName name="Z_FB19BFAA_60BA_4CC2_92E5_E4C141AE804E_.wvu.PrintArea" localSheetId="8" hidden="1">'Sch C-p3'!$B$2:$W$68</definedName>
    <definedName name="Z_FB19BFAA_60BA_4CC2_92E5_E4C141AE804E_.wvu.PrintArea" localSheetId="9" hidden="1">'Sch C-p4'!$B$3:$L$68</definedName>
    <definedName name="Z_FB19BFAA_60BA_4CC2_92E5_E4C141AE804E_.wvu.PrintArea" localSheetId="4" hidden="1">'Table Contents '!$A$1:$C$58</definedName>
    <definedName name="Z_FB19BFAA_60BA_4CC2_92E5_E4C141AE804E_.wvu.PrintTitles" localSheetId="31" hidden="1">'Sch 335-p35'!$C:$C</definedName>
    <definedName name="Z_FB19BFAA_60BA_4CC2_92E5_E4C141AE804E_.wvu.Rows" localSheetId="10" hidden="1">'Sch 200-p5 '!$5:$5</definedName>
  </definedNames>
  <calcPr calcId="152511"/>
  <customWorkbookViews>
    <customWorkbookView name="DUCRR - Personal View" guid="{4E7A3D04-9F51-465C-A42B-3DF9B3E7D5B5}" mergeInterval="0" personalView="1" maximized="1" windowWidth="1680" windowHeight="805" tabRatio="733" activeSheetId="24"/>
    <customWorkbookView name="Krell, Laura L. - Personal View" guid="{0DB5BAD5-393A-4F38-9E8B-709DEA7858B1}" mergeInterval="0" personalView="1" maximized="1" windowWidth="1280" windowHeight="779" tabRatio="733" activeSheetId="20"/>
    <customWorkbookView name="Burgess, Stephen - Personal View" guid="{9188604F-721B-4607-B5A7-F14601E34BB8}" mergeInterval="0" personalView="1" maximized="1" windowWidth="1280" windowHeight="799" tabRatio="733" activeSheetId="32"/>
    <customWorkbookView name="Blankenship, Rose R. - Personal View" guid="{26429A53-B624-4AA6-8C8D-667186B058B8}" mergeInterval="0" personalView="1" maximized="1" windowWidth="1028" windowHeight="447" tabRatio="733" activeSheetId="49"/>
    <customWorkbookView name="Shepperson, Nathan C. - Personal View" guid="{7390B031-6060-4327-BF01-8B9465EDB6D9}" mergeInterval="0" personalView="1" xWindow="393" yWindow="26" windowWidth="1598" windowHeight="740" tabRatio="733" activeSheetId="52"/>
    <customWorkbookView name="xt65z - Personal View" guid="{49D366EC-C851-4932-854D-8EA887B298C5}" mergeInterval="0" personalView="1" maximized="1" windowWidth="1276" windowHeight="799" tabRatio="733" activeSheetId="52"/>
    <customWorkbookView name="a4982 - Personal View" guid="{F228F194-B0FE-4A91-A927-06A4E89703F0}" mergeInterval="0" personalView="1" maximized="1" windowWidth="1680" windowHeight="825" tabRatio="733" activeSheetId="1"/>
    <customWorkbookView name="fa1of - Personal View" guid="{A2494C54-8D9D-4A05-9F27-C858173D9692}" mergeInterval="0" personalView="1" maximized="1" windowWidth="1680" windowHeight="785" tabRatio="733" activeSheetId="1"/>
    <customWorkbookView name="Assad, Lisa M. - Personal View" guid="{74404EEC-CA6A-48B0-B168-B7933282EEB2}" mergeInterval="0" personalView="1" maximized="1" windowWidth="1920" windowHeight="806" tabRatio="733" activeSheetId="84"/>
    <customWorkbookView name="WHRGF - Personal View" guid="{FB19BFAA-60BA-4CC2-92E5-E4C141AE804E}" mergeInterval="0" personalView="1" maximized="1" windowWidth="1920" windowHeight="835" tabRatio="733" activeSheetId="15"/>
    <customWorkbookView name="Rusinko, Lance - Personal View" guid="{F56BCD39-3910-4701-BCCF-245589B07D98}" mergeInterval="0" personalView="1" maximized="1" windowWidth="1280" windowHeight="778" tabRatio="733" activeSheetId="44"/>
    <customWorkbookView name="BIYNR - Personal View" guid="{D099E5BD-69C3-4A36-A01A-AB9127CD02AF}" mergeInterval="0" personalView="1" maximized="1" xWindow="-9" yWindow="-9" windowWidth="1298" windowHeight="994" tabRatio="868" activeSheetId="37"/>
  </customWorkbookViews>
</workbook>
</file>

<file path=xl/calcChain.xml><?xml version="1.0" encoding="utf-8"?>
<calcChain xmlns="http://schemas.openxmlformats.org/spreadsheetml/2006/main">
  <c r="AC154" i="78" l="1"/>
  <c r="R61" i="44" l="1"/>
  <c r="G14" i="52" l="1"/>
  <c r="P195" i="39" l="1"/>
  <c r="X14" i="78"/>
  <c r="L74" i="109"/>
  <c r="L72" i="109"/>
  <c r="X225" i="78" l="1"/>
  <c r="X205" i="78"/>
  <c r="X206" i="78" s="1"/>
  <c r="M36" i="49" l="1"/>
  <c r="M37" i="49"/>
  <c r="M39" i="49"/>
  <c r="M40" i="49"/>
  <c r="M41" i="49"/>
  <c r="M35" i="49"/>
  <c r="M34" i="49"/>
  <c r="J37" i="24" l="1"/>
  <c r="L37" i="24"/>
  <c r="J30" i="24"/>
  <c r="J39" i="24" s="1"/>
  <c r="K30" i="24"/>
  <c r="K39" i="24" s="1"/>
  <c r="L30" i="24"/>
  <c r="D38" i="21"/>
  <c r="L39" i="24" l="1"/>
  <c r="K49" i="64"/>
  <c r="I49" i="64"/>
  <c r="H49" i="64"/>
  <c r="G49" i="64"/>
  <c r="G52" i="64" s="1"/>
  <c r="E49" i="64"/>
  <c r="J42" i="64"/>
  <c r="J41" i="64"/>
  <c r="J40" i="64"/>
  <c r="J39" i="64"/>
  <c r="J38" i="64"/>
  <c r="J37" i="64"/>
  <c r="J36" i="64"/>
  <c r="J35" i="64"/>
  <c r="J34" i="64"/>
  <c r="J33" i="64"/>
  <c r="J32" i="64"/>
  <c r="J31" i="64"/>
  <c r="J30" i="64"/>
  <c r="J29" i="64"/>
  <c r="J28" i="64"/>
  <c r="J27" i="64"/>
  <c r="J26" i="64"/>
  <c r="J25" i="64"/>
  <c r="J24" i="64"/>
  <c r="J23" i="64"/>
  <c r="J22" i="64"/>
  <c r="J21" i="64"/>
  <c r="J20" i="64"/>
  <c r="J19" i="64"/>
  <c r="J18" i="64"/>
  <c r="J49" i="64" l="1"/>
  <c r="G50" i="52"/>
  <c r="G51" i="52"/>
  <c r="G52" i="52"/>
  <c r="G53" i="52"/>
  <c r="G49" i="52"/>
  <c r="I49" i="104" l="1"/>
  <c r="I50" i="104" s="1"/>
  <c r="I51" i="104" s="1"/>
  <c r="I52" i="104" s="1"/>
  <c r="I53" i="104" s="1"/>
  <c r="A49" i="104"/>
  <c r="A50" i="104" s="1"/>
  <c r="A51" i="104" s="1"/>
  <c r="A52" i="104" s="1"/>
  <c r="A53" i="104" s="1"/>
  <c r="E97" i="100"/>
  <c r="A23" i="111"/>
  <c r="A25" i="111" s="1"/>
  <c r="H21" i="111"/>
  <c r="A26" i="111" l="1"/>
  <c r="H25" i="111"/>
  <c r="H23" i="111"/>
  <c r="A28" i="111" l="1"/>
  <c r="H26" i="111"/>
  <c r="X16" i="78"/>
  <c r="X25" i="78"/>
  <c r="A29" i="111" l="1"/>
  <c r="H28" i="111"/>
  <c r="G20" i="52"/>
  <c r="A30" i="111" l="1"/>
  <c r="H29" i="111"/>
  <c r="H20" i="16"/>
  <c r="F20" i="16"/>
  <c r="H16" i="16"/>
  <c r="F16" i="16"/>
  <c r="H64" i="15"/>
  <c r="F64" i="15"/>
  <c r="H49" i="15"/>
  <c r="H52" i="15" s="1"/>
  <c r="F49" i="15"/>
  <c r="F52" i="15" s="1"/>
  <c r="A31" i="111" l="1"/>
  <c r="H30" i="111"/>
  <c r="O34" i="24"/>
  <c r="O35" i="24"/>
  <c r="O33" i="24"/>
  <c r="O21" i="24"/>
  <c r="O22" i="24"/>
  <c r="O23" i="24"/>
  <c r="O24" i="24"/>
  <c r="O25" i="24"/>
  <c r="O26" i="24"/>
  <c r="O27" i="24"/>
  <c r="O28" i="24"/>
  <c r="O20" i="24"/>
  <c r="A32" i="111" l="1"/>
  <c r="H31" i="111"/>
  <c r="N38" i="106"/>
  <c r="A33" i="111" l="1"/>
  <c r="H32" i="111"/>
  <c r="O16" i="104"/>
  <c r="M16" i="104"/>
  <c r="R35" i="103"/>
  <c r="P35" i="103"/>
  <c r="A34" i="111" l="1"/>
  <c r="H34" i="111" s="1"/>
  <c r="H33" i="111"/>
  <c r="D56" i="69"/>
  <c r="X153" i="78" l="1"/>
  <c r="X104" i="78"/>
  <c r="E44" i="49" l="1"/>
  <c r="G44" i="49"/>
  <c r="J44" i="49"/>
  <c r="K44" i="49"/>
  <c r="L44" i="49"/>
  <c r="M44" i="49" l="1"/>
  <c r="R67" i="103" l="1"/>
  <c r="P67" i="103"/>
  <c r="R66" i="103"/>
  <c r="P66" i="103"/>
  <c r="R57" i="103"/>
  <c r="P57" i="103"/>
  <c r="R56" i="103"/>
  <c r="P56" i="103"/>
  <c r="R43" i="103"/>
  <c r="R42" i="103"/>
  <c r="P42" i="103"/>
  <c r="R40" i="103"/>
  <c r="P40" i="103"/>
  <c r="E70" i="69" l="1"/>
  <c r="D70" i="69"/>
  <c r="C70" i="69"/>
  <c r="E56" i="69"/>
  <c r="C56" i="69"/>
  <c r="A32" i="69"/>
  <c r="A33" i="69" s="1"/>
  <c r="T62" i="68"/>
  <c r="T61" i="68"/>
  <c r="T60" i="68"/>
  <c r="T59" i="68"/>
  <c r="T57" i="68"/>
  <c r="T55" i="68"/>
  <c r="T52" i="68"/>
  <c r="T50" i="68"/>
  <c r="T48" i="68"/>
  <c r="T46" i="68"/>
  <c r="T44" i="68"/>
  <c r="T42" i="68"/>
  <c r="T40" i="68"/>
  <c r="T38" i="68"/>
  <c r="T36" i="68"/>
  <c r="T34" i="68"/>
  <c r="T32" i="68"/>
  <c r="AN30" i="68"/>
  <c r="T30" i="68"/>
  <c r="AD28" i="68"/>
  <c r="AE28" i="68" s="1"/>
  <c r="AN28" i="68" s="1"/>
  <c r="AD27" i="68"/>
  <c r="AE27" i="68" s="1"/>
  <c r="AN27" i="68" s="1"/>
  <c r="T27" i="68"/>
  <c r="AD24" i="68"/>
  <c r="AE24" i="68" s="1"/>
  <c r="AN24" i="68" s="1"/>
  <c r="Q93" i="67"/>
  <c r="Q92" i="67"/>
  <c r="Q90" i="67"/>
  <c r="Q88" i="67"/>
  <c r="Q37" i="67"/>
  <c r="Q38" i="67" s="1"/>
  <c r="Q39" i="67" s="1"/>
  <c r="Q40" i="67" s="1"/>
  <c r="Q41" i="67" s="1"/>
  <c r="Q43" i="67" s="1"/>
  <c r="B37" i="67"/>
  <c r="B38" i="67" s="1"/>
  <c r="B39" i="67" s="1"/>
  <c r="B40" i="67" s="1"/>
  <c r="B41" i="67" s="1"/>
  <c r="B43" i="67" s="1"/>
  <c r="B64" i="67" s="1"/>
  <c r="B17" i="67"/>
  <c r="B18" i="67" s="1"/>
  <c r="B19" i="67" s="1"/>
  <c r="B20" i="67" s="1"/>
  <c r="B21" i="67" s="1"/>
  <c r="B22" i="67" s="1"/>
  <c r="B23" i="67" s="1"/>
  <c r="B24" i="67" s="1"/>
  <c r="Q16" i="67"/>
  <c r="Q17" i="67" s="1"/>
  <c r="Q18" i="67" s="1"/>
  <c r="Q19" i="67" s="1"/>
  <c r="Q20" i="67" s="1"/>
  <c r="Q21" i="67" s="1"/>
  <c r="Q22" i="67" s="1"/>
  <c r="Q23" i="67" s="1"/>
  <c r="Q24" i="67" s="1"/>
  <c r="C71" i="69" l="1"/>
  <c r="E71" i="69"/>
  <c r="D71" i="69"/>
  <c r="A34" i="69"/>
  <c r="G33" i="69"/>
  <c r="G32" i="69"/>
  <c r="Q64" i="67"/>
  <c r="B66" i="67"/>
  <c r="A35" i="69" l="1"/>
  <c r="G34" i="69"/>
  <c r="Q66" i="67"/>
  <c r="B67" i="67"/>
  <c r="G35" i="69" l="1"/>
  <c r="A36" i="69"/>
  <c r="B68" i="67"/>
  <c r="Q67" i="67"/>
  <c r="A37" i="69" l="1"/>
  <c r="G36" i="69"/>
  <c r="B70" i="67"/>
  <c r="Q68" i="67"/>
  <c r="A38" i="69" l="1"/>
  <c r="G37" i="69"/>
  <c r="Q70" i="67"/>
  <c r="B72" i="67"/>
  <c r="A39" i="69" l="1"/>
  <c r="G38" i="69"/>
  <c r="Q72" i="67"/>
  <c r="B73" i="67"/>
  <c r="G39" i="69" l="1"/>
  <c r="A40" i="69"/>
  <c r="B76" i="67"/>
  <c r="Q73" i="67"/>
  <c r="A41" i="69" l="1"/>
  <c r="G40" i="69"/>
  <c r="Q76" i="67"/>
  <c r="B77" i="67"/>
  <c r="A42" i="69" l="1"/>
  <c r="G41" i="69"/>
  <c r="B79" i="67"/>
  <c r="Q77" i="67"/>
  <c r="A43" i="69" l="1"/>
  <c r="G42" i="69"/>
  <c r="Q79" i="67"/>
  <c r="B81" i="67"/>
  <c r="G43" i="69" l="1"/>
  <c r="A44" i="69"/>
  <c r="B82" i="67"/>
  <c r="Q81" i="67"/>
  <c r="A45" i="69" l="1"/>
  <c r="G44" i="69"/>
  <c r="B83" i="67"/>
  <c r="Q82" i="67"/>
  <c r="A46" i="69" l="1"/>
  <c r="G45" i="69"/>
  <c r="B85" i="67"/>
  <c r="Q83" i="67"/>
  <c r="A47" i="69" l="1"/>
  <c r="G46" i="69"/>
  <c r="Q85" i="67"/>
  <c r="B86" i="67"/>
  <c r="Q86" i="67" s="1"/>
  <c r="G47" i="69" l="1"/>
  <c r="A48" i="69"/>
  <c r="A49" i="69" l="1"/>
  <c r="G48" i="69"/>
  <c r="A50" i="69" l="1"/>
  <c r="G49" i="69"/>
  <c r="A51" i="69" l="1"/>
  <c r="G50" i="69"/>
  <c r="G51" i="69" l="1"/>
  <c r="A52" i="69"/>
  <c r="A53" i="69" l="1"/>
  <c r="G52" i="69"/>
  <c r="A54" i="69" l="1"/>
  <c r="G53" i="69"/>
  <c r="A55" i="69" l="1"/>
  <c r="G54" i="69"/>
  <c r="G55" i="69" l="1"/>
  <c r="A56" i="69"/>
  <c r="A58" i="69" l="1"/>
  <c r="G56" i="69"/>
  <c r="G58" i="69" l="1"/>
  <c r="A59" i="69"/>
  <c r="G59" i="69" l="1"/>
  <c r="A60" i="69"/>
  <c r="G60" i="69" l="1"/>
  <c r="A61" i="69"/>
  <c r="A62" i="69" l="1"/>
  <c r="G61" i="69"/>
  <c r="G62" i="69" l="1"/>
  <c r="A63" i="69"/>
  <c r="G63" i="69" l="1"/>
  <c r="A64" i="69"/>
  <c r="G64" i="69" l="1"/>
  <c r="A65" i="69"/>
  <c r="A66" i="69" l="1"/>
  <c r="G65" i="69"/>
  <c r="G66" i="69" l="1"/>
  <c r="A67" i="69"/>
  <c r="G67" i="69" l="1"/>
  <c r="A68" i="69"/>
  <c r="G68" i="69" l="1"/>
  <c r="A69" i="69"/>
  <c r="A70" i="69" l="1"/>
  <c r="G69" i="69"/>
  <c r="A71" i="69" l="1"/>
  <c r="G71" i="69" s="1"/>
  <c r="G70" i="69"/>
  <c r="X146" i="78" l="1"/>
  <c r="X85" i="78"/>
  <c r="AC85" i="78" s="1"/>
  <c r="X43" i="78"/>
  <c r="AA153" i="78" l="1"/>
  <c r="AA154" i="78" s="1"/>
  <c r="AC22" i="78"/>
  <c r="AC43" i="78"/>
  <c r="I312" i="84" l="1"/>
  <c r="H312" i="84"/>
  <c r="G312" i="84"/>
  <c r="F312" i="84"/>
  <c r="J295" i="84"/>
  <c r="L295" i="84" s="1"/>
  <c r="J294" i="84"/>
  <c r="L294" i="84" s="1"/>
  <c r="I291" i="84"/>
  <c r="H291" i="84"/>
  <c r="G291" i="84"/>
  <c r="F291" i="84"/>
  <c r="J290" i="84"/>
  <c r="L290" i="84" s="1"/>
  <c r="J289" i="84"/>
  <c r="L289" i="84" s="1"/>
  <c r="J288" i="84"/>
  <c r="L288" i="84" s="1"/>
  <c r="J287" i="84"/>
  <c r="L287" i="84" s="1"/>
  <c r="J286" i="84"/>
  <c r="L286" i="84" s="1"/>
  <c r="J285" i="84"/>
  <c r="L285" i="84" s="1"/>
  <c r="J284" i="84"/>
  <c r="L284" i="84" s="1"/>
  <c r="J283" i="84"/>
  <c r="L283" i="84" s="1"/>
  <c r="J282" i="84"/>
  <c r="L282" i="84" s="1"/>
  <c r="I271" i="84"/>
  <c r="H271" i="84"/>
  <c r="G271" i="84"/>
  <c r="F271" i="84"/>
  <c r="G259" i="84"/>
  <c r="F259" i="84"/>
  <c r="J254" i="84"/>
  <c r="L254" i="84" s="1"/>
  <c r="I252" i="84"/>
  <c r="H252" i="84"/>
  <c r="G252" i="84"/>
  <c r="F252" i="84"/>
  <c r="L251" i="84"/>
  <c r="J251" i="84"/>
  <c r="L250" i="84"/>
  <c r="J250" i="84"/>
  <c r="L249" i="84"/>
  <c r="J249" i="84"/>
  <c r="L248" i="84"/>
  <c r="J248" i="84"/>
  <c r="L247" i="84"/>
  <c r="J247" i="84"/>
  <c r="L246" i="84"/>
  <c r="J246" i="84"/>
  <c r="L245" i="84"/>
  <c r="J245" i="84"/>
  <c r="L244" i="84"/>
  <c r="J244" i="84"/>
  <c r="L243" i="84"/>
  <c r="J243" i="84"/>
  <c r="L242" i="84"/>
  <c r="J242" i="84"/>
  <c r="J241" i="84"/>
  <c r="L241" i="84" s="1"/>
  <c r="J240" i="84"/>
  <c r="L240" i="84" s="1"/>
  <c r="J239" i="84"/>
  <c r="L239" i="84" s="1"/>
  <c r="J238" i="84"/>
  <c r="L238" i="84" s="1"/>
  <c r="J237" i="84"/>
  <c r="I226" i="84"/>
  <c r="H226" i="84"/>
  <c r="G226" i="84"/>
  <c r="F226" i="84"/>
  <c r="I204" i="84"/>
  <c r="H204" i="84"/>
  <c r="G204" i="84"/>
  <c r="F204" i="84"/>
  <c r="J197" i="84"/>
  <c r="L197" i="84" s="1"/>
  <c r="J196" i="84"/>
  <c r="L196" i="84" s="1"/>
  <c r="J195" i="84"/>
  <c r="L195" i="84" s="1"/>
  <c r="J194" i="84"/>
  <c r="L194" i="84" s="1"/>
  <c r="J193" i="84"/>
  <c r="L193" i="84" s="1"/>
  <c r="L182" i="84"/>
  <c r="L181" i="84"/>
  <c r="L180" i="84"/>
  <c r="L179" i="84"/>
  <c r="L175" i="84"/>
  <c r="L174" i="84"/>
  <c r="L173" i="84"/>
  <c r="J171" i="84"/>
  <c r="L171" i="84" s="1"/>
  <c r="I169" i="84"/>
  <c r="H169" i="84"/>
  <c r="G169" i="84"/>
  <c r="F169" i="84"/>
  <c r="J168" i="84"/>
  <c r="L168" i="84" s="1"/>
  <c r="J167" i="84"/>
  <c r="L167" i="84" s="1"/>
  <c r="J166" i="84"/>
  <c r="L166" i="84" s="1"/>
  <c r="J165" i="84"/>
  <c r="L165" i="84" s="1"/>
  <c r="J164" i="84"/>
  <c r="L164" i="84" s="1"/>
  <c r="L163" i="84"/>
  <c r="J162" i="84"/>
  <c r="L162" i="84" s="1"/>
  <c r="J161" i="84"/>
  <c r="L161" i="84" s="1"/>
  <c r="J160" i="84"/>
  <c r="L160" i="84" s="1"/>
  <c r="J159" i="84"/>
  <c r="L159" i="84" s="1"/>
  <c r="J158" i="84"/>
  <c r="L158" i="84" s="1"/>
  <c r="J157" i="84"/>
  <c r="L157" i="84" s="1"/>
  <c r="J156" i="84"/>
  <c r="L156" i="84" s="1"/>
  <c r="J155" i="84"/>
  <c r="L155" i="84" s="1"/>
  <c r="J154" i="84"/>
  <c r="L154" i="84" s="1"/>
  <c r="J153" i="84"/>
  <c r="L153" i="84" s="1"/>
  <c r="J152" i="84"/>
  <c r="L152" i="84" s="1"/>
  <c r="J151" i="84"/>
  <c r="I149" i="84"/>
  <c r="H149" i="84"/>
  <c r="G149" i="84"/>
  <c r="F149" i="84"/>
  <c r="J148" i="84"/>
  <c r="J137" i="84"/>
  <c r="L137" i="84" s="1"/>
  <c r="J136" i="84"/>
  <c r="L136" i="84" s="1"/>
  <c r="J135" i="84"/>
  <c r="L135" i="84" s="1"/>
  <c r="J134" i="84"/>
  <c r="L134" i="84" s="1"/>
  <c r="J121" i="84"/>
  <c r="L121" i="84" s="1"/>
  <c r="I117" i="84"/>
  <c r="H117" i="84"/>
  <c r="G117" i="84"/>
  <c r="F117" i="84"/>
  <c r="J116" i="84"/>
  <c r="L116" i="84" s="1"/>
  <c r="J115" i="84"/>
  <c r="L115" i="84" s="1"/>
  <c r="J114" i="84"/>
  <c r="L114" i="84" s="1"/>
  <c r="J113" i="84"/>
  <c r="L113" i="84" s="1"/>
  <c r="J112" i="84"/>
  <c r="L112" i="84" s="1"/>
  <c r="J111" i="84"/>
  <c r="L111" i="84" s="1"/>
  <c r="J110" i="84"/>
  <c r="L110" i="84" s="1"/>
  <c r="J109" i="84"/>
  <c r="L109" i="84" s="1"/>
  <c r="J108" i="84"/>
  <c r="L108" i="84" s="1"/>
  <c r="J107" i="84"/>
  <c r="L107" i="84" s="1"/>
  <c r="J106" i="84"/>
  <c r="L106" i="84" s="1"/>
  <c r="J105" i="84"/>
  <c r="L105" i="84" s="1"/>
  <c r="J103" i="84"/>
  <c r="L103" i="84" s="1"/>
  <c r="J102" i="84"/>
  <c r="L102" i="84" s="1"/>
  <c r="J91" i="84"/>
  <c r="L91" i="84" s="1"/>
  <c r="J90" i="84"/>
  <c r="L90" i="84" s="1"/>
  <c r="J89" i="84"/>
  <c r="L89" i="84" s="1"/>
  <c r="J88" i="84"/>
  <c r="L88" i="84" s="1"/>
  <c r="J87" i="84"/>
  <c r="L87" i="84" s="1"/>
  <c r="J86" i="84"/>
  <c r="L86" i="84" s="1"/>
  <c r="J85" i="84"/>
  <c r="L85" i="84" s="1"/>
  <c r="J84" i="84"/>
  <c r="L84" i="84" s="1"/>
  <c r="J83" i="84"/>
  <c r="L83" i="84" s="1"/>
  <c r="J82" i="84"/>
  <c r="L82" i="84" s="1"/>
  <c r="J81" i="84"/>
  <c r="L81" i="84" s="1"/>
  <c r="J80" i="84"/>
  <c r="L80" i="84" s="1"/>
  <c r="J79" i="84"/>
  <c r="L79" i="84" s="1"/>
  <c r="J78" i="84"/>
  <c r="L78" i="84" s="1"/>
  <c r="J77" i="84"/>
  <c r="L77" i="84" s="1"/>
  <c r="J76" i="84"/>
  <c r="L76" i="84" s="1"/>
  <c r="J57" i="84"/>
  <c r="L57" i="84" s="1"/>
  <c r="J46" i="84"/>
  <c r="L46" i="84" s="1"/>
  <c r="J42" i="84"/>
  <c r="L42" i="84" s="1"/>
  <c r="J41" i="84"/>
  <c r="L41" i="84" s="1"/>
  <c r="J40" i="84"/>
  <c r="L40" i="84" s="1"/>
  <c r="J39" i="84"/>
  <c r="L39" i="84" s="1"/>
  <c r="J38" i="84"/>
  <c r="L38" i="84" s="1"/>
  <c r="J37" i="84"/>
  <c r="L37" i="84" s="1"/>
  <c r="J36" i="84"/>
  <c r="L36" i="84" s="1"/>
  <c r="J35" i="84"/>
  <c r="L35" i="84" s="1"/>
  <c r="J34" i="84"/>
  <c r="L34" i="84" s="1"/>
  <c r="J33" i="84"/>
  <c r="L33" i="84" s="1"/>
  <c r="J32" i="84"/>
  <c r="L32" i="84" s="1"/>
  <c r="J31" i="84"/>
  <c r="L31" i="84" s="1"/>
  <c r="J30" i="84"/>
  <c r="L30" i="84" s="1"/>
  <c r="J29" i="84"/>
  <c r="L29" i="84" s="1"/>
  <c r="J28" i="84"/>
  <c r="L28" i="84" s="1"/>
  <c r="J27" i="84"/>
  <c r="L27" i="84" s="1"/>
  <c r="J26" i="84"/>
  <c r="L26" i="84" s="1"/>
  <c r="J25" i="84"/>
  <c r="L25" i="84" s="1"/>
  <c r="J24" i="84"/>
  <c r="L24" i="84" s="1"/>
  <c r="J23" i="84"/>
  <c r="L23" i="84" s="1"/>
  <c r="J22" i="84"/>
  <c r="J21" i="84"/>
  <c r="J20" i="84"/>
  <c r="I19" i="84"/>
  <c r="H19" i="84"/>
  <c r="G19" i="84"/>
  <c r="F19" i="84"/>
  <c r="L18" i="84"/>
  <c r="G205" i="84" l="1"/>
  <c r="F118" i="84"/>
  <c r="F292" i="84"/>
  <c r="L312" i="84"/>
  <c r="L204" i="84"/>
  <c r="J226" i="84"/>
  <c r="F205" i="84"/>
  <c r="J169" i="84"/>
  <c r="J252" i="84"/>
  <c r="J117" i="84"/>
  <c r="G118" i="84"/>
  <c r="L151" i="84"/>
  <c r="L237" i="84"/>
  <c r="H118" i="84"/>
  <c r="J149" i="84"/>
  <c r="H205" i="84"/>
  <c r="L169" i="84"/>
  <c r="H292" i="84"/>
  <c r="L252" i="84"/>
  <c r="L291" i="84"/>
  <c r="G292" i="84"/>
  <c r="L271" i="84"/>
  <c r="J19" i="84"/>
  <c r="I118" i="84"/>
  <c r="L148" i="84"/>
  <c r="I205" i="84"/>
  <c r="I292" i="84"/>
  <c r="L19" i="84"/>
  <c r="L22" i="84"/>
  <c r="L117" i="84"/>
  <c r="L149" i="84"/>
  <c r="J204" i="84"/>
  <c r="J271" i="84"/>
  <c r="J291" i="84"/>
  <c r="J312" i="84"/>
  <c r="L226" i="84"/>
  <c r="F313" i="84" l="1"/>
  <c r="L118" i="84"/>
  <c r="L205" i="84"/>
  <c r="L292" i="84"/>
  <c r="J118" i="84"/>
  <c r="J205" i="84"/>
  <c r="H313" i="84"/>
  <c r="G313" i="84"/>
  <c r="J292" i="84"/>
  <c r="I313" i="84"/>
  <c r="K72" i="63"/>
  <c r="J72" i="63"/>
  <c r="H72" i="63"/>
  <c r="F72" i="63"/>
  <c r="G72" i="63"/>
  <c r="I72" i="63"/>
  <c r="E72" i="63"/>
  <c r="J313" i="84" l="1"/>
  <c r="L313" i="84"/>
  <c r="G21" i="52"/>
  <c r="AC146" i="78" l="1"/>
  <c r="M102" i="84" l="1"/>
  <c r="M90" i="84"/>
  <c r="C57" i="83"/>
  <c r="C58" i="83" s="1"/>
  <c r="C59" i="83" s="1"/>
  <c r="C60" i="83" s="1"/>
  <c r="C61" i="83" s="1"/>
  <c r="C62" i="83" s="1"/>
  <c r="C63" i="83" s="1"/>
  <c r="C41" i="83"/>
  <c r="C42" i="83" s="1"/>
  <c r="C43" i="83" s="1"/>
  <c r="C44" i="83" s="1"/>
  <c r="C45" i="83" s="1"/>
  <c r="C36" i="83"/>
  <c r="C37" i="83" s="1"/>
  <c r="C38" i="83" s="1"/>
  <c r="C39" i="83" s="1"/>
  <c r="C27" i="83"/>
  <c r="C28" i="83" s="1"/>
  <c r="C29" i="83" s="1"/>
  <c r="C30" i="83" s="1"/>
  <c r="C31" i="83" s="1"/>
  <c r="C32" i="83" s="1"/>
  <c r="C59" i="82"/>
  <c r="C60" i="82" s="1"/>
  <c r="C61" i="82" s="1"/>
  <c r="C62" i="82" s="1"/>
  <c r="C63" i="82" s="1"/>
  <c r="C64" i="82" s="1"/>
  <c r="C65" i="82" s="1"/>
  <c r="C42" i="82"/>
  <c r="C43" i="82" s="1"/>
  <c r="C44" i="82" s="1"/>
  <c r="C45" i="82" s="1"/>
  <c r="C46" i="82" s="1"/>
  <c r="C37" i="82"/>
  <c r="C38" i="82" s="1"/>
  <c r="C39" i="82" s="1"/>
  <c r="C40" i="82" s="1"/>
  <c r="C28" i="82"/>
  <c r="C29" i="82" s="1"/>
  <c r="C30" i="82" s="1"/>
  <c r="C31" i="82" s="1"/>
  <c r="C32" i="82" s="1"/>
  <c r="C33" i="82" s="1"/>
  <c r="B67" i="81"/>
  <c r="B68" i="81" s="1"/>
  <c r="B69" i="81" s="1"/>
  <c r="B70" i="81" s="1"/>
  <c r="B71" i="81" s="1"/>
  <c r="B72" i="81" s="1"/>
  <c r="B73" i="81" s="1"/>
  <c r="B51" i="81"/>
  <c r="B52" i="81" s="1"/>
  <c r="B53" i="81" s="1"/>
  <c r="B54" i="81" s="1"/>
  <c r="B55" i="81" s="1"/>
  <c r="B46" i="81"/>
  <c r="B47" i="81" s="1"/>
  <c r="B48" i="81" s="1"/>
  <c r="B49" i="81" s="1"/>
  <c r="B37" i="81"/>
  <c r="B38" i="81" s="1"/>
  <c r="B39" i="81" s="1"/>
  <c r="B40" i="81" s="1"/>
  <c r="B41" i="81" s="1"/>
  <c r="B42" i="81" s="1"/>
  <c r="C41" i="80"/>
  <c r="C42" i="80" s="1"/>
  <c r="C43" i="80" s="1"/>
  <c r="C44" i="80" s="1"/>
  <c r="C45" i="80" s="1"/>
  <c r="C46" i="80" s="1"/>
  <c r="C47" i="80" s="1"/>
  <c r="C26" i="80"/>
  <c r="C27" i="80" s="1"/>
  <c r="C28" i="80" s="1"/>
  <c r="C29" i="80" s="1"/>
  <c r="C30" i="80" s="1"/>
  <c r="C21" i="80"/>
  <c r="C22" i="80" s="1"/>
  <c r="C23" i="80" s="1"/>
  <c r="C24" i="80" s="1"/>
  <c r="C12" i="80"/>
  <c r="C13" i="80" s="1"/>
  <c r="C14" i="80" s="1"/>
  <c r="C15" i="80" s="1"/>
  <c r="C16" i="80" s="1"/>
  <c r="C17" i="80" s="1"/>
  <c r="B48" i="41" l="1"/>
  <c r="N48" i="41" s="1"/>
  <c r="N47" i="41"/>
  <c r="N46" i="41"/>
  <c r="N45" i="41"/>
  <c r="B27" i="41"/>
  <c r="N27" i="41" s="1"/>
  <c r="N26" i="41"/>
  <c r="B49" i="41" l="1"/>
  <c r="B50" i="41" s="1"/>
  <c r="B51" i="41" s="1"/>
  <c r="B28" i="41"/>
  <c r="B29" i="41" s="1"/>
  <c r="N29" i="41" s="1"/>
  <c r="N50" i="41" l="1"/>
  <c r="N49" i="41"/>
  <c r="B30" i="41"/>
  <c r="B31" i="41" s="1"/>
  <c r="N28" i="41"/>
  <c r="N51" i="41"/>
  <c r="B52" i="41"/>
  <c r="N52" i="41" s="1"/>
  <c r="N30" i="41" l="1"/>
  <c r="N31" i="41"/>
  <c r="B32" i="41"/>
  <c r="B33" i="41" l="1"/>
  <c r="N32" i="41"/>
  <c r="N33" i="41" l="1"/>
  <c r="B34" i="41"/>
  <c r="B35" i="41" l="1"/>
  <c r="N34" i="41"/>
  <c r="N35" i="41" l="1"/>
  <c r="B36" i="41"/>
  <c r="B37" i="41" l="1"/>
  <c r="N36" i="41"/>
  <c r="N37" i="41" l="1"/>
  <c r="B38" i="41"/>
  <c r="B39" i="41" l="1"/>
  <c r="N38" i="41"/>
  <c r="N39" i="41" l="1"/>
  <c r="B40" i="41"/>
  <c r="B41" i="41" l="1"/>
  <c r="N40" i="41"/>
  <c r="N41" i="41" l="1"/>
  <c r="B42" i="41"/>
  <c r="B43" i="41" l="1"/>
  <c r="N42" i="41"/>
  <c r="N43" i="41" l="1"/>
  <c r="B44" i="41"/>
  <c r="N44" i="41" s="1"/>
  <c r="M102" i="39" l="1"/>
  <c r="M90" i="39"/>
  <c r="T57" i="45" l="1"/>
  <c r="T58" i="45" s="1"/>
  <c r="T59" i="45" s="1"/>
  <c r="T13" i="45"/>
  <c r="T14" i="45" s="1"/>
  <c r="T15" i="45" s="1"/>
  <c r="T16" i="45" s="1"/>
  <c r="T18" i="45" s="1"/>
  <c r="T19" i="45" s="1"/>
  <c r="T20" i="45" s="1"/>
  <c r="T21" i="45" s="1"/>
  <c r="T22" i="45" s="1"/>
  <c r="T23" i="45" s="1"/>
  <c r="T24" i="45" s="1"/>
  <c r="T25" i="45" s="1"/>
  <c r="T26" i="45" s="1"/>
  <c r="T27" i="45" s="1"/>
  <c r="T28" i="45" s="1"/>
  <c r="T29" i="45" s="1"/>
  <c r="T30" i="45" s="1"/>
  <c r="T31" i="45" s="1"/>
  <c r="T32" i="45" s="1"/>
  <c r="T33" i="45" s="1"/>
  <c r="T34" i="45" s="1"/>
  <c r="T35" i="45" s="1"/>
  <c r="T36" i="45" s="1"/>
  <c r="T39" i="45" s="1"/>
  <c r="T40" i="45" s="1"/>
  <c r="T41" i="45" s="1"/>
  <c r="T42" i="45" s="1"/>
  <c r="T43" i="45" s="1"/>
  <c r="T44" i="45" s="1"/>
  <c r="T45" i="45" s="1"/>
  <c r="T46" i="45" s="1"/>
  <c r="T48" i="45" s="1"/>
  <c r="T49" i="45" s="1"/>
  <c r="T50" i="45" s="1"/>
  <c r="L13" i="45"/>
  <c r="L14" i="45" s="1"/>
  <c r="L15" i="45" s="1"/>
  <c r="L16" i="45" s="1"/>
  <c r="L18" i="45" s="1"/>
  <c r="L19" i="45" s="1"/>
  <c r="L20" i="45" s="1"/>
  <c r="L21" i="45" s="1"/>
  <c r="L22" i="45" s="1"/>
  <c r="L23" i="45" s="1"/>
  <c r="L24" i="45" s="1"/>
  <c r="L25" i="45" s="1"/>
  <c r="L26" i="45" s="1"/>
  <c r="L27" i="45" s="1"/>
  <c r="L28" i="45" s="1"/>
  <c r="L29" i="45" s="1"/>
  <c r="L30" i="45" s="1"/>
  <c r="L31" i="45" s="1"/>
  <c r="L32" i="45" s="1"/>
  <c r="L33" i="45" s="1"/>
  <c r="L34" i="45" s="1"/>
  <c r="L35" i="45" s="1"/>
  <c r="L36" i="45" s="1"/>
  <c r="L39" i="45" s="1"/>
  <c r="L40" i="45" s="1"/>
  <c r="L41" i="45" s="1"/>
  <c r="L42" i="45" s="1"/>
  <c r="L43" i="45" s="1"/>
  <c r="L44" i="45" s="1"/>
  <c r="L45" i="45" s="1"/>
  <c r="L46" i="45" s="1"/>
  <c r="L48" i="45" s="1"/>
  <c r="L49" i="45" s="1"/>
  <c r="L50" i="45" s="1"/>
  <c r="L53" i="45" s="1"/>
  <c r="L54" i="45" s="1"/>
  <c r="L55" i="45" s="1"/>
  <c r="L56" i="45" s="1"/>
  <c r="L57" i="45" s="1"/>
  <c r="L58" i="45" s="1"/>
  <c r="L59" i="45" s="1"/>
  <c r="L61" i="45" s="1"/>
  <c r="K13" i="45"/>
  <c r="K14" i="45" s="1"/>
  <c r="K15" i="45" s="1"/>
  <c r="K16" i="45" s="1"/>
  <c r="K18" i="45" s="1"/>
  <c r="K19" i="45" s="1"/>
  <c r="K20" i="45" s="1"/>
  <c r="K21" i="45" s="1"/>
  <c r="K22" i="45" s="1"/>
  <c r="K23" i="45" s="1"/>
  <c r="K24" i="45" s="1"/>
  <c r="K25" i="45" s="1"/>
  <c r="K26" i="45" s="1"/>
  <c r="K27" i="45" s="1"/>
  <c r="K28" i="45" s="1"/>
  <c r="K29" i="45" s="1"/>
  <c r="K30" i="45" s="1"/>
  <c r="K31" i="45" s="1"/>
  <c r="K32" i="45" s="1"/>
  <c r="K33" i="45" s="1"/>
  <c r="K34" i="45" s="1"/>
  <c r="K35" i="45" s="1"/>
  <c r="K36" i="45" s="1"/>
  <c r="K39" i="45" s="1"/>
  <c r="K40" i="45" s="1"/>
  <c r="K41" i="45" s="1"/>
  <c r="K42" i="45" s="1"/>
  <c r="K43" i="45" s="1"/>
  <c r="K44" i="45" s="1"/>
  <c r="K45" i="45" s="1"/>
  <c r="K46" i="45" s="1"/>
  <c r="K48" i="45" s="1"/>
  <c r="K49" i="45" s="1"/>
  <c r="K50" i="45" s="1"/>
  <c r="K53" i="45" s="1"/>
  <c r="K54" i="45" s="1"/>
  <c r="K55" i="45" s="1"/>
  <c r="K56" i="45" s="1"/>
  <c r="K57" i="45" s="1"/>
  <c r="K58" i="45" s="1"/>
  <c r="K59" i="45" s="1"/>
  <c r="K61" i="45" s="1"/>
  <c r="A13" i="45"/>
  <c r="A14" i="45" s="1"/>
  <c r="A15" i="45" s="1"/>
  <c r="A16" i="45" s="1"/>
  <c r="A18" i="45" s="1"/>
  <c r="A19" i="45" s="1"/>
  <c r="A20" i="45" s="1"/>
  <c r="A21" i="45" s="1"/>
  <c r="A22" i="45" s="1"/>
  <c r="A23" i="45" s="1"/>
  <c r="A24" i="45" s="1"/>
  <c r="A25" i="45" s="1"/>
  <c r="A26" i="45" s="1"/>
  <c r="A27" i="45" s="1"/>
  <c r="A28" i="45" s="1"/>
  <c r="A29" i="45" s="1"/>
  <c r="A30" i="45" s="1"/>
  <c r="A31" i="45" s="1"/>
  <c r="A32" i="45" s="1"/>
  <c r="A33" i="45" s="1"/>
  <c r="A34" i="45" s="1"/>
  <c r="A35" i="45" s="1"/>
  <c r="A36" i="45" s="1"/>
  <c r="A39" i="45" s="1"/>
  <c r="A40" i="45" s="1"/>
  <c r="A41" i="45" s="1"/>
  <c r="A42" i="45" s="1"/>
  <c r="A43" i="45" s="1"/>
  <c r="A44" i="45" s="1"/>
  <c r="A45" i="45" s="1"/>
  <c r="A46" i="45" s="1"/>
  <c r="A48" i="45" s="1"/>
  <c r="A49" i="45" s="1"/>
  <c r="A50" i="45" s="1"/>
  <c r="A53" i="45" s="1"/>
  <c r="A54" i="45" s="1"/>
  <c r="A55" i="45" s="1"/>
  <c r="A56" i="45" s="1"/>
  <c r="A57" i="45" s="1"/>
  <c r="A58" i="45" s="1"/>
  <c r="A59" i="45" s="1"/>
  <c r="A61" i="45" s="1"/>
  <c r="T57" i="44"/>
  <c r="T58" i="44" s="1"/>
  <c r="T59" i="44" s="1"/>
  <c r="T13" i="44"/>
  <c r="T14" i="44" s="1"/>
  <c r="T15" i="44" s="1"/>
  <c r="T16" i="44" s="1"/>
  <c r="T18" i="44" s="1"/>
  <c r="T19" i="44" s="1"/>
  <c r="T20" i="44" s="1"/>
  <c r="T21" i="44" s="1"/>
  <c r="T22" i="44" s="1"/>
  <c r="T23" i="44" s="1"/>
  <c r="T24" i="44" s="1"/>
  <c r="T25" i="44" s="1"/>
  <c r="T26" i="44" s="1"/>
  <c r="T27" i="44" s="1"/>
  <c r="T28" i="44" s="1"/>
  <c r="T29" i="44" s="1"/>
  <c r="T30" i="44" s="1"/>
  <c r="T31" i="44" s="1"/>
  <c r="T32" i="44" s="1"/>
  <c r="T33" i="44" s="1"/>
  <c r="T34" i="44" s="1"/>
  <c r="T35" i="44" s="1"/>
  <c r="T36" i="44" s="1"/>
  <c r="T39" i="44" s="1"/>
  <c r="T40" i="44" s="1"/>
  <c r="T41" i="44" s="1"/>
  <c r="T42" i="44" s="1"/>
  <c r="T43" i="44" s="1"/>
  <c r="T44" i="44" s="1"/>
  <c r="T45" i="44" s="1"/>
  <c r="T46" i="44" s="1"/>
  <c r="T48" i="44" s="1"/>
  <c r="T49" i="44" s="1"/>
  <c r="T50" i="44" s="1"/>
  <c r="L13" i="44"/>
  <c r="L14" i="44" s="1"/>
  <c r="L15" i="44" s="1"/>
  <c r="L16" i="44" s="1"/>
  <c r="L18" i="44" s="1"/>
  <c r="L19" i="44" s="1"/>
  <c r="L20" i="44" s="1"/>
  <c r="L21" i="44" s="1"/>
  <c r="L22" i="44" s="1"/>
  <c r="L23" i="44" s="1"/>
  <c r="L24" i="44" s="1"/>
  <c r="L25" i="44" s="1"/>
  <c r="L26" i="44" s="1"/>
  <c r="L27" i="44" s="1"/>
  <c r="L28" i="44" s="1"/>
  <c r="L29" i="44" s="1"/>
  <c r="L30" i="44" s="1"/>
  <c r="L31" i="44" s="1"/>
  <c r="L32" i="44" s="1"/>
  <c r="L33" i="44" s="1"/>
  <c r="L34" i="44" s="1"/>
  <c r="L35" i="44" s="1"/>
  <c r="L36" i="44" s="1"/>
  <c r="L39" i="44" s="1"/>
  <c r="L40" i="44" s="1"/>
  <c r="L41" i="44" s="1"/>
  <c r="L42" i="44" s="1"/>
  <c r="L43" i="44" s="1"/>
  <c r="L44" i="44" s="1"/>
  <c r="L45" i="44" s="1"/>
  <c r="L46" i="44" s="1"/>
  <c r="L48" i="44" s="1"/>
  <c r="L49" i="44" s="1"/>
  <c r="L50" i="44" s="1"/>
  <c r="L53" i="44" s="1"/>
  <c r="L54" i="44" s="1"/>
  <c r="L55" i="44" s="1"/>
  <c r="L56" i="44" s="1"/>
  <c r="L57" i="44" s="1"/>
  <c r="L58" i="44" s="1"/>
  <c r="L59" i="44" s="1"/>
  <c r="L61" i="44" s="1"/>
  <c r="K13" i="44"/>
  <c r="K14" i="44" s="1"/>
  <c r="K15" i="44" s="1"/>
  <c r="K16" i="44" s="1"/>
  <c r="K18" i="44" s="1"/>
  <c r="K19" i="44" s="1"/>
  <c r="K20" i="44" s="1"/>
  <c r="K21" i="44" s="1"/>
  <c r="K22" i="44" s="1"/>
  <c r="K23" i="44" s="1"/>
  <c r="K24" i="44" s="1"/>
  <c r="K25" i="44" s="1"/>
  <c r="K26" i="44" s="1"/>
  <c r="K27" i="44" s="1"/>
  <c r="K28" i="44" s="1"/>
  <c r="K29" i="44" s="1"/>
  <c r="K30" i="44" s="1"/>
  <c r="K31" i="44" s="1"/>
  <c r="K32" i="44" s="1"/>
  <c r="K33" i="44" s="1"/>
  <c r="K34" i="44" s="1"/>
  <c r="K35" i="44" s="1"/>
  <c r="K36" i="44" s="1"/>
  <c r="K39" i="44" s="1"/>
  <c r="K40" i="44" s="1"/>
  <c r="K41" i="44" s="1"/>
  <c r="K42" i="44" s="1"/>
  <c r="K43" i="44" s="1"/>
  <c r="K44" i="44" s="1"/>
  <c r="K45" i="44" s="1"/>
  <c r="K46" i="44" s="1"/>
  <c r="K48" i="44" s="1"/>
  <c r="K49" i="44" s="1"/>
  <c r="K50" i="44" s="1"/>
  <c r="K53" i="44" s="1"/>
  <c r="K54" i="44" s="1"/>
  <c r="K55" i="44" s="1"/>
  <c r="K56" i="44" s="1"/>
  <c r="K57" i="44" s="1"/>
  <c r="K58" i="44" s="1"/>
  <c r="K59" i="44" s="1"/>
  <c r="K61" i="44" s="1"/>
  <c r="A13" i="44"/>
  <c r="A14" i="44" s="1"/>
  <c r="A15" i="44" s="1"/>
  <c r="A16" i="44" s="1"/>
  <c r="A18" i="44" s="1"/>
  <c r="A19" i="44" s="1"/>
  <c r="A20" i="44" s="1"/>
  <c r="A21" i="44" s="1"/>
  <c r="A22" i="44" s="1"/>
  <c r="A23" i="44" s="1"/>
  <c r="A24" i="44" s="1"/>
  <c r="A25" i="44" s="1"/>
  <c r="A26" i="44" s="1"/>
  <c r="A27" i="44" s="1"/>
  <c r="A28" i="44" s="1"/>
  <c r="A29" i="44" s="1"/>
  <c r="A30" i="44" s="1"/>
  <c r="A31" i="44" s="1"/>
  <c r="A32" i="44" s="1"/>
  <c r="A33" i="44" s="1"/>
  <c r="A34" i="44" s="1"/>
  <c r="A35" i="44" s="1"/>
  <c r="A36" i="44" s="1"/>
  <c r="A39" i="44" s="1"/>
  <c r="A40" i="44" s="1"/>
  <c r="A41" i="44" s="1"/>
  <c r="A42" i="44" s="1"/>
  <c r="A43" i="44" s="1"/>
  <c r="A44" i="44" s="1"/>
  <c r="A45" i="44" s="1"/>
  <c r="A46" i="44" s="1"/>
  <c r="A48" i="44" s="1"/>
  <c r="A49" i="44" s="1"/>
  <c r="A50" i="44" s="1"/>
  <c r="A53" i="44" s="1"/>
  <c r="A54" i="44" s="1"/>
  <c r="A55" i="44" s="1"/>
  <c r="A56" i="44" s="1"/>
  <c r="A57" i="44" s="1"/>
  <c r="A58" i="44" s="1"/>
  <c r="A59" i="44" s="1"/>
  <c r="A61" i="44" s="1"/>
  <c r="G63" i="52"/>
  <c r="F63" i="52"/>
  <c r="D63" i="52"/>
  <c r="E63" i="52"/>
  <c r="N44" i="49"/>
  <c r="R44" i="49"/>
  <c r="C44" i="49" s="1"/>
  <c r="N43" i="49"/>
  <c r="R43" i="49"/>
  <c r="C43" i="49" s="1"/>
  <c r="R42" i="49"/>
  <c r="C42" i="49" s="1"/>
  <c r="R41" i="49"/>
  <c r="C41" i="49" s="1"/>
  <c r="R40" i="49"/>
  <c r="C40" i="49" s="1"/>
  <c r="R39" i="49"/>
  <c r="C39" i="49" s="1"/>
  <c r="R38" i="49"/>
  <c r="C38" i="49" s="1"/>
  <c r="R37" i="49"/>
  <c r="C37" i="49" s="1"/>
  <c r="R36" i="49"/>
  <c r="C36" i="49" s="1"/>
  <c r="R35" i="49"/>
  <c r="C35" i="49" s="1"/>
  <c r="B35" i="49"/>
  <c r="B36" i="49" s="1"/>
  <c r="N34" i="49"/>
  <c r="R34" i="49"/>
  <c r="C34" i="49" s="1"/>
  <c r="K52" i="64"/>
  <c r="I52" i="64"/>
  <c r="H52" i="64"/>
  <c r="E52" i="64"/>
  <c r="L16" i="63"/>
  <c r="L17" i="63" s="1"/>
  <c r="L18" i="63" s="1"/>
  <c r="L19" i="63" s="1"/>
  <c r="L20" i="63" s="1"/>
  <c r="L21" i="63" s="1"/>
  <c r="L22" i="63" s="1"/>
  <c r="L23" i="63" s="1"/>
  <c r="L24" i="63" s="1"/>
  <c r="L25" i="63" s="1"/>
  <c r="L26" i="63" s="1"/>
  <c r="L27" i="63" s="1"/>
  <c r="L28" i="63" s="1"/>
  <c r="L29" i="63" s="1"/>
  <c r="L30" i="63" s="1"/>
  <c r="L31" i="63" s="1"/>
  <c r="L32" i="63" s="1"/>
  <c r="L33" i="63" s="1"/>
  <c r="L34" i="63" s="1"/>
  <c r="L35" i="63" s="1"/>
  <c r="L36" i="63" s="1"/>
  <c r="L37" i="63" s="1"/>
  <c r="L38" i="63" s="1"/>
  <c r="L39" i="63" s="1"/>
  <c r="L40" i="63" s="1"/>
  <c r="L41" i="63" s="1"/>
  <c r="L42" i="63" s="1"/>
  <c r="L43" i="63" s="1"/>
  <c r="L44" i="63" s="1"/>
  <c r="L45" i="63" s="1"/>
  <c r="L46" i="63" s="1"/>
  <c r="L47" i="63" s="1"/>
  <c r="L48" i="63" s="1"/>
  <c r="L49" i="63" s="1"/>
  <c r="L50" i="63" s="1"/>
  <c r="L51" i="63" s="1"/>
  <c r="L52" i="63" s="1"/>
  <c r="L53" i="63" s="1"/>
  <c r="L54" i="63" s="1"/>
  <c r="L55" i="63" s="1"/>
  <c r="L56" i="63" s="1"/>
  <c r="L57" i="63" s="1"/>
  <c r="L58" i="63" s="1"/>
  <c r="L59" i="63" s="1"/>
  <c r="L60" i="63" s="1"/>
  <c r="L61" i="63" s="1"/>
  <c r="L62" i="63" s="1"/>
  <c r="L63" i="63" s="1"/>
  <c r="L64" i="63" s="1"/>
  <c r="L65" i="63" s="1"/>
  <c r="L66" i="63" s="1"/>
  <c r="A16" i="63"/>
  <c r="A17" i="63" s="1"/>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A39" i="63" s="1"/>
  <c r="A40" i="63" s="1"/>
  <c r="A41" i="63" s="1"/>
  <c r="A42" i="63" s="1"/>
  <c r="A43" i="63" s="1"/>
  <c r="A44" i="63" s="1"/>
  <c r="A45" i="63" s="1"/>
  <c r="A46" i="63" s="1"/>
  <c r="A47" i="63" s="1"/>
  <c r="A48" i="63" s="1"/>
  <c r="A49" i="63" s="1"/>
  <c r="A50" i="63" s="1"/>
  <c r="A51" i="63" s="1"/>
  <c r="A52" i="63" s="1"/>
  <c r="A53" i="63" s="1"/>
  <c r="A54" i="63" s="1"/>
  <c r="A55" i="63" s="1"/>
  <c r="A56" i="63" s="1"/>
  <c r="A57" i="63" s="1"/>
  <c r="A58" i="63" s="1"/>
  <c r="A59" i="63" s="1"/>
  <c r="A60" i="63" s="1"/>
  <c r="A61" i="63" s="1"/>
  <c r="A62" i="63" s="1"/>
  <c r="A63" i="63" s="1"/>
  <c r="A64" i="63" s="1"/>
  <c r="A65" i="63" s="1"/>
  <c r="A66" i="63" s="1"/>
  <c r="AS236" i="78"/>
  <c r="AS235" i="78"/>
  <c r="AS233" i="78"/>
  <c r="AS230" i="78"/>
  <c r="AC230" i="78"/>
  <c r="AS229" i="78"/>
  <c r="AS226" i="78"/>
  <c r="AS225" i="78"/>
  <c r="AC225" i="78"/>
  <c r="AS222" i="78"/>
  <c r="AS221" i="78"/>
  <c r="AS218" i="78"/>
  <c r="AS217" i="78"/>
  <c r="AS214" i="78"/>
  <c r="AS213" i="78"/>
  <c r="AS210" i="78"/>
  <c r="AS209" i="78"/>
  <c r="AS206" i="78"/>
  <c r="AS205" i="78"/>
  <c r="AC205" i="78"/>
  <c r="AS202" i="78"/>
  <c r="AS201" i="78"/>
  <c r="AS198" i="78"/>
  <c r="AC198" i="78"/>
  <c r="AS197" i="78"/>
  <c r="AS194" i="78"/>
  <c r="AS193" i="78"/>
  <c r="R192" i="78"/>
  <c r="Q192" i="78"/>
  <c r="P192" i="78"/>
  <c r="O192" i="78"/>
  <c r="N192" i="78"/>
  <c r="M192" i="78"/>
  <c r="L192" i="78"/>
  <c r="K192" i="78"/>
  <c r="J192" i="78"/>
  <c r="I192" i="78"/>
  <c r="H192" i="78"/>
  <c r="G192" i="78"/>
  <c r="AC194" i="78"/>
  <c r="R21" i="78"/>
  <c r="R25" i="78" s="1"/>
  <c r="Q21" i="78"/>
  <c r="Q25" i="78" s="1"/>
  <c r="P21" i="78"/>
  <c r="P25" i="78" s="1"/>
  <c r="O21" i="78"/>
  <c r="O25" i="78" s="1"/>
  <c r="N21" i="78"/>
  <c r="N25" i="78" s="1"/>
  <c r="M21" i="78"/>
  <c r="M25" i="78" s="1"/>
  <c r="L21" i="78"/>
  <c r="L25" i="78" s="1"/>
  <c r="K21" i="78"/>
  <c r="K25" i="78" s="1"/>
  <c r="J21" i="78"/>
  <c r="J25" i="78" s="1"/>
  <c r="I21" i="78"/>
  <c r="I25" i="78" s="1"/>
  <c r="H21" i="78"/>
  <c r="H25" i="78" s="1"/>
  <c r="G21" i="78"/>
  <c r="G25" i="78" s="1"/>
  <c r="R16" i="78"/>
  <c r="Q16" i="78"/>
  <c r="P16" i="78"/>
  <c r="O16" i="78"/>
  <c r="N16" i="78"/>
  <c r="M16" i="78"/>
  <c r="L16" i="78"/>
  <c r="K16" i="78"/>
  <c r="J16" i="78"/>
  <c r="I16" i="78"/>
  <c r="H16" i="78"/>
  <c r="G16" i="78"/>
  <c r="R14" i="78"/>
  <c r="R22" i="78" s="1"/>
  <c r="Q14" i="78"/>
  <c r="Q22" i="78" s="1"/>
  <c r="P14" i="78"/>
  <c r="P22" i="78" s="1"/>
  <c r="O14" i="78"/>
  <c r="O22" i="78" s="1"/>
  <c r="N14" i="78"/>
  <c r="N22" i="78" s="1"/>
  <c r="M14" i="78"/>
  <c r="M22" i="78" s="1"/>
  <c r="L14" i="78"/>
  <c r="L22" i="78" s="1"/>
  <c r="K14" i="78"/>
  <c r="K22" i="78" s="1"/>
  <c r="J14" i="78"/>
  <c r="J22" i="78" s="1"/>
  <c r="I14" i="78"/>
  <c r="I22" i="78" s="1"/>
  <c r="H14" i="78"/>
  <c r="H22" i="78" s="1"/>
  <c r="G14" i="78"/>
  <c r="G22" i="78" s="1"/>
  <c r="M14" i="76"/>
  <c r="M15" i="76" s="1"/>
  <c r="M16" i="76" s="1"/>
  <c r="M17" i="76" s="1"/>
  <c r="M18" i="76" s="1"/>
  <c r="D14" i="76"/>
  <c r="D15" i="76" s="1"/>
  <c r="D16" i="76" s="1"/>
  <c r="D17" i="76" s="1"/>
  <c r="D18" i="76" s="1"/>
  <c r="K25" i="37"/>
  <c r="K26" i="37" s="1"/>
  <c r="K27" i="37" s="1"/>
  <c r="K28" i="37" s="1"/>
  <c r="K29" i="37" s="1"/>
  <c r="K30" i="37" s="1"/>
  <c r="K31" i="37" s="1"/>
  <c r="K32" i="37" s="1"/>
  <c r="K33" i="37" s="1"/>
  <c r="K34" i="37" s="1"/>
  <c r="K35" i="37" s="1"/>
  <c r="K36" i="37" s="1"/>
  <c r="K37" i="37" s="1"/>
  <c r="K38" i="37" s="1"/>
  <c r="K39" i="37" s="1"/>
  <c r="K40" i="37" s="1"/>
  <c r="K41" i="37" s="1"/>
  <c r="K42" i="37" s="1"/>
  <c r="K43" i="37" s="1"/>
  <c r="K44" i="37" s="1"/>
  <c r="K45" i="37" s="1"/>
  <c r="K46" i="37" s="1"/>
  <c r="K47" i="37" s="1"/>
  <c r="K48" i="37" s="1"/>
  <c r="K49" i="37" s="1"/>
  <c r="K50" i="37" s="1"/>
  <c r="K51" i="37" s="1"/>
  <c r="K52" i="37" s="1"/>
  <c r="K53" i="37" s="1"/>
  <c r="K54" i="37" s="1"/>
  <c r="K55" i="37" s="1"/>
  <c r="K56" i="37" s="1"/>
  <c r="K57" i="37" s="1"/>
  <c r="K58" i="37" s="1"/>
  <c r="K59" i="37" s="1"/>
  <c r="K60" i="37" s="1"/>
  <c r="K61" i="37" s="1"/>
  <c r="K62" i="37" s="1"/>
  <c r="K63" i="37" s="1"/>
  <c r="K64" i="37" s="1"/>
  <c r="K65" i="37" s="1"/>
  <c r="K66" i="37" s="1"/>
  <c r="K67" i="37" s="1"/>
  <c r="A25" i="37"/>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Q13" i="26"/>
  <c r="Q14" i="26" s="1"/>
  <c r="Q15" i="26" s="1"/>
  <c r="Q16" i="26" s="1"/>
  <c r="Q17" i="26" s="1"/>
  <c r="Q18" i="26" s="1"/>
  <c r="Q19" i="26" s="1"/>
  <c r="Q20" i="26" s="1"/>
  <c r="Q21" i="26" s="1"/>
  <c r="Q22" i="26" s="1"/>
  <c r="Q23" i="26" s="1"/>
  <c r="Q24" i="26" s="1"/>
  <c r="Q25" i="26" s="1"/>
  <c r="Q26" i="26" s="1"/>
  <c r="Q27" i="26" s="1"/>
  <c r="Q28" i="26" s="1"/>
  <c r="Q29" i="26" s="1"/>
  <c r="Q30" i="26" s="1"/>
  <c r="Q31" i="26" s="1"/>
  <c r="Q32" i="26" s="1"/>
  <c r="Q33" i="26" s="1"/>
  <c r="Q34" i="26" s="1"/>
  <c r="Q35" i="26" s="1"/>
  <c r="Q36" i="26" s="1"/>
  <c r="Q37" i="26" s="1"/>
  <c r="Q38" i="26" s="1"/>
  <c r="Q39" i="26" s="1"/>
  <c r="Q40" i="26" s="1"/>
  <c r="Q41" i="26" s="1"/>
  <c r="Q42" i="26" s="1"/>
  <c r="Q43" i="26" s="1"/>
  <c r="Q44" i="26" s="1"/>
  <c r="Q45" i="26" s="1"/>
  <c r="Q46" i="26" s="1"/>
  <c r="Q47" i="26" s="1"/>
  <c r="Q48" i="26" s="1"/>
  <c r="Q49" i="26" s="1"/>
  <c r="Q50" i="26" s="1"/>
  <c r="Q51" i="26" s="1"/>
  <c r="Q52" i="26" s="1"/>
  <c r="Q53" i="26" s="1"/>
  <c r="Q54" i="26" s="1"/>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D28" i="23"/>
  <c r="C28" i="23"/>
  <c r="E22" i="23"/>
  <c r="C22" i="23"/>
  <c r="D48" i="21"/>
  <c r="C48" i="21"/>
  <c r="H38" i="21"/>
  <c r="H32" i="23" s="1"/>
  <c r="C38" i="21"/>
  <c r="A32" i="89"/>
  <c r="G32" i="89" s="1"/>
  <c r="E32" i="23" l="1"/>
  <c r="C32" i="23"/>
  <c r="D32" i="23"/>
  <c r="F28" i="23"/>
  <c r="AC104" i="78"/>
  <c r="AC16" i="78"/>
  <c r="AC14" i="78"/>
  <c r="AC202" i="78"/>
  <c r="AC25" i="78"/>
  <c r="AC153" i="78"/>
  <c r="AS207" i="78"/>
  <c r="AS215" i="78"/>
  <c r="AS219" i="78"/>
  <c r="AS237" i="78"/>
  <c r="AS199" i="78"/>
  <c r="AS227" i="78"/>
  <c r="AS203" i="78"/>
  <c r="AS231" i="78"/>
  <c r="AS211" i="78"/>
  <c r="AS195" i="78"/>
  <c r="AC206" i="78"/>
  <c r="AS223" i="78"/>
  <c r="J52" i="64"/>
  <c r="O37" i="24"/>
  <c r="O30" i="24"/>
  <c r="F48" i="21"/>
  <c r="F38" i="21"/>
  <c r="F22" i="23"/>
  <c r="N36" i="49"/>
  <c r="B37" i="49"/>
  <c r="N35" i="49"/>
  <c r="A33" i="89"/>
  <c r="F32" i="23" l="1"/>
  <c r="O39" i="24"/>
  <c r="N37" i="49"/>
  <c r="B38" i="49"/>
  <c r="A34" i="89"/>
  <c r="G33" i="89"/>
  <c r="F36" i="23" l="1"/>
  <c r="B39" i="49"/>
  <c r="N38" i="49"/>
  <c r="G34" i="89"/>
  <c r="A35" i="89"/>
  <c r="B40" i="49" l="1"/>
  <c r="N39" i="49"/>
  <c r="A36" i="89"/>
  <c r="G35" i="89"/>
  <c r="N40" i="49" l="1"/>
  <c r="B41" i="49"/>
  <c r="G36" i="89"/>
  <c r="A37" i="89"/>
  <c r="N41" i="49" l="1"/>
  <c r="B42" i="49"/>
  <c r="N42" i="49" s="1"/>
  <c r="A38" i="89"/>
  <c r="G37" i="89"/>
  <c r="G38" i="89" l="1"/>
  <c r="A39" i="89"/>
  <c r="A40" i="89" l="1"/>
  <c r="G39" i="89"/>
  <c r="G40" i="89" l="1"/>
  <c r="A41" i="89"/>
  <c r="A42" i="89" l="1"/>
  <c r="G41" i="89"/>
  <c r="G42" i="89" l="1"/>
  <c r="A43" i="89"/>
  <c r="A44" i="89" l="1"/>
  <c r="G43" i="89"/>
  <c r="G44" i="89" l="1"/>
  <c r="A45" i="89"/>
  <c r="A46" i="89" l="1"/>
  <c r="G45" i="89"/>
  <c r="G46" i="89" l="1"/>
  <c r="A47" i="89"/>
  <c r="A48" i="89" l="1"/>
  <c r="G47" i="89"/>
  <c r="G48" i="89" l="1"/>
  <c r="A49" i="89"/>
  <c r="A50" i="89" l="1"/>
  <c r="G49" i="89"/>
  <c r="G50" i="89" l="1"/>
  <c r="A51" i="89"/>
  <c r="A52" i="89" l="1"/>
  <c r="G51" i="89"/>
  <c r="G52" i="89" l="1"/>
  <c r="A53" i="89"/>
  <c r="A54" i="89" l="1"/>
  <c r="G53" i="89"/>
  <c r="G54" i="89" l="1"/>
  <c r="A55" i="89"/>
  <c r="A56" i="89" l="1"/>
  <c r="G55" i="89"/>
  <c r="A58" i="89" l="1"/>
  <c r="G56" i="89"/>
  <c r="A59" i="89" l="1"/>
  <c r="G58" i="89"/>
  <c r="A60" i="89" l="1"/>
  <c r="G59" i="89"/>
  <c r="A61" i="89" l="1"/>
  <c r="G60" i="89"/>
  <c r="A62" i="89" l="1"/>
  <c r="G61" i="89"/>
  <c r="A63" i="89" l="1"/>
  <c r="G62" i="89"/>
  <c r="A64" i="89" l="1"/>
  <c r="G63" i="89"/>
  <c r="A65" i="89" l="1"/>
  <c r="G64" i="89"/>
  <c r="A66" i="89" l="1"/>
  <c r="G65" i="89"/>
  <c r="A67" i="89" l="1"/>
  <c r="G66" i="89"/>
  <c r="A68" i="89" l="1"/>
  <c r="G67" i="89"/>
  <c r="A69" i="89" l="1"/>
  <c r="G68" i="89"/>
  <c r="A70" i="89" l="1"/>
  <c r="G69" i="89"/>
  <c r="G70" i="89" l="1"/>
  <c r="A71" i="89"/>
  <c r="G71" i="89" s="1"/>
</calcChain>
</file>

<file path=xl/comments1.xml><?xml version="1.0" encoding="utf-8"?>
<comments xmlns="http://schemas.openxmlformats.org/spreadsheetml/2006/main">
  <authors>
    <author>DUCRR</author>
  </authors>
  <commentList>
    <comment ref="B2" authorId="0">
      <text>
        <r>
          <rPr>
            <b/>
            <sz val="9"/>
            <color indexed="81"/>
            <rFont val="Tahoma"/>
            <family val="2"/>
          </rPr>
          <t xml:space="preserve">Workbooks:_x000D_
06-Sch A.xlsx_x000D_
Worksheets:_x000D_
p1_x000D_
</t>
        </r>
      </text>
    </comment>
  </commentList>
</comments>
</file>

<file path=xl/comments10.xml><?xml version="1.0" encoding="utf-8"?>
<comments xmlns="http://schemas.openxmlformats.org/spreadsheetml/2006/main">
  <authors>
    <author>DUCRR</author>
  </authors>
  <commentList>
    <comment ref="A1" authorId="0">
      <text>
        <r>
          <rPr>
            <b/>
            <sz val="9"/>
            <color indexed="81"/>
            <rFont val="Tahoma"/>
            <family val="2"/>
          </rPr>
          <t xml:space="preserve">Workbooks:_x000D_
15-Sch 240.xlsx_x000D_
Worksheets:_x000D_
p21_x000D_
</t>
        </r>
      </text>
    </comment>
  </commentList>
</comments>
</file>

<file path=xl/comments11.xml><?xml version="1.0" encoding="utf-8"?>
<comments xmlns="http://schemas.openxmlformats.org/spreadsheetml/2006/main">
  <authors>
    <author>DUCRR</author>
  </authors>
  <commentList>
    <comment ref="A1" authorId="0">
      <text>
        <r>
          <rPr>
            <b/>
            <sz val="9"/>
            <color indexed="81"/>
            <rFont val="Tahoma"/>
            <family val="2"/>
          </rPr>
          <t xml:space="preserve">Workbooks:_x000D_
15-Sch 240.xlsx_x000D_
Worksheets:_x000D_
p22_x000D_
</t>
        </r>
      </text>
    </comment>
  </commentList>
</comments>
</file>

<file path=xl/comments12.xml><?xml version="1.0" encoding="utf-8"?>
<comments xmlns="http://schemas.openxmlformats.org/spreadsheetml/2006/main">
  <authors>
    <author>DUCRR</author>
  </authors>
  <commentList>
    <comment ref="A1" authorId="0">
      <text>
        <r>
          <rPr>
            <b/>
            <sz val="9"/>
            <color indexed="81"/>
            <rFont val="Tahoma"/>
            <family val="2"/>
          </rPr>
          <t xml:space="preserve">Workbooks:_x000D_
16-Sch 245.xlsx_x000D_
Worksheets:_x000D_
p23_x000D_
</t>
        </r>
      </text>
    </comment>
  </commentList>
</comments>
</file>

<file path=xl/comments13.xml><?xml version="1.0" encoding="utf-8"?>
<comments xmlns="http://schemas.openxmlformats.org/spreadsheetml/2006/main">
  <authors>
    <author>DUCRR</author>
  </authors>
  <commentList>
    <comment ref="A1" authorId="0">
      <text>
        <r>
          <rPr>
            <b/>
            <sz val="9"/>
            <color indexed="81"/>
            <rFont val="Tahoma"/>
            <family val="2"/>
          </rPr>
          <t xml:space="preserve">Workbooks:_x000D_
17-Notes and Remarks.xlsx_x000D_
Worksheets:_x000D_
p24_x000D_
</t>
        </r>
      </text>
    </comment>
  </commentList>
</comments>
</file>

<file path=xl/comments14.xml><?xml version="1.0" encoding="utf-8"?>
<comments xmlns="http://schemas.openxmlformats.org/spreadsheetml/2006/main">
  <authors>
    <author>DUCRR</author>
  </authors>
  <commentList>
    <comment ref="A1" authorId="0">
      <text>
        <r>
          <rPr>
            <b/>
            <sz val="9"/>
            <color indexed="81"/>
            <rFont val="Tahoma"/>
            <family val="2"/>
          </rPr>
          <t xml:space="preserve">Workbooks:_x000D_
18-Sch 310 and 310A.xlsx_x000D_
Worksheets:_x000D_
p26_x000D_
</t>
        </r>
      </text>
    </comment>
  </commentList>
</comments>
</file>

<file path=xl/comments15.xml><?xml version="1.0" encoding="utf-8"?>
<comments xmlns="http://schemas.openxmlformats.org/spreadsheetml/2006/main">
  <authors>
    <author>DUCRR</author>
  </authors>
  <commentList>
    <comment ref="A1" authorId="0">
      <text>
        <r>
          <rPr>
            <b/>
            <sz val="9"/>
            <color indexed="81"/>
            <rFont val="Tahoma"/>
            <family val="2"/>
          </rPr>
          <t xml:space="preserve">Workbooks:_x000D_
18-Sch 310 and 310A.xlsx_x000D_
Worksheets:_x000D_
p27_x000D_
</t>
        </r>
      </text>
    </comment>
  </commentList>
</comments>
</file>

<file path=xl/comments16.xml><?xml version="1.0" encoding="utf-8"?>
<comments xmlns="http://schemas.openxmlformats.org/spreadsheetml/2006/main">
  <authors>
    <author>DUCRR</author>
  </authors>
  <commentList>
    <comment ref="A1" authorId="0">
      <text>
        <r>
          <rPr>
            <b/>
            <sz val="9"/>
            <color indexed="81"/>
            <rFont val="Tahoma"/>
            <family val="2"/>
          </rPr>
          <t xml:space="preserve">Workbooks:_x000D_
18-Sch 310 and 310A.xlsx_x000D_
Worksheets:_x000D_
p28_x000D_
</t>
        </r>
      </text>
    </comment>
  </commentList>
</comments>
</file>

<file path=xl/comments17.xml><?xml version="1.0" encoding="utf-8"?>
<comments xmlns="http://schemas.openxmlformats.org/spreadsheetml/2006/main">
  <authors>
    <author>DUCRR</author>
  </authors>
  <commentList>
    <comment ref="A1" authorId="0">
      <text>
        <r>
          <rPr>
            <b/>
            <sz val="9"/>
            <color indexed="81"/>
            <rFont val="Tahoma"/>
            <family val="2"/>
          </rPr>
          <t xml:space="preserve">Workbooks:_x000D_
18-Sch 310 and 310A.xlsx_x000D_
Worksheets:_x000D_
p29_x000D_
</t>
        </r>
      </text>
    </comment>
  </commentList>
</comments>
</file>

<file path=xl/comments18.xml><?xml version="1.0" encoding="utf-8"?>
<comments xmlns="http://schemas.openxmlformats.org/spreadsheetml/2006/main">
  <authors>
    <author>DUCRR</author>
  </authors>
  <commentList>
    <comment ref="A1" authorId="0">
      <text>
        <r>
          <rPr>
            <b/>
            <sz val="9"/>
            <color indexed="81"/>
            <rFont val="Tahoma"/>
            <family val="2"/>
          </rPr>
          <t xml:space="preserve">Workbooks:_x000D_
18-Sch 310 and 310A.xlsx_x000D_
Worksheets:_x000D_
p30_x000D_
</t>
        </r>
      </text>
    </comment>
  </commentList>
</comments>
</file>

<file path=xl/comments19.xml><?xml version="1.0" encoding="utf-8"?>
<comments xmlns="http://schemas.openxmlformats.org/spreadsheetml/2006/main">
  <authors>
    <author>DUCRR</author>
  </authors>
  <commentList>
    <comment ref="A1" authorId="0">
      <text>
        <r>
          <rPr>
            <b/>
            <sz val="9"/>
            <color indexed="81"/>
            <rFont val="Tahoma"/>
            <family val="2"/>
          </rPr>
          <t xml:space="preserve">Workbooks:_x000D_
19-Sch 330.xlsx_x000D_
Worksheets:_x000D_
p31_x000D_
</t>
        </r>
      </text>
    </comment>
  </commentList>
</comments>
</file>

<file path=xl/comments2.xml><?xml version="1.0" encoding="utf-8"?>
<comments xmlns="http://schemas.openxmlformats.org/spreadsheetml/2006/main">
  <authors>
    <author>DUCRR</author>
  </authors>
  <commentList>
    <comment ref="B3" authorId="0">
      <text>
        <r>
          <rPr>
            <b/>
            <sz val="9"/>
            <color indexed="81"/>
            <rFont val="Tahoma"/>
            <family val="2"/>
          </rPr>
          <t xml:space="preserve">Workbooks:_x000D_
07-Sch B.xlsx_x000D_
Worksheets:_x000D_
p2_x000D_
</t>
        </r>
      </text>
    </comment>
  </commentList>
</comments>
</file>

<file path=xl/comments20.xml><?xml version="1.0" encoding="utf-8"?>
<comments xmlns="http://schemas.openxmlformats.org/spreadsheetml/2006/main">
  <authors>
    <author>DUCRR</author>
  </authors>
  <commentList>
    <comment ref="A1" authorId="0">
      <text>
        <r>
          <rPr>
            <b/>
            <sz val="9"/>
            <color indexed="81"/>
            <rFont val="Tahoma"/>
            <family val="2"/>
          </rPr>
          <t xml:space="preserve">Workbooks:_x000D_
19-Sch 330.xlsx_x000D_
Worksheets:_x000D_
p32-33_x000D_
</t>
        </r>
      </text>
    </comment>
  </commentList>
</comments>
</file>

<file path=xl/comments21.xml><?xml version="1.0" encoding="utf-8"?>
<comments xmlns="http://schemas.openxmlformats.org/spreadsheetml/2006/main">
  <authors>
    <author>DUCRR</author>
    <author>Matthew Swecker</author>
  </authors>
  <commentList>
    <comment ref="A1" authorId="0">
      <text>
        <r>
          <rPr>
            <b/>
            <sz val="9"/>
            <color indexed="81"/>
            <rFont val="Tahoma"/>
            <family val="2"/>
          </rPr>
          <t xml:space="preserve">Workbooks:_x000D_
30-Sch 352B.xlsx_x000D_
Worksheets:_x000D_
p43_x000D_
</t>
        </r>
      </text>
    </comment>
    <comment ref="O54" authorId="1">
      <text>
        <r>
          <rPr>
            <b/>
            <sz val="8"/>
            <color indexed="81"/>
            <rFont val="Tahoma"/>
            <family val="2"/>
          </rPr>
          <t>Matthew Swecker:</t>
        </r>
        <r>
          <rPr>
            <sz val="8"/>
            <color indexed="81"/>
            <rFont val="Tahoma"/>
            <family val="2"/>
          </rPr>
          <t xml:space="preserve">
Adds down, False result returned to due error.</t>
        </r>
      </text>
    </comment>
    <comment ref="Q54" authorId="1">
      <text>
        <r>
          <rPr>
            <b/>
            <sz val="8"/>
            <color indexed="81"/>
            <rFont val="Tahoma"/>
            <family val="2"/>
          </rPr>
          <t>Matthew Swecker:</t>
        </r>
        <r>
          <rPr>
            <sz val="8"/>
            <color indexed="81"/>
            <rFont val="Tahoma"/>
            <family val="2"/>
          </rPr>
          <t xml:space="preserve">
Adds down, False result returned to due error.</t>
        </r>
      </text>
    </comment>
  </commentList>
</comments>
</file>

<file path=xl/comments22.xml><?xml version="1.0" encoding="utf-8"?>
<comments xmlns="http://schemas.openxmlformats.org/spreadsheetml/2006/main">
  <authors>
    <author>Matthew Swecker</author>
  </authors>
  <commentList>
    <comment ref="N52" authorId="0">
      <text>
        <r>
          <rPr>
            <b/>
            <sz val="8"/>
            <color indexed="81"/>
            <rFont val="Tahoma"/>
            <family val="2"/>
          </rPr>
          <t>Matthew Swecker:</t>
        </r>
        <r>
          <rPr>
            <sz val="8"/>
            <color indexed="81"/>
            <rFont val="Tahoma"/>
            <family val="2"/>
          </rPr>
          <t xml:space="preserve">
Balances out, returns false value due to rounding</t>
        </r>
      </text>
    </comment>
  </commentList>
</comments>
</file>

<file path=xl/comments23.xml><?xml version="1.0" encoding="utf-8"?>
<comments xmlns="http://schemas.openxmlformats.org/spreadsheetml/2006/main">
  <authors>
    <author>DUCRR</author>
  </authors>
  <commentList>
    <comment ref="A1" authorId="0">
      <text>
        <r>
          <rPr>
            <b/>
            <sz val="9"/>
            <color indexed="81"/>
            <rFont val="Tahoma"/>
            <family val="2"/>
          </rPr>
          <t xml:space="preserve">Workbooks:_x000D_
35-Sch 415.xlsx_x000D_
Worksheets:_x000D_
p55_x000D_
</t>
        </r>
      </text>
    </comment>
  </commentList>
</comments>
</file>

<file path=xl/comments24.xml><?xml version="1.0" encoding="utf-8"?>
<comments xmlns="http://schemas.openxmlformats.org/spreadsheetml/2006/main">
  <authors>
    <author>DUCRR</author>
    <author>acmab</author>
  </authors>
  <commentList>
    <comment ref="A1" authorId="0">
      <text>
        <r>
          <rPr>
            <b/>
            <sz val="9"/>
            <color indexed="81"/>
            <rFont val="Tahoma"/>
            <family val="2"/>
          </rPr>
          <t xml:space="preserve">Workbooks:_x000D_
35-Sch 415.xlsx_x000D_
Worksheets:_x000D_
p56-57_x000D_
</t>
        </r>
      </text>
    </comment>
    <comment ref="S54" authorId="1">
      <text>
        <r>
          <rPr>
            <b/>
            <sz val="8"/>
            <color indexed="81"/>
            <rFont val="Tahoma"/>
            <family val="2"/>
          </rPr>
          <t>acmab:</t>
        </r>
        <r>
          <rPr>
            <sz val="8"/>
            <color indexed="81"/>
            <rFont val="Tahoma"/>
            <family val="2"/>
          </rPr>
          <t xml:space="preserve">
This cell has been formatted as text. It would not allow me to custom format it as a numeric field to print a zero.
</t>
        </r>
      </text>
    </comment>
  </commentList>
</comments>
</file>

<file path=xl/comments25.xml><?xml version="1.0" encoding="utf-8"?>
<comments xmlns="http://schemas.openxmlformats.org/spreadsheetml/2006/main">
  <authors>
    <author>DUCRR</author>
  </authors>
  <commentList>
    <comment ref="A1" authorId="0">
      <text>
        <r>
          <rPr>
            <b/>
            <sz val="9"/>
            <color indexed="81"/>
            <rFont val="Tahoma"/>
            <family val="2"/>
          </rPr>
          <t xml:space="preserve">Workbooks:_x000D_
35-Sch 415.xlsx_x000D_
Worksheets:_x000D_
p57A-B_x000D_
</t>
        </r>
      </text>
    </comment>
  </commentList>
</comments>
</file>

<file path=xl/comments26.xml><?xml version="1.0" encoding="utf-8"?>
<comments xmlns="http://schemas.openxmlformats.org/spreadsheetml/2006/main">
  <authors>
    <author>DUCRR</author>
  </authors>
  <commentList>
    <comment ref="A1" authorId="0">
      <text>
        <r>
          <rPr>
            <b/>
            <sz val="9"/>
            <color indexed="81"/>
            <rFont val="Tahoma"/>
            <family val="2"/>
          </rPr>
          <t xml:space="preserve">Workbooks:_x000D_
38-Sch 417.xlsx_x000D_
Worksheets:_x000D_
p60_x000D_
</t>
        </r>
      </text>
    </comment>
  </commentList>
</comments>
</file>

<file path=xl/comments27.xml><?xml version="1.0" encoding="utf-8"?>
<comments xmlns="http://schemas.openxmlformats.org/spreadsheetml/2006/main">
  <authors>
    <author>DUCRR</author>
  </authors>
  <commentList>
    <comment ref="A1" authorId="0">
      <text>
        <r>
          <rPr>
            <b/>
            <sz val="9"/>
            <color indexed="81"/>
            <rFont val="Tahoma"/>
            <family val="2"/>
          </rPr>
          <t xml:space="preserve">Workbooks:_x000D_
41-Sch 450.xlsx_x000D_
Worksheets:_x000D_
p63_x000D_
</t>
        </r>
      </text>
    </comment>
  </commentList>
</comments>
</file>

<file path=xl/comments28.xml><?xml version="1.0" encoding="utf-8"?>
<comments xmlns="http://schemas.openxmlformats.org/spreadsheetml/2006/main">
  <authors>
    <author>DUCRR</author>
  </authors>
  <commentList>
    <comment ref="A1" authorId="0">
      <text>
        <r>
          <rPr>
            <b/>
            <sz val="9"/>
            <color indexed="81"/>
            <rFont val="Tahoma"/>
            <family val="2"/>
          </rPr>
          <t xml:space="preserve">Workbooks:_x000D_
41-Sch 450.xlsx_x000D_
Worksheets:_x000D_
p64_x000D_
</t>
        </r>
      </text>
    </comment>
  </commentList>
</comments>
</file>

<file path=xl/comments29.xml><?xml version="1.0" encoding="utf-8"?>
<comments xmlns="http://schemas.openxmlformats.org/spreadsheetml/2006/main">
  <authors>
    <author>DUCRR</author>
  </authors>
  <commentList>
    <comment ref="A1" authorId="0">
      <text>
        <r>
          <rPr>
            <b/>
            <sz val="9"/>
            <color indexed="81"/>
            <rFont val="Tahoma"/>
            <family val="2"/>
          </rPr>
          <t xml:space="preserve">Workbooks:_x000D_
48-Sch 512.xls_x000D_
Worksheets:_x000D_
p72_x000D_
</t>
        </r>
      </text>
    </comment>
  </commentList>
</comments>
</file>

<file path=xl/comments3.xml><?xml version="1.0" encoding="utf-8"?>
<comments xmlns="http://schemas.openxmlformats.org/spreadsheetml/2006/main">
  <authors>
    <author>DUCRR</author>
  </authors>
  <commentList>
    <comment ref="A1" authorId="0">
      <text>
        <r>
          <rPr>
            <b/>
            <sz val="9"/>
            <color indexed="81"/>
            <rFont val="Tahoma"/>
            <family val="2"/>
          </rPr>
          <t xml:space="preserve">Workbooks:_x000D_
08-Sch C.xlsx_x000D_
Worksheets:_x000D_
p3_x000D_
</t>
        </r>
      </text>
    </comment>
  </commentList>
</comments>
</file>

<file path=xl/comments30.xml><?xml version="1.0" encoding="utf-8"?>
<comments xmlns="http://schemas.openxmlformats.org/spreadsheetml/2006/main">
  <authors>
    <author>DUCRR</author>
  </authors>
  <commentList>
    <comment ref="A2" authorId="0">
      <text>
        <r>
          <rPr>
            <b/>
            <sz val="9"/>
            <color indexed="81"/>
            <rFont val="Tahoma"/>
            <family val="2"/>
          </rPr>
          <t xml:space="preserve">Workbooks:_x000D_
50- Sch 702.xlsx_x000D_
Worksheets:_x000D_
702SCH.XLS_x000D_
</t>
        </r>
      </text>
    </comment>
  </commentList>
</comments>
</file>

<file path=xl/comments31.xml><?xml version="1.0" encoding="utf-8"?>
<comments xmlns="http://schemas.openxmlformats.org/spreadsheetml/2006/main">
  <authors>
    <author>DUCRR</author>
  </authors>
  <commentList>
    <comment ref="A1" authorId="0">
      <text>
        <r>
          <rPr>
            <b/>
            <sz val="9"/>
            <color indexed="81"/>
            <rFont val="Tahoma"/>
            <family val="2"/>
          </rPr>
          <t xml:space="preserve">Workbooks:_x000D_
52-Sch 710 and 710S.xlsx_x000D_
Worksheets:_x000D_
p78-79 _x000D_
</t>
        </r>
      </text>
    </comment>
  </commentList>
</comments>
</file>

<file path=xl/comments32.xml><?xml version="1.0" encoding="utf-8"?>
<comments xmlns="http://schemas.openxmlformats.org/spreadsheetml/2006/main">
  <authors>
    <author>CGRG9</author>
    <author>BIYNR</author>
    <author>Matthew Swecker</author>
  </authors>
  <commentList>
    <comment ref="AA23" authorId="0">
      <text>
        <r>
          <rPr>
            <b/>
            <sz val="9"/>
            <color indexed="81"/>
            <rFont val="Tahoma"/>
            <family val="2"/>
          </rPr>
          <t>CGRG9:</t>
        </r>
        <r>
          <rPr>
            <sz val="9"/>
            <color indexed="81"/>
            <rFont val="Tahoma"/>
            <family val="2"/>
          </rPr>
          <t xml:space="preserve">
# comes from Train Switch Allocation Spreadsheet</t>
        </r>
      </text>
    </comment>
    <comment ref="X41" authorId="1">
      <text>
        <r>
          <rPr>
            <b/>
            <sz val="9"/>
            <color indexed="81"/>
            <rFont val="Tahoma"/>
            <family val="2"/>
          </rPr>
          <t>BIYNR:</t>
        </r>
        <r>
          <rPr>
            <sz val="9"/>
            <color indexed="81"/>
            <rFont val="Tahoma"/>
            <family val="2"/>
          </rPr>
          <t xml:space="preserve">
Rounded down to match AOR total</t>
        </r>
      </text>
    </comment>
    <comment ref="X42" authorId="1">
      <text>
        <r>
          <rPr>
            <b/>
            <sz val="9"/>
            <color indexed="81"/>
            <rFont val="Tahoma"/>
            <family val="2"/>
          </rPr>
          <t>BIYNR:</t>
        </r>
        <r>
          <rPr>
            <sz val="9"/>
            <color indexed="81"/>
            <rFont val="Tahoma"/>
            <family val="2"/>
          </rPr>
          <t xml:space="preserve">
Rounded down to match AOR Total</t>
        </r>
      </text>
    </comment>
    <comment ref="X89" authorId="1">
      <text>
        <r>
          <rPr>
            <b/>
            <sz val="9"/>
            <color indexed="81"/>
            <rFont val="Tahoma"/>
            <family val="2"/>
          </rPr>
          <t>BIYNR:</t>
        </r>
        <r>
          <rPr>
            <sz val="9"/>
            <color indexed="81"/>
            <rFont val="Tahoma"/>
            <family val="2"/>
          </rPr>
          <t xml:space="preserve">
Rounded down to match AOR</t>
        </r>
      </text>
    </comment>
    <comment ref="X99" authorId="1">
      <text>
        <r>
          <rPr>
            <b/>
            <sz val="9"/>
            <color indexed="81"/>
            <rFont val="Tahoma"/>
            <family val="2"/>
          </rPr>
          <t>BIYNR:</t>
        </r>
        <r>
          <rPr>
            <sz val="9"/>
            <color indexed="81"/>
            <rFont val="Tahoma"/>
            <family val="2"/>
          </rPr>
          <t xml:space="preserve">
Rounded down to match AOR</t>
        </r>
      </text>
    </comment>
    <comment ref="AC154" authorId="0">
      <text>
        <r>
          <rPr>
            <b/>
            <sz val="9"/>
            <color indexed="81"/>
            <rFont val="Tahoma"/>
            <family val="2"/>
          </rPr>
          <t>CGRG9:
Totals Match, False due to rounding</t>
        </r>
      </text>
    </comment>
    <comment ref="A156" authorId="2">
      <text>
        <r>
          <rPr>
            <b/>
            <sz val="8"/>
            <color indexed="81"/>
            <rFont val="Tahoma"/>
            <family val="2"/>
          </rPr>
          <t>Matthew Swecker:
Comes from AOR.xls report column CO between lines 84 and 85</t>
        </r>
      </text>
    </comment>
  </commentList>
</comments>
</file>

<file path=xl/comments33.xml><?xml version="1.0" encoding="utf-8"?>
<comments xmlns="http://schemas.openxmlformats.org/spreadsheetml/2006/main">
  <authors>
    <author>CGRG9</author>
  </authors>
  <commentList>
    <comment ref="A54" authorId="0">
      <text>
        <r>
          <rPr>
            <b/>
            <sz val="9"/>
            <color indexed="81"/>
            <rFont val="Tahoma"/>
            <family val="2"/>
          </rPr>
          <t>CGRG9:</t>
        </r>
        <r>
          <rPr>
            <sz val="9"/>
            <color indexed="81"/>
            <rFont val="Tahoma"/>
            <family val="2"/>
          </rPr>
          <t xml:space="preserve">
Obtain PTC data from Corporate Accounting (Steve Wasilenko)</t>
        </r>
      </text>
    </comment>
  </commentList>
</comments>
</file>

<file path=xl/comments34.xml><?xml version="1.0" encoding="utf-8"?>
<comments xmlns="http://schemas.openxmlformats.org/spreadsheetml/2006/main">
  <authors>
    <author>DUCRR</author>
  </authors>
  <commentList>
    <comment ref="A74" authorId="0">
      <text>
        <r>
          <rPr>
            <b/>
            <sz val="9"/>
            <color indexed="81"/>
            <rFont val="Tahoma"/>
            <family val="2"/>
          </rPr>
          <t xml:space="preserve">Workbooks:_x000D_
PTC Supplemental Schedules.xlsx_x000D_
Worksheets:_x000D_
PTC 700_x000D_
</t>
        </r>
      </text>
    </comment>
  </commentList>
</comments>
</file>

<file path=xl/comments35.xml><?xml version="1.0" encoding="utf-8"?>
<comments xmlns="http://schemas.openxmlformats.org/spreadsheetml/2006/main">
  <authors>
    <author>DUCRR</author>
  </authors>
  <commentList>
    <comment ref="K1" authorId="0">
      <text>
        <r>
          <rPr>
            <b/>
            <sz val="9"/>
            <color indexed="81"/>
            <rFont val="Tahoma"/>
            <family val="2"/>
          </rPr>
          <t xml:space="preserve">Workbooks:_x000D_
PTC Supplemental Schedules.xlsx_x000D_
Worksheets:_x000D_
PTC 710 Portrait_x000D_
</t>
        </r>
      </text>
    </comment>
  </commentList>
</comments>
</file>

<file path=xl/comments36.xml><?xml version="1.0" encoding="utf-8"?>
<comments xmlns="http://schemas.openxmlformats.org/spreadsheetml/2006/main">
  <authors>
    <author>DUCRR</author>
  </authors>
  <commentList>
    <comment ref="K1" authorId="0">
      <text>
        <r>
          <rPr>
            <b/>
            <sz val="9"/>
            <color indexed="81"/>
            <rFont val="Tahoma"/>
            <family val="2"/>
          </rPr>
          <t xml:space="preserve">Workbooks:_x000D_
PTC Supplemental Schedules.xlsx_x000D_
Worksheets:_x000D_
PTC 710 Portrait Cont'd_x000D_
</t>
        </r>
      </text>
    </comment>
  </commentList>
</comments>
</file>

<file path=xl/comments37.xml><?xml version="1.0" encoding="utf-8"?>
<comments xmlns="http://schemas.openxmlformats.org/spreadsheetml/2006/main">
  <authors>
    <author>DUCRR</author>
  </authors>
  <commentList>
    <comment ref="A1" authorId="0">
      <text>
        <r>
          <rPr>
            <b/>
            <sz val="9"/>
            <color indexed="81"/>
            <rFont val="Tahoma"/>
            <family val="2"/>
          </rPr>
          <t xml:space="preserve">Workbooks:_x000D_
PTC Supplemental Schedules.xlsx_x000D_
Worksheets:_x000D_
PTC710S_x000D_
</t>
        </r>
      </text>
    </comment>
  </commentList>
</comments>
</file>

<file path=xl/comments38.xml><?xml version="1.0" encoding="utf-8"?>
<comments xmlns="http://schemas.openxmlformats.org/spreadsheetml/2006/main">
  <authors>
    <author>DUCRR</author>
  </authors>
  <commentList>
    <comment ref="A1" authorId="0">
      <text>
        <r>
          <rPr>
            <b/>
            <sz val="9"/>
            <color indexed="81"/>
            <rFont val="Tahoma"/>
            <family val="2"/>
          </rPr>
          <t xml:space="preserve">Workbooks:_x000D_
PTC Supplemental Schedules.xlsx_x000D_
Worksheets:_x000D_
PTC720_x000D_
</t>
        </r>
      </text>
    </comment>
  </commentList>
</comments>
</file>

<file path=xl/comments39.xml><?xml version="1.0" encoding="utf-8"?>
<comments xmlns="http://schemas.openxmlformats.org/spreadsheetml/2006/main">
  <authors>
    <author>DUCRR</author>
  </authors>
  <commentList>
    <comment ref="A1" authorId="0">
      <text>
        <r>
          <rPr>
            <b/>
            <sz val="9"/>
            <color indexed="81"/>
            <rFont val="Tahoma"/>
            <family val="2"/>
          </rPr>
          <t xml:space="preserve">Workbooks:_x000D_
PTC Supplemental Schedules.xlsx_x000D_
Worksheets:_x000D_
PTC Grants_x000D_
</t>
        </r>
      </text>
    </comment>
  </commentList>
</comments>
</file>

<file path=xl/comments4.xml><?xml version="1.0" encoding="utf-8"?>
<comments xmlns="http://schemas.openxmlformats.org/spreadsheetml/2006/main">
  <authors>
    <author>DUCRR</author>
  </authors>
  <commentList>
    <comment ref="B3" authorId="0">
      <text>
        <r>
          <rPr>
            <b/>
            <sz val="9"/>
            <color indexed="81"/>
            <rFont val="Tahoma"/>
            <family val="2"/>
          </rPr>
          <t xml:space="preserve">Workbooks:_x000D_
08-Sch C.xlsx_x000D_
Worksheets:_x000D_
p4_x000D_
</t>
        </r>
      </text>
    </comment>
  </commentList>
</comments>
</file>

<file path=xl/comments5.xml><?xml version="1.0" encoding="utf-8"?>
<comments xmlns="http://schemas.openxmlformats.org/spreadsheetml/2006/main">
  <authors>
    <author>DUCRR</author>
  </authors>
  <commentList>
    <comment ref="A1" authorId="0">
      <text>
        <r>
          <rPr>
            <b/>
            <sz val="9"/>
            <color indexed="81"/>
            <rFont val="Tahoma"/>
            <family val="2"/>
          </rPr>
          <t xml:space="preserve">Workbooks:_x000D_
09-Sch 200.xlsx_x000D_
Worksheets:_x000D_
p5_x000D_
</t>
        </r>
      </text>
    </comment>
  </commentList>
</comments>
</file>

<file path=xl/comments6.xml><?xml version="1.0" encoding="utf-8"?>
<comments xmlns="http://schemas.openxmlformats.org/spreadsheetml/2006/main">
  <authors>
    <author>DUCRR</author>
  </authors>
  <commentList>
    <comment ref="A1" authorId="0">
      <text>
        <r>
          <rPr>
            <b/>
            <sz val="9"/>
            <color indexed="81"/>
            <rFont val="Tahoma"/>
            <family val="2"/>
          </rPr>
          <t xml:space="preserve">Workbooks:_x000D_
09-Sch 200.xlsx_x000D_
Worksheets:_x000D_
p6_x000D_
</t>
        </r>
      </text>
    </comment>
  </commentList>
</comments>
</file>

<file path=xl/comments7.xml><?xml version="1.0" encoding="utf-8"?>
<comments xmlns="http://schemas.openxmlformats.org/spreadsheetml/2006/main">
  <authors>
    <author>DUCRR</author>
  </authors>
  <commentList>
    <comment ref="A1" authorId="0">
      <text>
        <r>
          <rPr>
            <b/>
            <sz val="9"/>
            <color indexed="81"/>
            <rFont val="Tahoma"/>
            <family val="2"/>
          </rPr>
          <t xml:space="preserve">Workbooks:_x000D_
11-Sch 210.xlsx_x000D_
Worksheets:_x000D_
p16_x000D_
</t>
        </r>
      </text>
    </comment>
  </commentList>
</comments>
</file>

<file path=xl/comments8.xml><?xml version="1.0" encoding="utf-8"?>
<comments xmlns="http://schemas.openxmlformats.org/spreadsheetml/2006/main">
  <authors>
    <author>DUCRR</author>
  </authors>
  <commentList>
    <comment ref="A1" authorId="0">
      <text>
        <r>
          <rPr>
            <b/>
            <sz val="9"/>
            <color indexed="81"/>
            <rFont val="Tahoma"/>
            <family val="2"/>
          </rPr>
          <t xml:space="preserve">Workbooks:_x000D_
11-Sch 210.xlsx_x000D_
Worksheets:_x000D_
p17_x000D_
</t>
        </r>
      </text>
    </comment>
  </commentList>
</comments>
</file>

<file path=xl/comments9.xml><?xml version="1.0" encoding="utf-8"?>
<comments xmlns="http://schemas.openxmlformats.org/spreadsheetml/2006/main">
  <authors>
    <author>yadmv</author>
    <author>Matthew Swecker</author>
  </authors>
  <commentList>
    <comment ref="F22" authorId="0">
      <text>
        <r>
          <rPr>
            <b/>
            <sz val="8"/>
            <color indexed="81"/>
            <rFont val="Tahoma"/>
            <family val="2"/>
          </rPr>
          <t>yadmv:</t>
        </r>
        <r>
          <rPr>
            <sz val="8"/>
            <color indexed="81"/>
            <rFont val="Tahoma"/>
            <family val="2"/>
          </rPr>
          <t xml:space="preserve">
Update with footnote reference</t>
        </r>
      </text>
    </comment>
    <comment ref="L35" authorId="1">
      <text>
        <r>
          <rPr>
            <b/>
            <sz val="8"/>
            <color indexed="81"/>
            <rFont val="Tahoma"/>
            <family val="2"/>
          </rPr>
          <t>Matthew Swecker:</t>
        </r>
        <r>
          <rPr>
            <sz val="8"/>
            <color indexed="81"/>
            <rFont val="Tahoma"/>
            <family val="2"/>
          </rPr>
          <t xml:space="preserve">
Amounts on line 8 represent distributions of earnings associated with a limited liability company.  Board approval for use of Account 616 was received January 9, 2014.
Approval must be received every year.</t>
        </r>
      </text>
    </comment>
  </commentList>
</comments>
</file>

<file path=xl/sharedStrings.xml><?xml version="1.0" encoding="utf-8"?>
<sst xmlns="http://schemas.openxmlformats.org/spreadsheetml/2006/main" count="7639" uniqueCount="3510">
  <si>
    <t>PTC 700.  MILEAGE OPERATED AT CLOSE OF YEAR</t>
  </si>
  <si>
    <t>Running tracks, passing tracks, cross-overs, etc.</t>
  </si>
  <si>
    <t>Proportion</t>
  </si>
  <si>
    <t>Miles of</t>
  </si>
  <si>
    <t>owned or</t>
  </si>
  <si>
    <t>Miles</t>
  </si>
  <si>
    <t>passing tracks,</t>
  </si>
  <si>
    <t>Line</t>
  </si>
  <si>
    <t>Class</t>
  </si>
  <si>
    <t>leased by</t>
  </si>
  <si>
    <t>of</t>
  </si>
  <si>
    <t>second</t>
  </si>
  <si>
    <t>all other</t>
  </si>
  <si>
    <t>cross-overs,</t>
  </si>
  <si>
    <t>way switching</t>
  </si>
  <si>
    <t>yard switching</t>
  </si>
  <si>
    <t>TOTAL</t>
  </si>
  <si>
    <t>No.</t>
  </si>
  <si>
    <t>respondent</t>
  </si>
  <si>
    <t>road</t>
  </si>
  <si>
    <t>main track</t>
  </si>
  <si>
    <t>main tracks</t>
  </si>
  <si>
    <t>and turnouts</t>
  </si>
  <si>
    <t>tracks</t>
  </si>
  <si>
    <t>(a)</t>
  </si>
  <si>
    <t>(b)</t>
  </si>
  <si>
    <t>(c)</t>
  </si>
  <si>
    <t>(d)</t>
  </si>
  <si>
    <t>(e)</t>
  </si>
  <si>
    <t>(f)</t>
  </si>
  <si>
    <t>(g)</t>
  </si>
  <si>
    <t>(h)</t>
  </si>
  <si>
    <t>(i)</t>
  </si>
  <si>
    <t>Miles of electrified road</t>
  </si>
  <si>
    <t>or track included in the</t>
  </si>
  <si>
    <t>preceding grand total</t>
  </si>
  <si>
    <t xml:space="preserve">               PTC Supplement to  Railroad Annual Report R-1    </t>
  </si>
  <si>
    <t>NOTES AND REMARKS</t>
  </si>
  <si>
    <t xml:space="preserve">PTC Supplement to Railroad Annual Report R-1    </t>
  </si>
  <si>
    <t>PTC 710. INVENTORY OF EQUIPMENT</t>
  </si>
  <si>
    <t>UNITS OWNED, INCLUDED IN INVESTMENT ACCOUNT, AND LEASED FROM OTHERS</t>
  </si>
  <si>
    <t>Changes During the Year</t>
  </si>
  <si>
    <t>Units at Close of Year</t>
  </si>
  <si>
    <t>Units Installed</t>
  </si>
  <si>
    <t>All other units</t>
  </si>
  <si>
    <t>Units retired</t>
  </si>
  <si>
    <t xml:space="preserve">including  </t>
  </si>
  <si>
    <t>from service</t>
  </si>
  <si>
    <t>Rebuilt units</t>
  </si>
  <si>
    <t>reclassification</t>
  </si>
  <si>
    <t>of respondent</t>
  </si>
  <si>
    <t>Aggregate</t>
  </si>
  <si>
    <t>Units in</t>
  </si>
  <si>
    <t>acquired and</t>
  </si>
  <si>
    <t>and second</t>
  </si>
  <si>
    <t>whether</t>
  </si>
  <si>
    <t>capacity of</t>
  </si>
  <si>
    <t>service of</t>
  </si>
  <si>
    <t>New units</t>
  </si>
  <si>
    <t>rebuilt units</t>
  </si>
  <si>
    <t>hand units</t>
  </si>
  <si>
    <t>Total in</t>
  </si>
  <si>
    <t>units</t>
  </si>
  <si>
    <t>leased</t>
  </si>
  <si>
    <t>rewritten</t>
  </si>
  <si>
    <t>purchased</t>
  </si>
  <si>
    <t>leased,</t>
  </si>
  <si>
    <t>Owned</t>
  </si>
  <si>
    <t>Leased</t>
  </si>
  <si>
    <t>reported</t>
  </si>
  <si>
    <t xml:space="preserve">Line </t>
  </si>
  <si>
    <t>Cross</t>
  </si>
  <si>
    <t>at beginning</t>
  </si>
  <si>
    <t>from</t>
  </si>
  <si>
    <t>into property</t>
  </si>
  <si>
    <t>or leased from</t>
  </si>
  <si>
    <t>including</t>
  </si>
  <si>
    <t>and</t>
  </si>
  <si>
    <t>in col (j)</t>
  </si>
  <si>
    <t>Check</t>
  </si>
  <si>
    <t>Type or design of units</t>
  </si>
  <si>
    <t>of year</t>
  </si>
  <si>
    <t>or built</t>
  </si>
  <si>
    <t>others</t>
  </si>
  <si>
    <t>accounts</t>
  </si>
  <si>
    <t>used</t>
  </si>
  <si>
    <t>[col (h) &amp; (i)]</t>
  </si>
  <si>
    <t>(See Ins. 7)</t>
  </si>
  <si>
    <t>to others</t>
  </si>
  <si>
    <t>(j)</t>
  </si>
  <si>
    <t>(k)</t>
  </si>
  <si>
    <t>(l)</t>
  </si>
  <si>
    <t>Locomotive Units</t>
  </si>
  <si>
    <t>(HP)</t>
  </si>
  <si>
    <t xml:space="preserve">Diesel-freight                          </t>
  </si>
  <si>
    <t>Diesel-passenger</t>
  </si>
  <si>
    <t xml:space="preserve">Diesel-multiple purpose        </t>
  </si>
  <si>
    <t xml:space="preserve">Diesel-switching                     </t>
  </si>
  <si>
    <t>*</t>
  </si>
  <si>
    <t xml:space="preserve">TOTAL (lines 1 to 4)              </t>
  </si>
  <si>
    <t>Electric locomotives</t>
  </si>
  <si>
    <t>Other self-powered units</t>
  </si>
  <si>
    <t>TOTAL (lines 5, 6, and 7)</t>
  </si>
  <si>
    <t>Auxiliary units</t>
  </si>
  <si>
    <t>N/A</t>
  </si>
  <si>
    <t>TOTAL LOCOMOTIVE UNITS</t>
  </si>
  <si>
    <t xml:space="preserve">   (lines 8 and 9)</t>
  </si>
  <si>
    <t>DISTRIBUTION OF LOCOMOTIVE UNITS IN SERVICE OF RESPONDENT AT CLOSE OF YEAR BUILT, DISREGARDING YEAR OF REBUILDING</t>
  </si>
  <si>
    <t>PTC Supplement to Railroad Annual Report R-1</t>
  </si>
  <si>
    <t>During Calendar Year</t>
  </si>
  <si>
    <t>Between</t>
  </si>
  <si>
    <t>Before</t>
  </si>
  <si>
    <t>Diesel</t>
  </si>
  <si>
    <t>Electric</t>
  </si>
  <si>
    <t xml:space="preserve">  TOTAL (lines 11 to 13)</t>
  </si>
  <si>
    <t xml:space="preserve">  (lines 14 and 15)</t>
  </si>
  <si>
    <t>a</t>
  </si>
  <si>
    <t>PTC 710. INVENTORY OF EQUIPMENT  (Continued)</t>
  </si>
  <si>
    <t>Passenger-Train Cars</t>
  </si>
  <si>
    <t>Non-Self-Propelled</t>
  </si>
  <si>
    <t>Coaches (PA, PB, PBO)</t>
  </si>
  <si>
    <t>Combined cars</t>
  </si>
  <si>
    <t>(All class C, except CSB)</t>
  </si>
  <si>
    <t>Parlor cars (PBC, PC, PL, PO)</t>
  </si>
  <si>
    <t>Sleeping cars (PS, PT, PAS, PDS)</t>
  </si>
  <si>
    <t>Dining, grill, &amp; tavern cars</t>
  </si>
  <si>
    <t>(All class D, PD)</t>
  </si>
  <si>
    <t>Nonpassenger carrying cars</t>
  </si>
  <si>
    <t>(All class B, CSB, M, PSA, IA)</t>
  </si>
  <si>
    <t>TOTAL (Lines 17 to 22)</t>
  </si>
  <si>
    <t>Self-Propelled</t>
  </si>
  <si>
    <t>Electric passenger cars</t>
  </si>
  <si>
    <t>(EP, ET)</t>
  </si>
  <si>
    <t>Electric combined cars (EC)</t>
  </si>
  <si>
    <t xml:space="preserve">Internal combustion rail </t>
  </si>
  <si>
    <t xml:space="preserve">  motorcars (ED, EG)</t>
  </si>
  <si>
    <t>Other self-propelled cars</t>
  </si>
  <si>
    <t>(Specify types)</t>
  </si>
  <si>
    <t>TOTAL (Lines 24 to 27)</t>
  </si>
  <si>
    <t>TOTAL (Lines 23 and 28)</t>
  </si>
  <si>
    <t>Company Service Cars</t>
  </si>
  <si>
    <t>Business cars (PV)</t>
  </si>
  <si>
    <t>Board outfit cars (MWX)</t>
  </si>
  <si>
    <t>Derrick &amp; snow removal cars</t>
  </si>
  <si>
    <t>(MWU, MWV, MWW, MWK)</t>
  </si>
  <si>
    <t>Dump and ballast cars</t>
  </si>
  <si>
    <t>(MWB, MWD)</t>
  </si>
  <si>
    <t>Other maintenance and service</t>
  </si>
  <si>
    <t xml:space="preserve">  equipment cars</t>
  </si>
  <si>
    <t>TOTAL (Lines 30 to 34)</t>
  </si>
  <si>
    <t>PTC 710.  INVENTORY OF EQUIPMENT - Continued</t>
  </si>
  <si>
    <t>PTC 710. INVENTORY OF EQUIPMENT - Continued</t>
  </si>
  <si>
    <t>Instructions for reporting freight-train car data.</t>
  </si>
  <si>
    <t>1.</t>
  </si>
  <si>
    <t>Give particulars of each of the various classes of equipment which respondent owned or leased during the year.</t>
  </si>
  <si>
    <t>4.</t>
  </si>
  <si>
    <t>Column (m) should show aggregate capacity for all units reported in Columns (k) and (l), as follows.  For freight-train cars,</t>
  </si>
  <si>
    <t>2.</t>
  </si>
  <si>
    <t xml:space="preserve">In Column (d) give the number of units purchased or built in company shops.  In Column (e) give the number of new units  </t>
  </si>
  <si>
    <t xml:space="preserve"> report the nominal capacity (in tons of 2,000 lbs) as provided for in Rule 86 of the AAR Code of Rules Governing Cars in</t>
  </si>
  <si>
    <t xml:space="preserve"> leased from others.  The term "new" means a unit placed in service for the first time on any railroad.</t>
  </si>
  <si>
    <t xml:space="preserve"> Interchange.  Convert the capacity of tank cars to capacity in tons of the commodity which the car is intended to customarily carry.</t>
  </si>
  <si>
    <t>3.</t>
  </si>
  <si>
    <t xml:space="preserve">Units leased to others for a period of one year or more are reportable in Column (n).  Units temporarily out of respondent's </t>
  </si>
  <si>
    <t>5.</t>
  </si>
  <si>
    <t>Time-mileage cars refers to freight cars, other than cabooses, owned or held under lease arrangement, whose interline rental</t>
  </si>
  <si>
    <t xml:space="preserve"> service and rented to others for less than one year are to be included in Column (i).  Units rented from others for a period </t>
  </si>
  <si>
    <t xml:space="preserve">  is settled on a per diem and line haul mileage basis under "Code of Car Hire Rules" or would be so settled if used by another</t>
  </si>
  <si>
    <t xml:space="preserve"> less than one year should not be included in Column (j).</t>
  </si>
  <si>
    <t>railroad.</t>
  </si>
  <si>
    <t>Units in service of respon-</t>
  </si>
  <si>
    <t>Changes during the year</t>
  </si>
  <si>
    <t>Changes during year</t>
  </si>
  <si>
    <t>Units at close of year</t>
  </si>
  <si>
    <t>dent at beginning of year</t>
  </si>
  <si>
    <t>Units installed</t>
  </si>
  <si>
    <t>(concluded)</t>
  </si>
  <si>
    <t xml:space="preserve">Total in service of </t>
  </si>
  <si>
    <t>All other units,</t>
  </si>
  <si>
    <t xml:space="preserve">including </t>
  </si>
  <si>
    <t>(col. (i) &amp; (j))</t>
  </si>
  <si>
    <t>capacity</t>
  </si>
  <si>
    <t>New or</t>
  </si>
  <si>
    <t>of units</t>
  </si>
  <si>
    <t>Class of equipment</t>
  </si>
  <si>
    <t>Time-</t>
  </si>
  <si>
    <t>and second hand</t>
  </si>
  <si>
    <t>whether owned</t>
  </si>
  <si>
    <t>reported in</t>
  </si>
  <si>
    <t>mileage</t>
  </si>
  <si>
    <t>All</t>
  </si>
  <si>
    <t>or</t>
  </si>
  <si>
    <t>into</t>
  </si>
  <si>
    <t>units purchased</t>
  </si>
  <si>
    <t>or leased</t>
  </si>
  <si>
    <t>col (k) &amp; (l)</t>
  </si>
  <si>
    <t xml:space="preserve">to </t>
  </si>
  <si>
    <t>car designations</t>
  </si>
  <si>
    <t>cars</t>
  </si>
  <si>
    <t>Others</t>
  </si>
  <si>
    <t>built</t>
  </si>
  <si>
    <t>from others</t>
  </si>
  <si>
    <t>property</t>
  </si>
  <si>
    <t>(see ins. 4)</t>
  </si>
  <si>
    <t>(m)</t>
  </si>
  <si>
    <t>(n)</t>
  </si>
  <si>
    <t>FREIGHT TRAIN CARS</t>
  </si>
  <si>
    <t xml:space="preserve"> Plain box cars - 40' </t>
  </si>
  <si>
    <t xml:space="preserve">   (B1__,  B2__)</t>
  </si>
  <si>
    <t xml:space="preserve"> Plain box cars - 50' and longer</t>
  </si>
  <si>
    <t>37</t>
  </si>
  <si>
    <t xml:space="preserve">   (B3_0-7, B4_0-7, B5__, B6__</t>
  </si>
  <si>
    <t xml:space="preserve">     B7__, B8__)</t>
  </si>
  <si>
    <t xml:space="preserve"> Equipped box cars</t>
  </si>
  <si>
    <t>38</t>
  </si>
  <si>
    <t xml:space="preserve">   (All Code A, Except A_5_)</t>
  </si>
  <si>
    <t xml:space="preserve"> Plain gondola cars</t>
  </si>
  <si>
    <t>39</t>
  </si>
  <si>
    <t xml:space="preserve">   (All Codes G &amp; J,  J__1,  J__2,</t>
  </si>
  <si>
    <t xml:space="preserve">     J__3, J__4)</t>
  </si>
  <si>
    <t xml:space="preserve"> Equipped gondola cars</t>
  </si>
  <si>
    <t>40</t>
  </si>
  <si>
    <t xml:space="preserve">   (All Code E)</t>
  </si>
  <si>
    <t xml:space="preserve"> Covered hopper cars</t>
  </si>
  <si>
    <t>41</t>
  </si>
  <si>
    <t xml:space="preserve">   (C__1, C__2, C__3, C__4)</t>
  </si>
  <si>
    <t xml:space="preserve"> Open top hopper cars - general</t>
  </si>
  <si>
    <t>42</t>
  </si>
  <si>
    <t xml:space="preserve">   service (All Code H)</t>
  </si>
  <si>
    <t xml:space="preserve"> Open top hopper cars - special</t>
  </si>
  <si>
    <t>43</t>
  </si>
  <si>
    <t xml:space="preserve">   service (J__O), and All Code K)</t>
  </si>
  <si>
    <t xml:space="preserve"> Refrigerator cars - mechanical</t>
  </si>
  <si>
    <t>44</t>
  </si>
  <si>
    <t xml:space="preserve"> (R_5,_, R_6_, R_7_, R_8_, R_9_)</t>
  </si>
  <si>
    <t xml:space="preserve"> Refrigerator cars - nonmechanical</t>
  </si>
  <si>
    <t>45</t>
  </si>
  <si>
    <t xml:space="preserve">  (R_0_, R_1_, R_2_)</t>
  </si>
  <si>
    <t xml:space="preserve"> Flat cars - TOFC/COFC</t>
  </si>
  <si>
    <t>46</t>
  </si>
  <si>
    <t xml:space="preserve">  (All Code P, Q, &amp; S, Except Q8_)</t>
  </si>
  <si>
    <t xml:space="preserve"> Flat cars - multilevel</t>
  </si>
  <si>
    <t>47</t>
  </si>
  <si>
    <t xml:space="preserve">   (All Code V)</t>
  </si>
  <si>
    <t xml:space="preserve"> Flat cars - general service</t>
  </si>
  <si>
    <t>48</t>
  </si>
  <si>
    <t xml:space="preserve">  (F10_, F20_, F30_)</t>
  </si>
  <si>
    <t xml:space="preserve"> Flat cars - other</t>
  </si>
  <si>
    <t>49</t>
  </si>
  <si>
    <t xml:space="preserve">  (F_1_, F_2_, F_3_, F_4_, F_5_,</t>
  </si>
  <si>
    <t xml:space="preserve">    F_6_, F_8_, F40_)</t>
  </si>
  <si>
    <t xml:space="preserve"> Tank cars - under 22,000 gal.</t>
  </si>
  <si>
    <t>50</t>
  </si>
  <si>
    <t xml:space="preserve">  (T__0, T__1, T__2, T__3, T__4,</t>
  </si>
  <si>
    <t xml:space="preserve">    T__5)</t>
  </si>
  <si>
    <t xml:space="preserve"> Tank cars -  22,000 gal. and over</t>
  </si>
  <si>
    <t>51</t>
  </si>
  <si>
    <t xml:space="preserve">  (T__6, T__7, T__8, T__9)</t>
  </si>
  <si>
    <t xml:space="preserve"> All other freight cars</t>
  </si>
  <si>
    <t>52</t>
  </si>
  <si>
    <t xml:space="preserve">   (A_5_, F_7_, All Code L &amp; Q8__)</t>
  </si>
  <si>
    <t xml:space="preserve">       TOTAL (Lines 36 to 52)</t>
  </si>
  <si>
    <t xml:space="preserve"> Caboose (All Code M-930)</t>
  </si>
  <si>
    <t xml:space="preserve">        TOTAL (Lines 53 and 54)</t>
  </si>
  <si>
    <t xml:space="preserve">               PTC Supplement to Railroad Annual Report R-1    </t>
  </si>
  <si>
    <t xml:space="preserve"> PTC Supplement to Railroad Annual Report R-1    </t>
  </si>
  <si>
    <t>PTC 710.  INVENTORY OF EQUIPMENT - Concluded</t>
  </si>
  <si>
    <t>Per</t>
  </si>
  <si>
    <t>diem</t>
  </si>
  <si>
    <t>FLOATING EQUIPMENT</t>
  </si>
  <si>
    <t xml:space="preserve"> Self-propelled vessels</t>
  </si>
  <si>
    <t xml:space="preserve">   (tugboats, car ferries, etc.)</t>
  </si>
  <si>
    <t xml:space="preserve"> Non-self-propelled vessels</t>
  </si>
  <si>
    <t xml:space="preserve">   (car floats, lighters, etc.)</t>
  </si>
  <si>
    <t xml:space="preserve">       TOTAL (Lines 56 and 57)</t>
  </si>
  <si>
    <t>HIGHWAY REVENUE</t>
  </si>
  <si>
    <t>EQUIPMENT</t>
  </si>
  <si>
    <t xml:space="preserve"> Chassis (Z1_, Z67_, Z68_, Z_69_)</t>
  </si>
  <si>
    <t xml:space="preserve"> Dry van (U2_, Z_, Z6_, I-6)</t>
  </si>
  <si>
    <t xml:space="preserve"> Flat bed (U3__, Z3__)</t>
  </si>
  <si>
    <t xml:space="preserve"> Open bed (U4__, Z4__)</t>
  </si>
  <si>
    <t xml:space="preserve"> Mechanical refrigerator (U5_, Z5_)</t>
  </si>
  <si>
    <t xml:space="preserve"> Bulk hopper (U0__, Z0__)</t>
  </si>
  <si>
    <t xml:space="preserve"> Insulated (U7__, Z7__)</t>
  </si>
  <si>
    <t xml:space="preserve"> Tank (Z0__, U6__)  (See note)</t>
  </si>
  <si>
    <t xml:space="preserve"> Other trailer and container</t>
  </si>
  <si>
    <t xml:space="preserve"> (Special equipped dry van U9__,</t>
  </si>
  <si>
    <t xml:space="preserve">   Z8__, Z9__)</t>
  </si>
  <si>
    <t xml:space="preserve"> Tractor</t>
  </si>
  <si>
    <t xml:space="preserve"> Truck</t>
  </si>
  <si>
    <t xml:space="preserve">       TOTAL (Lines 59 to 69)</t>
  </si>
  <si>
    <t>Note:  Line 66 (Tank) must have fitting code "CN" to qualify as a tank, otherwise it is a bulk hopper.</t>
  </si>
  <si>
    <t xml:space="preserve">  </t>
  </si>
  <si>
    <t xml:space="preserve">  PTC Supplement to Railroad Annual Report R-1    </t>
  </si>
  <si>
    <t>PTC 710S. UNIT COST OF EQUIPMENT INSTALLED DURING THE YEAR</t>
  </si>
  <si>
    <t>(Dollars in Thousands)</t>
  </si>
  <si>
    <t>Give particulars, as requested, separately, for the various classes of new units and rebuilt units of equipment installed by respondent during the year.  If</t>
  </si>
  <si>
    <t xml:space="preserve">information regarding the cost of any units installed is not complete at time of filing of this report, the units should be omitted, but reference to the number of </t>
  </si>
  <si>
    <t xml:space="preserve">units omitted should be given in a footnote, the details as to cost to be given in the report of the following year.  The cost of units under construction at the </t>
  </si>
  <si>
    <t>close of the year should not be reflected in this schedule even though part of the cost appears in the property account for the year.  Indicate in column (e)</t>
  </si>
  <si>
    <t>whether an installation represents equipment purchased (P), built or rebuilt by contract in outside railroad shops (C), or built or rebuilt in company or system</t>
  </si>
  <si>
    <t>shops (S) including units acquired through capitalized leases (L).</t>
  </si>
  <si>
    <t>In column (a) list each class or type of locomotive unit, car or TOFC/COFC equipment on a separate line.  By class is meant the standard classification</t>
  </si>
  <si>
    <t>used to distinguish types of locomotive units, freight cars or other equipment adopted by the Association of American Railroads, and should include physical</t>
  </si>
  <si>
    <t>characteristics requested by Schedule 710.  Locomotive units should be identified as to power source, wheel arrangement, and horsepower per unit, such as</t>
  </si>
  <si>
    <t>multiple-purpose diesel locomotive A units (B-B), 2500 HP.  Cars should be identified as to special construction or service characteristics, such as aluminum-</t>
  </si>
  <si>
    <t>covered hopper car (LO), steel boxcars-special service (XAP).  For TOFC/COFC, show type of equipment as enumerated in Schedule 710.</t>
  </si>
  <si>
    <t>In column (c) show the total weight in tons of 2,000 pounds.  The weight of the equipment acquired should be the weight empty.</t>
  </si>
  <si>
    <t>The cost should be the complete cost as entered on the ledger, including foreign line freight charges and handling charges.</t>
  </si>
  <si>
    <t>Data for this schedule should be confined to the units reported in Schedule 710, columns (c) and (e) for locomotive units, passenger-train cars and</t>
  </si>
  <si>
    <t>company service cars and columns (d) and (f) for freight train cars, floating equipment and highway revenue equipment.  Disclose new units in the upper</t>
  </si>
  <si>
    <t>section of this schedule.  Disclose rebuilt units acquired or rewritten into the respondent's accounts in the lower section.  The term "new" as used herein shall</t>
  </si>
  <si>
    <t>mean a unit or units placed in service for the first time on any railroad.</t>
  </si>
  <si>
    <t>6.</t>
  </si>
  <si>
    <t>All unequipped boxcars acquired in whole or part with incentive per diem funds should be reported on separate lines and be appropriately identified by</t>
  </si>
  <si>
    <t>footnote or sub-heading.</t>
  </si>
  <si>
    <t>NEW UNITS</t>
  </si>
  <si>
    <t>Number</t>
  </si>
  <si>
    <t>Total Weight</t>
  </si>
  <si>
    <t>Total</t>
  </si>
  <si>
    <t>Method of</t>
  </si>
  <si>
    <t>of Units</t>
  </si>
  <si>
    <t>(Tons)</t>
  </si>
  <si>
    <t>Cost</t>
  </si>
  <si>
    <t>Acquisition</t>
  </si>
  <si>
    <t>(see instructions)</t>
  </si>
  <si>
    <t xml:space="preserve"> REBUILT UNITS</t>
  </si>
  <si>
    <t xml:space="preserve"> </t>
  </si>
  <si>
    <t>GRAND TOTAL</t>
  </si>
  <si>
    <t>GENERAL INSTRUCTIONS CONCERNING RETURNS TO BE MADE IN SCHEDULE PTC 720</t>
  </si>
  <si>
    <t xml:space="preserve">  1.     For purposes of these schedules, the track categories are defined as follows:</t>
  </si>
  <si>
    <t xml:space="preserve">          Track category 1</t>
  </si>
  <si>
    <t xml:space="preserve">          A - Freight density of 20 million or more gross ton-miles per track mile per year (include passing tracks, turnouts, and crossovers)</t>
  </si>
  <si>
    <t xml:space="preserve">          B - Freight density of less than 20 million gross ton-miles per track mile per year, but at least 5 million (include passing tracks, turnouts, and crossovers) </t>
  </si>
  <si>
    <t xml:space="preserve">          C - Freight density of less than 5 million gross ton-miles per track mile per year, but at least 1 million (include passing tracks, turnouts, and crossovers) </t>
  </si>
  <si>
    <t xml:space="preserve">          D - Freight density of less than 1 million gross ton-miles per track mile per year (include passing tracks, turnouts, and crossovers) </t>
  </si>
  <si>
    <t xml:space="preserve">          E - Way and yard switching tracks (passing tracks, crossovers and turnouts shall be included in categories A, B, C, D, F, and potential abandonments, as appropriate).</t>
  </si>
  <si>
    <t xml:space="preserve">          F - Track over which any passenger service is provided (other than potential abandonments).  Mileage should be included within track categories A through E unless it is</t>
  </si>
  <si>
    <t xml:space="preserve">               dedicated entirely to passenger service category F</t>
  </si>
  <si>
    <t xml:space="preserve">           Potential abandonments - Route segments identified by railroads as potentially subject to abandonment as required by Section 10903 of the ICC Termination Act of 1995.</t>
  </si>
  <si>
    <t xml:space="preserve">   2.     This schedule should include all class 1, 2, 3, or 4 track from schedule 700 that is maintained by the respondent (class 5 track is assumed to be maintained by others). </t>
  </si>
  <si>
    <t xml:space="preserve">   3.     If, for two consecutive years, a line segment classified in one track category maintains a traffic density which would place it in another, it shall be reclassified into that </t>
  </si>
  <si>
    <t xml:space="preserve">           category as of the beginning of the second year.</t>
  </si>
  <si>
    <t xml:space="preserve">   4.    Traffic density related to passenger service shall not be included in the determination of the track category of a line segment.</t>
  </si>
  <si>
    <t xml:space="preserve">720.  TRACK AND TRAFFIC CONDITIONS </t>
  </si>
  <si>
    <t xml:space="preserve">   1.  Disclose the requested information pertaining to track and traffic conditions.</t>
  </si>
  <si>
    <t>Mileage of tracks</t>
  </si>
  <si>
    <t>Average annual traffic</t>
  </si>
  <si>
    <t>Average running</t>
  </si>
  <si>
    <t>Track miles under slow</t>
  </si>
  <si>
    <t>Track category</t>
  </si>
  <si>
    <t>at end of period</t>
  </si>
  <si>
    <t>density in millions of gross</t>
  </si>
  <si>
    <t>speed limit</t>
  </si>
  <si>
    <t>orders at the end of period</t>
  </si>
  <si>
    <t>(whole numbers)</t>
  </si>
  <si>
    <t>ton-miles per track-mile*</t>
  </si>
  <si>
    <t>(use two decimal places)</t>
  </si>
  <si>
    <t xml:space="preserve">  A</t>
  </si>
  <si>
    <t xml:space="preserve">  B</t>
  </si>
  <si>
    <t xml:space="preserve">  C</t>
  </si>
  <si>
    <t xml:space="preserve">  D</t>
  </si>
  <si>
    <t xml:space="preserve">  E</t>
  </si>
  <si>
    <t>XXXXXXXX</t>
  </si>
  <si>
    <t xml:space="preserve">    TOTAL</t>
  </si>
  <si>
    <t xml:space="preserve">  F</t>
  </si>
  <si>
    <t>Potential abandonments</t>
  </si>
  <si>
    <t xml:space="preserve"> * To determine average density, total track miles (route miles times number of tracks) rather than route miles shall be used.</t>
  </si>
  <si>
    <t>Footnote:  PTC Grants</t>
  </si>
  <si>
    <t>(Dollars in thousands)</t>
  </si>
  <si>
    <t>In addition to separating capital expenses and operating expenses incurred by the railroad for PTC, the respondent entity shall include by footnote disclosure here the value of funds received from non-government and government transfers to include grants, subsidies, and other contributions or reimbursements that the respondent entity used to purchase or create PTC assets or to offset PTC costs.  These amounts represent non-railroad monies that the respondent entity used or designated for PTC and would provide for full disclosure of PTC costs on an annual basis.  This disclosure shall identify the nature and location of the project by FRA identification, if applicable.  If FRA identification is not applicable, the disclosure shall identify the location at the state or regional level.</t>
  </si>
  <si>
    <t>Entity Receiving Funds</t>
  </si>
  <si>
    <t>Entity Dispensing Funds</t>
  </si>
  <si>
    <t>Name of Program Providing Funding</t>
  </si>
  <si>
    <t>Location(s) of the Project Funded</t>
  </si>
  <si>
    <t>Amount of Funding Received</t>
  </si>
  <si>
    <t>Balance at beginning of year</t>
  </si>
  <si>
    <t>Current year</t>
  </si>
  <si>
    <t>Balance at close of year</t>
  </si>
  <si>
    <t xml:space="preserve">    A.  SCHEDULES OMITTED BY RESPONDENT</t>
  </si>
  <si>
    <t>The respondent, at its option, may omit pages from this report provided there is nothing to report or the schedules</t>
  </si>
  <si>
    <t>are not applicable.</t>
  </si>
  <si>
    <t>Show the pages excluded, as well as the schedule number and title, in the space provided below.</t>
  </si>
  <si>
    <t>If no schedules were omitted indicate "NONE."</t>
  </si>
  <si>
    <t>Page</t>
  </si>
  <si>
    <t>Schedule No.</t>
  </si>
  <si>
    <t>Title</t>
  </si>
  <si>
    <t>NONE</t>
  </si>
  <si>
    <t>Railroad Annual Report R-1</t>
  </si>
  <si>
    <t>B. IDENTITY OF RESPONDENT</t>
  </si>
  <si>
    <t>Answers to the questions asked should be made in full, without reference to data returned on the corresponding page of previous</t>
  </si>
  <si>
    <t xml:space="preserve">Give in full the exact name of the respondent.  Use the words "The" and "Company" only when they are parts of the corporate name.  </t>
  </si>
  <si>
    <t>Be careful to distinguish between railroad and railway.  The corporate name should be given uniformly throughout the report, notably on the</t>
  </si>
  <si>
    <t>cover, on the title page, and in the "Verification."  If the report is made by receivers, trustees, a committee of bondholders, or individuals</t>
  </si>
  <si>
    <t>otherwise in possession of the property, state names and facts with precision.  If the report is for a consolidated group, pursuant to</t>
  </si>
  <si>
    <t>Special Permission from the Board, indicate such fact on line 1 below and list the consolidated group on page 4.</t>
  </si>
  <si>
    <t xml:space="preserve">If incorporated under a special charter, give date of passage of the act; if a reorganization has been effected, give date of </t>
  </si>
  <si>
    <t>reorganization.  If a receivership or other trust, give also date when such receivership or other possession began.  If a partnership,</t>
  </si>
  <si>
    <t>give date of formation and also names in full of present partners.</t>
  </si>
  <si>
    <t>State the occasion for the reorganization, whether by reason of foreclosure of mortgage or otherwise, according to the fact.  Give</t>
  </si>
  <si>
    <t>date of organization of original corporation and refer to laws under which organized.</t>
  </si>
  <si>
    <t xml:space="preserve">Exact name of common carrier making this report       Norfolk Southern Combined Railroad Subsidiaries* (NS Rail) is </t>
  </si>
  <si>
    <t xml:space="preserve">Date of incorporation </t>
  </si>
  <si>
    <t>Norfolk Southern Railway Company was incorporated June 18, 1894, under the name Southern</t>
  </si>
  <si>
    <t>Railway Company.</t>
  </si>
  <si>
    <t>Under laws of what Government, State, or Territory organized?  If more than one, name all.  If in bankruptcy, give</t>
  </si>
  <si>
    <t>court of jurisdiction and dates of beginning of receivership and of appointment of receivers or trustees</t>
  </si>
  <si>
    <t>Norfolk Southern Railway Company - Organized under and by virtue of an act of Assembly of the State of Virginia,</t>
  </si>
  <si>
    <t>approved February 20, 1894.</t>
  </si>
  <si>
    <t>If the respondent was reorganized during the year, involved in a consolidation or merger, or conducted its business under a</t>
  </si>
  <si>
    <t xml:space="preserve">different name, give full particulars -       </t>
  </si>
  <si>
    <t>On June 1, 1982, Southern Railway Company (SR) and Norfolk and Western Railway</t>
  </si>
  <si>
    <t>Company (NW) became subsidiaries of Norfolk Southern Corporation (NS), a transportation holding company incorporated</t>
  </si>
  <si>
    <t>in Virginia.  Effective December 31, 1990, NS transferred all the common stock of NW to SR, and SR's name was changed to</t>
  </si>
  <si>
    <t>Norfolk Southern Railway Company (NSR).  Effective September 1, 1998, NW was merged with and into NSR.  In August 1998,</t>
  </si>
  <si>
    <t>the STB's decision approving the joint application of NS, NSR and other parties to control Conrail, Inc. (Conrail) (which owns</t>
  </si>
  <si>
    <t>Consolidated Rail Corporation) became final.  NSR and CSX Transportation, Inc. (CSXT) began operating their respective</t>
  </si>
  <si>
    <t>See note on page 4 "Principles of Combined Reporting."</t>
  </si>
  <si>
    <t xml:space="preserve">                    STOCKHOLDERS REPORTS</t>
  </si>
  <si>
    <t xml:space="preserve">The respondent is required to send the office of Economic and Environmental Analysis, immediately upon preparation, two copies of its </t>
  </si>
  <si>
    <t>latest annual report to stockholders.</t>
  </si>
  <si>
    <t>Check appropriate box:</t>
  </si>
  <si>
    <t>Two copies are attached to this report.</t>
  </si>
  <si>
    <t>Two copies will be submitted</t>
  </si>
  <si>
    <t>X</t>
  </si>
  <si>
    <t>No annual report to stockholders is prepared.</t>
  </si>
  <si>
    <t xml:space="preserve">Not applicable for "Norfolk Southern Combined Railroad Subsidiaries." </t>
  </si>
  <si>
    <t>C. VOTING POWERS AND ELECTIONS</t>
  </si>
  <si>
    <r>
      <t xml:space="preserve">State the par value of each share of stock:  Common, $  </t>
    </r>
    <r>
      <rPr>
        <u/>
        <sz val="8"/>
        <rFont val="Arial"/>
        <family val="2"/>
      </rPr>
      <t>No Par</t>
    </r>
    <r>
      <rPr>
        <sz val="8"/>
        <rFont val="Arial"/>
        <family val="2"/>
      </rPr>
      <t xml:space="preserve">  per share; first preferred, $ ____ per share; second preferred </t>
    </r>
  </si>
  <si>
    <t>$ ____ per share; debenture stock, $ ____ per share.</t>
  </si>
  <si>
    <r>
      <t xml:space="preserve">State whether or not each share of stock has the right to one vote; if not, give full particulars in a footnote. </t>
    </r>
    <r>
      <rPr>
        <u/>
        <sz val="8"/>
        <rFont val="Arial"/>
        <family val="2"/>
      </rPr>
      <t xml:space="preserve"> Yes </t>
    </r>
    <r>
      <rPr>
        <sz val="8"/>
        <rFont val="Arial"/>
        <family val="2"/>
      </rPr>
      <t xml:space="preserve">         </t>
    </r>
  </si>
  <si>
    <t>Are voting rights proportional to holdings?</t>
  </si>
  <si>
    <t xml:space="preserve">     Yes</t>
  </si>
  <si>
    <t>If no, state in a footnote the relation between holdings and corresponding voting rights.</t>
  </si>
  <si>
    <r>
      <t xml:space="preserve">Are voting rights attached to any securities other than stock?     </t>
    </r>
    <r>
      <rPr>
        <u/>
        <sz val="8"/>
        <rFont val="Arial"/>
        <family val="2"/>
      </rPr>
      <t xml:space="preserve">  No</t>
    </r>
    <r>
      <rPr>
        <sz val="8"/>
        <rFont val="Arial"/>
        <family val="2"/>
      </rPr>
      <t xml:space="preserve">   </t>
    </r>
  </si>
  <si>
    <t xml:space="preserve">  If so, name in a footnote each security, other than stock,</t>
  </si>
  <si>
    <t xml:space="preserve"> to which voting rights are attached (as of the close of the year), and state in detail the relation between holdings and corresponding</t>
  </si>
  <si>
    <t>voting rights, stating whether voting rights are actual or contingent, and if contingent, showing the contingency.</t>
  </si>
  <si>
    <t>Has any class or issue of securities any special privileges in the election of directors, trustees, or managers, or in the determination</t>
  </si>
  <si>
    <r>
      <t xml:space="preserve">  of corporate action by any method?      </t>
    </r>
    <r>
      <rPr>
        <u/>
        <sz val="8"/>
        <rFont val="Arial"/>
        <family val="2"/>
      </rPr>
      <t xml:space="preserve">No  </t>
    </r>
  </si>
  <si>
    <t>If so, describe fully in a footnote each such class or issue and give a</t>
  </si>
  <si>
    <t xml:space="preserve">  succinct statement showing clearly the character and extent of such privileges.</t>
  </si>
  <si>
    <t>Give the date of the latest closing of the stock book prior to the actual filing of this report, and state the purpose of such closing.</t>
  </si>
  <si>
    <t xml:space="preserve">  Stock Books Do Not Close</t>
  </si>
  <si>
    <t>State the total voting power of all security holders of the respondent at the date of such closing, if within one year of the date of such filing; if</t>
  </si>
  <si>
    <t>not, state as of the close of the year.</t>
  </si>
  <si>
    <t xml:space="preserve">    votes as of </t>
  </si>
  <si>
    <t>(date)</t>
  </si>
  <si>
    <t xml:space="preserve">State the total number of stockholders of record, as of the date shown in answer to inquiry No. 7.          </t>
  </si>
  <si>
    <t xml:space="preserve"> One</t>
  </si>
  <si>
    <t>stockholder.</t>
  </si>
  <si>
    <t>Give the names of the thirty security holders of the respondent who, at the date of the latest closing of the stock book or compilation of the</t>
  </si>
  <si>
    <t xml:space="preserve"> list of stockholders of the respondent (if within 1 year prior to the actual filing of this report), had the highest voting powers in the respondent, showing </t>
  </si>
  <si>
    <t xml:space="preserve"> for each, his address, the number of votes he would have had a right to cast on that date had a meeting then been in order, and the classification </t>
  </si>
  <si>
    <t xml:space="preserve"> of the number of votes to which he was entitled, with respect to securities held by him, such securities being classified as common stock, second</t>
  </si>
  <si>
    <t xml:space="preserve"> preferred stock, first preferred stock, and other securities, stating in a footnote the names of such other securities (if any).  If any such holder held in </t>
  </si>
  <si>
    <t xml:space="preserve"> trust, give (in a footnote) the particulars of the trust.  In the case of voting trust agreement, give as supplemental information the names and addresses</t>
  </si>
  <si>
    <t xml:space="preserve"> of the thirty largest holders of the voting trust certificates and the amount of their individual holdings.  If the stock book was not closed or the list</t>
  </si>
  <si>
    <t xml:space="preserve"> of stockholders compiled within such year, show such thirty security holders as of the close of the year.</t>
  </si>
  <si>
    <t xml:space="preserve">  Number of votes</t>
  </si>
  <si>
    <t xml:space="preserve">            NUMBER OF VOTES, CLASSIFIED WITH</t>
  </si>
  <si>
    <t xml:space="preserve">  No.</t>
  </si>
  <si>
    <t>Name of</t>
  </si>
  <si>
    <t xml:space="preserve">  Address of</t>
  </si>
  <si>
    <t xml:space="preserve">        to which</t>
  </si>
  <si>
    <t xml:space="preserve">            RESPECT TO SECURITIES ON</t>
  </si>
  <si>
    <t>Security Holder</t>
  </si>
  <si>
    <t xml:space="preserve">    Security</t>
  </si>
  <si>
    <t xml:space="preserve">  security holder </t>
  </si>
  <si>
    <t xml:space="preserve">            WHICH BASED</t>
  </si>
  <si>
    <t xml:space="preserve">     Holder</t>
  </si>
  <si>
    <t xml:space="preserve">     was entitled</t>
  </si>
  <si>
    <t xml:space="preserve">       Stock</t>
  </si>
  <si>
    <t>PREFERRED</t>
  </si>
  <si>
    <t xml:space="preserve"> Common</t>
  </si>
  <si>
    <t>Second</t>
  </si>
  <si>
    <t>First</t>
  </si>
  <si>
    <t>Norfolk Southern Railway:</t>
  </si>
  <si>
    <t xml:space="preserve">  Norfolk Southern Corp.</t>
  </si>
  <si>
    <t>Norfolk, VA</t>
  </si>
  <si>
    <t>C.  VOTING POWERS AND ELECTIONS - Continued</t>
  </si>
  <si>
    <t xml:space="preserve">State the total number of votes cast at the latest general meeting for the election of directors of the respondent.  </t>
  </si>
  <si>
    <t>Give the date of such meeting.</t>
  </si>
  <si>
    <t>Give the place of such meeting.</t>
  </si>
  <si>
    <t>Principles of Combined Reporting</t>
  </si>
  <si>
    <t>Norfolk Southern Combined Railroad Subsidiaries (NS Rail) includes the affiliated railroads under the COMMON CONTROL of</t>
  </si>
  <si>
    <t xml:space="preserve">Norfolk Southern Corporation (NS).  The major subsidiary is Norfolk Southern Railway Company and consolidated </t>
  </si>
  <si>
    <t>subsidiaries (NSR).   See listing of companies included in combined rail reporting below.  Nonrailroad subsidiaries whose</t>
  </si>
  <si>
    <t>assets and operations are not deemed to be an integral part of rail operations are included in this combined report in the</t>
  </si>
  <si>
    <t>following classifications:</t>
  </si>
  <si>
    <t xml:space="preserve">          Balance Sheet  -  Fixed Capital Assets  -  "Property Used in Other Than Carrier Operations"</t>
  </si>
  <si>
    <t xml:space="preserve">          Results of Operations  -  "Other Income" and "Miscellaneous Deductions From Income"</t>
  </si>
  <si>
    <t>All significant intercompany balances and transactions have been eliminated in combination.</t>
  </si>
  <si>
    <t xml:space="preserve">This form of Combined reporting was approved by the ICC Accounting and Valuation Board on March 23, 1987, as </t>
  </si>
  <si>
    <t>indicated in Chairman William F. Moss, III's letter.</t>
  </si>
  <si>
    <t>The following companies are included in the combined rail reporting to the Surface Transportation Board:</t>
  </si>
  <si>
    <t>Class I</t>
  </si>
  <si>
    <t>Lessors and Other</t>
  </si>
  <si>
    <t>Alabama Great Southern Railroad Company, The</t>
  </si>
  <si>
    <t>Airforce Pipeline, Inc.</t>
  </si>
  <si>
    <t>Cincinnati, New Orleans and Texas Pacific Railway Company, The</t>
  </si>
  <si>
    <t>Alabama Great Southern, LLC</t>
  </si>
  <si>
    <t>Norfolk Southern Railway Company</t>
  </si>
  <si>
    <t>BRF Investment, LLC</t>
  </si>
  <si>
    <t>Central of Georgia, LLC</t>
  </si>
  <si>
    <t>Class II</t>
  </si>
  <si>
    <t>Chicago Land Management, LLC</t>
  </si>
  <si>
    <t>Central of Georgia Railroad Company</t>
  </si>
  <si>
    <t>Citico Realty Company</t>
  </si>
  <si>
    <t>Georgia Southern and Florida Railway Company</t>
  </si>
  <si>
    <t>High Point, Randleman, Asheboro and</t>
  </si>
  <si>
    <t xml:space="preserve">   Southern Railroad Company</t>
  </si>
  <si>
    <t>Class III</t>
  </si>
  <si>
    <t>Lamberts Point Barge Company, Inc.</t>
  </si>
  <si>
    <t>Mobile and Birmingham Railroad Company</t>
  </si>
  <si>
    <t>Camp Lejeune Railroad Company</t>
  </si>
  <si>
    <t>Norfolk Southern International, Inc.</t>
  </si>
  <si>
    <t xml:space="preserve">Chesapeake Western Railway </t>
  </si>
  <si>
    <t>Norfolk Southern-Mexico, LLC</t>
  </si>
  <si>
    <t>Interstate Railroad Company</t>
  </si>
  <si>
    <t>Norfolk and Portsmouth Belt Line Railroad Company</t>
  </si>
  <si>
    <t>North Carolina Midland Railroad Company, The</t>
  </si>
  <si>
    <t>State University Railroad Company</t>
  </si>
  <si>
    <t>NS Spectrum Corporation</t>
  </si>
  <si>
    <t>Tennessee, Alabama &amp; Georgia Railway Company</t>
  </si>
  <si>
    <t>PLS Investment, LLC</t>
  </si>
  <si>
    <t>Tennessee Railway Company</t>
  </si>
  <si>
    <t>Rail Investment Company</t>
  </si>
  <si>
    <t>Reading Company, LLC [Delaware]</t>
  </si>
  <si>
    <t>Reading Company, LLC [Virginia]</t>
  </si>
  <si>
    <t>S-VA  Corporation</t>
  </si>
  <si>
    <t>South Western Rail Road Company, The</t>
  </si>
  <si>
    <t>Southern Rail Terminals, Inc.</t>
  </si>
  <si>
    <t>Southern Rail Terminals of North Carolina, Inc.</t>
  </si>
  <si>
    <t>Southern Region Materials Supply, Inc.</t>
  </si>
  <si>
    <t>TCV, Inc.</t>
  </si>
  <si>
    <t>Thoroughbred Direct Intermodal Services, Inc.</t>
  </si>
  <si>
    <t>Thoroughbred Emissions Research, LLC</t>
  </si>
  <si>
    <t>Thoroughbred Funding, Inc.</t>
  </si>
  <si>
    <t>Transworks Company</t>
  </si>
  <si>
    <t>Transworks Inc.</t>
  </si>
  <si>
    <t>Transworks of Indiana, Inc.</t>
  </si>
  <si>
    <t>Triple Crown Services Company</t>
  </si>
  <si>
    <t>Virginia and Southwestern Railway Company</t>
  </si>
  <si>
    <t>Wheelersburg Terminal, LLC</t>
  </si>
  <si>
    <t>Yadkin Railroad Company</t>
  </si>
  <si>
    <t>200. COMPARATIVE STATEMENT OF FINANCIAL POSITION - ASSETS</t>
  </si>
  <si>
    <t>Account</t>
  </si>
  <si>
    <t>Balance at close</t>
  </si>
  <si>
    <t>Balance at begin-</t>
  </si>
  <si>
    <t xml:space="preserve">of year </t>
  </si>
  <si>
    <t>ning of year</t>
  </si>
  <si>
    <t xml:space="preserve"> No.</t>
  </si>
  <si>
    <t>Current Assets</t>
  </si>
  <si>
    <t>Cash and Cash Equivalents</t>
  </si>
  <si>
    <t>Temporary Cash Investments</t>
  </si>
  <si>
    <t>Special Deposits</t>
  </si>
  <si>
    <t>Accounts Receivable</t>
  </si>
  <si>
    <t xml:space="preserve"> - Loan and Notes</t>
  </si>
  <si>
    <t xml:space="preserve"> - Interline and Other Balances</t>
  </si>
  <si>
    <t xml:space="preserve"> - Customers</t>
  </si>
  <si>
    <t xml:space="preserve"> - Other</t>
  </si>
  <si>
    <t>709, 708</t>
  </si>
  <si>
    <t xml:space="preserve"> - Accrued Accounts Receivables</t>
  </si>
  <si>
    <t xml:space="preserve"> - Receivables from Affiliated Companies</t>
  </si>
  <si>
    <t xml:space="preserve"> - Less: Allowance for Uncollectible Accounts</t>
  </si>
  <si>
    <t>710, 711, 714</t>
  </si>
  <si>
    <t>Working Funds Prepayments Deferred Income Tax Debits</t>
  </si>
  <si>
    <t>Materials and Supplies</t>
  </si>
  <si>
    <t>Other Current Assets</t>
  </si>
  <si>
    <t>TOTAL CURRENT ASSETS</t>
  </si>
  <si>
    <t>Other Assets</t>
  </si>
  <si>
    <t>715, 716, 717</t>
  </si>
  <si>
    <t>Special Funds</t>
  </si>
  <si>
    <t>721, 721.5</t>
  </si>
  <si>
    <t xml:space="preserve">Investments and Advances Affiliated Companies </t>
  </si>
  <si>
    <t>(Schedule 310 and 310A)</t>
  </si>
  <si>
    <t>722, 723</t>
  </si>
  <si>
    <t>Other Investments and Advances</t>
  </si>
  <si>
    <t>737, 738</t>
  </si>
  <si>
    <t xml:space="preserve">Property Used in Other than Carrier Operation </t>
  </si>
  <si>
    <t>739, 741</t>
  </si>
  <si>
    <t>Other Deferred Debits</t>
  </si>
  <si>
    <t>Accumulated Deferred Income Tax Debits</t>
  </si>
  <si>
    <t>TOTAL OTHER ASSETS</t>
  </si>
  <si>
    <t>Road and Equipment</t>
  </si>
  <si>
    <t>731, 732</t>
  </si>
  <si>
    <t>Road (Schedule 330, L-30 Col. h &amp; b)</t>
  </si>
  <si>
    <t>Equipment (Schedule 330, L-39 Col. h &amp; b)</t>
  </si>
  <si>
    <t>Unallocated Items</t>
  </si>
  <si>
    <t>733, 735</t>
  </si>
  <si>
    <t xml:space="preserve">Accumulated Depreciation and Amortization </t>
  </si>
  <si>
    <t>Net Road and Equipment</t>
  </si>
  <si>
    <t xml:space="preserve"> *</t>
  </si>
  <si>
    <t>TOTAL ASSETS</t>
  </si>
  <si>
    <t xml:space="preserve">        200. COMPARATIVE STATEMENT OF FINANCIAL POSITION - LIABILITIES AND SHAREHOLDERS' EQUITY  </t>
  </si>
  <si>
    <t>Current Liabilities</t>
  </si>
  <si>
    <t>Loans and Notes Payable</t>
  </si>
  <si>
    <t>Accounts Payable; Interline and Other Balances</t>
  </si>
  <si>
    <t>Audited Accounts and Wages</t>
  </si>
  <si>
    <t>Other Accounts Payable</t>
  </si>
  <si>
    <t>755, 756</t>
  </si>
  <si>
    <t>Interest and Dividends Payable</t>
  </si>
  <si>
    <t>Payables to Affiliated Companies</t>
  </si>
  <si>
    <t>Accrued Accounts Payable</t>
  </si>
  <si>
    <t>760, 761, 761.5, 762</t>
  </si>
  <si>
    <t>Taxes Accrued</t>
  </si>
  <si>
    <t>Other Current Liabilities</t>
  </si>
  <si>
    <t>Equipment Obligations and Other Long-Term Debt</t>
  </si>
  <si>
    <t>TOTAL CURRENT LIABILITIES</t>
  </si>
  <si>
    <t>Non-Current Liabilities</t>
  </si>
  <si>
    <t>765, 767</t>
  </si>
  <si>
    <t>Funded Debt Unmatured</t>
  </si>
  <si>
    <t>Equipment Obligations</t>
  </si>
  <si>
    <t>Capitalized Lease Obligations</t>
  </si>
  <si>
    <t>Debt in Default</t>
  </si>
  <si>
    <t>Accounts Payable; Affiliated Companies</t>
  </si>
  <si>
    <t>770.1, 770.2</t>
  </si>
  <si>
    <t>Unamortized Debt Premium</t>
  </si>
  <si>
    <t>Interest in Default</t>
  </si>
  <si>
    <t>Deferred Revenues-Transfers from Government Authorities</t>
  </si>
  <si>
    <t>Accumulated Deferred Income Tax Credits</t>
  </si>
  <si>
    <t>771, 772, 774, 775,</t>
  </si>
  <si>
    <t>Other Long-Term Liabilities and Deferred Credits</t>
  </si>
  <si>
    <t>782, 784</t>
  </si>
  <si>
    <t>TOTAL NONCURRENT LIABILITIES</t>
  </si>
  <si>
    <t>Shareholders' Equity</t>
  </si>
  <si>
    <t>791, 792</t>
  </si>
  <si>
    <t>Common Stock</t>
  </si>
  <si>
    <t>Preferred Stock</t>
  </si>
  <si>
    <t>Discount on Capital Stock</t>
  </si>
  <si>
    <t>794, 795</t>
  </si>
  <si>
    <t>Retained Earnings:</t>
  </si>
  <si>
    <t>Appropriated</t>
  </si>
  <si>
    <t>Accumulated Other Comprehensive Income</t>
  </si>
  <si>
    <t>Less Treasury Stock</t>
  </si>
  <si>
    <t>210. RESULTS OF OPERATIONS</t>
  </si>
  <si>
    <t>1. Disclose requested information for respondent pertaining to</t>
  </si>
  <si>
    <t>results of operations for the year.</t>
  </si>
  <si>
    <t>5. Cross-checks</t>
  </si>
  <si>
    <t>2. Report total operating expenses from Schedule 410. Any differences</t>
  </si>
  <si>
    <t xml:space="preserve">               Schedule 210</t>
  </si>
  <si>
    <t xml:space="preserve">        Schedule 210</t>
  </si>
  <si>
    <t>between this schedule and Schedule 410 must be explained on page 18.</t>
  </si>
  <si>
    <t>Line 15, column (b)</t>
  </si>
  <si>
    <t>Line 47 plus 48 plus 49, column (b)</t>
  </si>
  <si>
    <t>3. List dividends from investments accounted for under the cost method on</t>
  </si>
  <si>
    <t>Line 50, column (b)</t>
  </si>
  <si>
    <t>line No. 19 and list dividends accounted for under the equity method</t>
  </si>
  <si>
    <t xml:space="preserve">        Schedule 410</t>
  </si>
  <si>
    <t>on line 25.</t>
  </si>
  <si>
    <t>Line 14, column (b)</t>
  </si>
  <si>
    <t xml:space="preserve"> = Line 620, column (h)</t>
  </si>
  <si>
    <t>Line 14, column (d)</t>
  </si>
  <si>
    <t xml:space="preserve"> = Line 620, column (f)</t>
  </si>
  <si>
    <t>4. All contra entries should be shown in parenthesis</t>
  </si>
  <si>
    <t>Line 14, column (e)</t>
  </si>
  <si>
    <t xml:space="preserve"> = Line 620, column (g)</t>
  </si>
  <si>
    <t xml:space="preserve">                                     Item</t>
  </si>
  <si>
    <t>Amount for</t>
  </si>
  <si>
    <t>Freight-related</t>
  </si>
  <si>
    <t>Passenger-related</t>
  </si>
  <si>
    <t>current year</t>
  </si>
  <si>
    <t>preceding year</t>
  </si>
  <si>
    <t>revenue &amp;</t>
  </si>
  <si>
    <t>expenses</t>
  </si>
  <si>
    <t xml:space="preserve">                                       (a)</t>
  </si>
  <si>
    <t xml:space="preserve">                     ORDINARY ITEMS</t>
  </si>
  <si>
    <t xml:space="preserve">                  OPERATING INCOME</t>
  </si>
  <si>
    <t xml:space="preserve">               Railway Operating Income</t>
  </si>
  <si>
    <t>(101) Freight</t>
  </si>
  <si>
    <t>(102) Passenger</t>
  </si>
  <si>
    <t>(103) Passenger-Related</t>
  </si>
  <si>
    <t>(104) Switching</t>
  </si>
  <si>
    <t>(105) Water Transfers</t>
  </si>
  <si>
    <t>(106) Demurrage</t>
  </si>
  <si>
    <t>(110) Incidental</t>
  </si>
  <si>
    <t>(121) Joint Facility-Credit (Debit)</t>
  </si>
  <si>
    <t>(122) Joint Facility-Debit (Credit)</t>
  </si>
  <si>
    <t>(501) Railway operating revenues (Exclusive of transfers</t>
  </si>
  <si>
    <t>from Government Authorities-lines 1-9)</t>
  </si>
  <si>
    <t>(502) Railway operating revenues-Transfers from</t>
  </si>
  <si>
    <t>Government Authorities for current operations</t>
  </si>
  <si>
    <t>(503) Railway operating revenues-Amortization of deferred</t>
  </si>
  <si>
    <t>transfers from Government Authorities</t>
  </si>
  <si>
    <t>TOTAL RAILWAY OPERATING REVENUES (lines 10-12)</t>
  </si>
  <si>
    <t>(531) Railway operating expenses</t>
  </si>
  <si>
    <t>Net revenue from railway operations</t>
  </si>
  <si>
    <t xml:space="preserve">                         OTHER INCOME</t>
  </si>
  <si>
    <t>(506) Revenue from property used in other than carrier operations</t>
  </si>
  <si>
    <t>(510) Miscellaneous rent income</t>
  </si>
  <si>
    <t>(512) Separately operated properties-Profit</t>
  </si>
  <si>
    <t>(513) Dividend Income (cost method)</t>
  </si>
  <si>
    <t>(514) Interest Income</t>
  </si>
  <si>
    <t>(516) Income from sinking and other funds</t>
  </si>
  <si>
    <t>(517) Release of premiums on funded debt</t>
  </si>
  <si>
    <t>(518) Reimbursements received under contracts and agreements</t>
  </si>
  <si>
    <t>(519) Miscellaneous income</t>
  </si>
  <si>
    <t>Income from affiliated companies: 519</t>
  </si>
  <si>
    <t>a.  Dividends (equity method)</t>
  </si>
  <si>
    <t>b.  Equity in undistributed earnings (losses)</t>
  </si>
  <si>
    <t>TOTAL OTHER INCOME (lines 16-26)</t>
  </si>
  <si>
    <t>TOTAL INCOME (lines 15, 27)</t>
  </si>
  <si>
    <t xml:space="preserve">                MISCELLANEOUS DEDUCTIONS FROM INCOME    </t>
  </si>
  <si>
    <t>(534) Expenses of property used in other than carrier operations</t>
  </si>
  <si>
    <t>(544) Miscellaneous taxes</t>
  </si>
  <si>
    <t>(545) Separately operated properties-Loss</t>
  </si>
  <si>
    <t>(549) Maintenance of investment organization</t>
  </si>
  <si>
    <t>(550) Income transferred under contracts and agreements</t>
  </si>
  <si>
    <t>(551) Miscellaneous income charges</t>
  </si>
  <si>
    <t>(553) Uncollectible accounts</t>
  </si>
  <si>
    <t>TOTAL MISCELLANEOUS DEDUCTIONS (lines 29-35)</t>
  </si>
  <si>
    <t>Income available for fixed charges (lines 28, 36)</t>
  </si>
  <si>
    <t xml:space="preserve">                       Railroad Annual Report R-1</t>
  </si>
  <si>
    <t xml:space="preserve"> 210. RESULTS OF OPERATIONS - Continued</t>
  </si>
  <si>
    <t xml:space="preserve">                                                                      Item</t>
  </si>
  <si>
    <t xml:space="preserve">                                                                        (a)</t>
  </si>
  <si>
    <t xml:space="preserve">                                                            FIXED CHARGES</t>
  </si>
  <si>
    <t>(546) Interest on funded debt:</t>
  </si>
  <si>
    <t>(a) Fixed interest not in default</t>
  </si>
  <si>
    <t>(b) Interest in default</t>
  </si>
  <si>
    <t>(547) Interest on unfunded debt</t>
  </si>
  <si>
    <t>(548) Amortization of discount on funded debt</t>
  </si>
  <si>
    <t>TOTAL FIXED CHARGES (lines 38-41)</t>
  </si>
  <si>
    <t xml:space="preserve">                                                     OTHER DEDUCTIONS</t>
  </si>
  <si>
    <t>(c) Contingent interest</t>
  </si>
  <si>
    <t xml:space="preserve">                                        UNUSUAL OR INFREQUENT ITEMS</t>
  </si>
  <si>
    <t>(555) Unusual or infrequent items (debit) credit</t>
  </si>
  <si>
    <t>Income (Loss) from continuing operations (before income taxes)</t>
  </si>
  <si>
    <t xml:space="preserve">                                        PROVISIONS FOR INCOME TAXES</t>
  </si>
  <si>
    <t>(556) Income taxes on ordinary income:</t>
  </si>
  <si>
    <t>(a) Federal income taxes</t>
  </si>
  <si>
    <t>(b) State income taxes</t>
  </si>
  <si>
    <t>(c) Other income taxes</t>
  </si>
  <si>
    <t>(557) Provision for deferred taxes</t>
  </si>
  <si>
    <t>TOTAL PROVISIONS FOR INCOME TAXES (lines 47-50)</t>
  </si>
  <si>
    <t xml:space="preserve">                                             DISCONTINUED OPERATIONS</t>
  </si>
  <si>
    <t>(560) Income or loss from operations of discontinued segments (less applicable income taxes of $         )</t>
  </si>
  <si>
    <t>(562) Gain or loss on disposal of discontinued segments (less applicable income taxes of $       )</t>
  </si>
  <si>
    <t>Income before extraordinary items (lines 52+53+54)</t>
  </si>
  <si>
    <t xml:space="preserve">                        EXTRAORDINARY ITEMS AND ACCOUNTING CHANGES</t>
  </si>
  <si>
    <t>(570) Extraordinary items (Net)</t>
  </si>
  <si>
    <t>(590) Income taxes on extraordinary items</t>
  </si>
  <si>
    <t>(591) Provision for deferred taxes-Extraordinary items</t>
  </si>
  <si>
    <t>TOTAL EXTRAORDINARY ITEMS (lines 56-58)</t>
  </si>
  <si>
    <t>(592) Cumulative effect of changes in accounting principles (less applicable tax of  $  )</t>
  </si>
  <si>
    <t>Net income (Loss) (lines 55+59+60)</t>
  </si>
  <si>
    <t>220. RETAINED EARNINGS</t>
  </si>
  <si>
    <t>1. Show below the items of Retained Earnings Accounts of the respondent for the year, classified in accordance with the Uniform System</t>
  </si>
  <si>
    <t xml:space="preserve">    of Accounts for Railroad Companies.</t>
  </si>
  <si>
    <t>2. All contra entries hereunder should be shown in parentheses.</t>
  </si>
  <si>
    <t>3. Show in lines 22 and 23 the amount of assigned Federal income tax consequences for Account 606 and 616.</t>
  </si>
  <si>
    <t>4. Segregate in column (c) all amounts applicable to the equity in undistributed earnings (losses) of affiliated companies based on the</t>
  </si>
  <si>
    <t xml:space="preserve">     equity method of accounting.</t>
  </si>
  <si>
    <t>5. The total of column (b)  and (c), lines 3 and 7, should agree with line 61 column (b), Schedule 210.</t>
  </si>
  <si>
    <t>6. Include in column (b) only amounts applicable to retained earnings exclusive of any amounts included in column (c).</t>
  </si>
  <si>
    <t>Item</t>
  </si>
  <si>
    <t>Retained</t>
  </si>
  <si>
    <t>Equity in undis-</t>
  </si>
  <si>
    <t>earnings-</t>
  </si>
  <si>
    <t>tributed earnings</t>
  </si>
  <si>
    <t>Unappropriated</t>
  </si>
  <si>
    <t>(losses) of affil-</t>
  </si>
  <si>
    <t>iated companies</t>
  </si>
  <si>
    <t xml:space="preserve">  (a)</t>
  </si>
  <si>
    <t>Balances at beginning of year</t>
  </si>
  <si>
    <t>Prior period adjustments to beginning retained earnings</t>
  </si>
  <si>
    <t>CREDITS</t>
  </si>
  <si>
    <t>Credit balance transferred from income</t>
  </si>
  <si>
    <t>Appropriations released</t>
  </si>
  <si>
    <t xml:space="preserve">Other credits to retained earnings </t>
  </si>
  <si>
    <t>DEBITS</t>
  </si>
  <si>
    <t>Debit balance transferred from income</t>
  </si>
  <si>
    <t xml:space="preserve">Other debits to retained earnings </t>
  </si>
  <si>
    <t>Appropriations for sinking and other funds</t>
  </si>
  <si>
    <t>Appropriations for other purposes</t>
  </si>
  <si>
    <t xml:space="preserve">Dividends: </t>
  </si>
  <si>
    <t>Common stock</t>
  </si>
  <si>
    <t>Preferred stock (1)</t>
  </si>
  <si>
    <t>Net increase (decrease) during year (line 6 minus line 13)</t>
  </si>
  <si>
    <t>Balances at close of year (lines 1, 2 &amp; 14)</t>
  </si>
  <si>
    <t>Balances from line 15 (c)</t>
  </si>
  <si>
    <t>N/A *</t>
  </si>
  <si>
    <t>Total unappropriated retained earnings and equity in undistributed</t>
  </si>
  <si>
    <t>earnings (losses) of affiliated companies at end of year</t>
  </si>
  <si>
    <t>Total appropriated retained earnings:</t>
  </si>
  <si>
    <t xml:space="preserve">Credits during year                 </t>
  </si>
  <si>
    <t xml:space="preserve">Debits during year                 </t>
  </si>
  <si>
    <t>Balance at close of year $0</t>
  </si>
  <si>
    <t>Amount of assigned Federal income tax consequences:</t>
  </si>
  <si>
    <t>Account 606   $ None</t>
  </si>
  <si>
    <t>Account 616   $ None</t>
  </si>
  <si>
    <t xml:space="preserve">    (1)    If any dividends have not been declared on cumulative preferred stock, give cumulative undeclared dividends </t>
  </si>
  <si>
    <t xml:space="preserve">    at beginning of year and end of year.</t>
  </si>
  <si>
    <t>Amounts on line 8 represent distributions of earnings associated with a limited liability company.  Board approval</t>
  </si>
  <si>
    <t xml:space="preserve"> * Respondent maintains equity accounting for affiliates by recording transactions into the books of accounts.  Therefore, a separate </t>
  </si>
  <si>
    <t xml:space="preserve">   retained earnings memorandum account for the financial reporting of the equity portion is not maintained.</t>
  </si>
  <si>
    <t>None</t>
  </si>
  <si>
    <t>Items</t>
  </si>
  <si>
    <t>Amount</t>
  </si>
  <si>
    <t xml:space="preserve">   (a)</t>
  </si>
  <si>
    <t>240. STATEMENT OF CASH FLOWS</t>
  </si>
  <si>
    <t>Give the information as requested concerning the cash flows during the year.  Either the direct or indirect method can be used.  The</t>
  </si>
  <si>
    <t>direct method shows as its principal components operating cash receipts and payments, such as cash received from customers as cash</t>
  </si>
  <si>
    <t>paid to suppliers and employees, the sum of which is net cash flow from operating activities.  The indirect method starts with net income</t>
  </si>
  <si>
    <t>and adjusts it for revenue and expense items that were not the result of operating cash transactions in the current period  to reconcile it</t>
  </si>
  <si>
    <t>to net cash from operating activities.  If direct method is used complete lines 1-41; indirect method complete lines 10-41.  Cash for the</t>
  </si>
  <si>
    <t>purpose of this schedule shall include cash and cash equivalents which are short-term, highly liquid investments readily convertible to</t>
  </si>
  <si>
    <t>known amounts of cash and so near their maturity that they present insignificant risk of changes in value because of changes in</t>
  </si>
  <si>
    <t>interest rates.  Information about all investing and financing activities which do not directly affect cash shall be separately disclosed in</t>
  </si>
  <si>
    <t>footnotes to this schedule.  They shall clearly relate the cash (if any) and noncash aspects of transactions.  Examples of noncash</t>
  </si>
  <si>
    <t>investing and transactions include converting debt to equity acquiring assets by assuming directly related liabilities, such as purchasing</t>
  </si>
  <si>
    <t>a building by incurring a mortgage to the seller; obtaining an asset by entering into a capital lease; and exchanging noncash assets or</t>
  </si>
  <si>
    <t>liabilities for other noncash assets or liabilities.  Some transactions are part cash and part noncash; only the cash portion shall be</t>
  </si>
  <si>
    <t>reported directly in the statement of cash flows.  Refer to FAS Statement No. 95, Statement of Cash Flows, for further details.</t>
  </si>
  <si>
    <t xml:space="preserve">                                                         CASH FLOWS FROM OPERATING ACTIVITIES</t>
  </si>
  <si>
    <t>Description</t>
  </si>
  <si>
    <t>Current Year</t>
  </si>
  <si>
    <t>Prior Year</t>
  </si>
  <si>
    <t>Cash received from operating revenues</t>
  </si>
  <si>
    <t>Dividends received from affiliates</t>
  </si>
  <si>
    <t>Interest received</t>
  </si>
  <si>
    <t>Other income</t>
  </si>
  <si>
    <t>Cash paid for operating expenses</t>
  </si>
  <si>
    <t>Interest paid (net of amounts capitalized)</t>
  </si>
  <si>
    <t>Income taxes paid</t>
  </si>
  <si>
    <t>Other-net</t>
  </si>
  <si>
    <t>NET CASH PROVIDED BY OPERATING ACTIVITIES (Lines 1-8)</t>
  </si>
  <si>
    <t xml:space="preserve">           RECONCILIATION OF NET INCOME TO NET CASH PROVIDED BY OPERATING ACTIVITIES</t>
  </si>
  <si>
    <t>Income from continuing operations</t>
  </si>
  <si>
    <t xml:space="preserve"> ADJUSTMENTS TO RECONCILE INCOME FROM CONTINUING OPERATIONS TO NET CASH PROVIDED BY OPERATING ACTIVITIES</t>
  </si>
  <si>
    <t>Loss (gain) on sale or disposal of tangible property and investments</t>
  </si>
  <si>
    <t>Depreciation and amortization expenses</t>
  </si>
  <si>
    <t>Increase (decrease) in provision for deferred income taxes</t>
  </si>
  <si>
    <t>Net decrease (increase) in undistributed earnings (losses) of affiliates</t>
  </si>
  <si>
    <t>Decrease (increase) in accounts receivable</t>
  </si>
  <si>
    <t>Decrease (increase) in materials and supplies, and other current assets</t>
  </si>
  <si>
    <t>Increase (decrease) in current liabilities other than debt</t>
  </si>
  <si>
    <t>Increase (decrease) in other-net</t>
  </si>
  <si>
    <t>Net cash provided from continuing operations (Lines 10-18)</t>
  </si>
  <si>
    <t>Add (subtract) cash generated (paid) by reason of discontinued</t>
  </si>
  <si>
    <t>operations and extraordinary items</t>
  </si>
  <si>
    <t>NET CASH PROVIDED FROM OPERATING ACTIVITIES (Lines 19 &amp; 20)</t>
  </si>
  <si>
    <t xml:space="preserve">                                                            CASH FLOWS FROM INVESTING ACTIVITIES</t>
  </si>
  <si>
    <t>Proceeds from sale of property and other transactions</t>
  </si>
  <si>
    <t>Capital expenditures</t>
  </si>
  <si>
    <t>Net change in temporary cash investments not qualifying as cash equivalents</t>
  </si>
  <si>
    <t>Proceeds from sale/repayment of investment and advances</t>
  </si>
  <si>
    <t>Purchase price of long-term investment and advances</t>
  </si>
  <si>
    <t>Net decrease (increase) in sinking and other special funds</t>
  </si>
  <si>
    <t>NET CASH USED IN INVESTING ACTIVITIES (Lines 22-28)</t>
  </si>
  <si>
    <t xml:space="preserve">                                                                                (Continued on next page)</t>
  </si>
  <si>
    <t xml:space="preserve"> 240. STATEMENT OF CASH FLOWS - Concluded</t>
  </si>
  <si>
    <t>CASH FLOWS FROM FINANCING ACTIVITIES</t>
  </si>
  <si>
    <t>Proceeds from issuance of long-term debt</t>
  </si>
  <si>
    <t>Principal payments of long-term debt</t>
  </si>
  <si>
    <t>Proceeds from issuance of capital stock</t>
  </si>
  <si>
    <t>Purchase price of acquiring treasury stock</t>
  </si>
  <si>
    <t>Cash dividends paid</t>
  </si>
  <si>
    <t>Other - net</t>
  </si>
  <si>
    <t>NET CASH USED IN FINANCING ACTIVITIES (Lines 30-35)</t>
  </si>
  <si>
    <t xml:space="preserve">NET INCREASE (DECREASE) IN CASH AND CASH EQUIVALENTS </t>
  </si>
  <si>
    <t>(Lines 21, 29 &amp; 36)</t>
  </si>
  <si>
    <t>Cash and cash equivalents at beginning of the year</t>
  </si>
  <si>
    <t>CASH AND CASH EQUIVALENTS AT END OF THE YEAR</t>
  </si>
  <si>
    <t>(Lines 37 &amp; 38)</t>
  </si>
  <si>
    <t>Footnotes to Schedule 240</t>
  </si>
  <si>
    <t>Cash paid during the year for:</t>
  </si>
  <si>
    <t>Interest (net of amount capitalized)*</t>
  </si>
  <si>
    <t>Income taxes (net)*</t>
  </si>
  <si>
    <t>*Only applies if indirect method is adopted.</t>
  </si>
  <si>
    <t xml:space="preserve">                                                                  NOTES AND REMARKS</t>
  </si>
  <si>
    <t xml:space="preserve">                                                                                                                 </t>
  </si>
  <si>
    <t>245. WORKING CAPITAL</t>
  </si>
  <si>
    <t>1. This schedule should include only data pertaining to railway transportation services.</t>
  </si>
  <si>
    <t>2. Carry out calculation of lines 9, 10, 20 and 21, to the nearest whole number.</t>
  </si>
  <si>
    <t>Source</t>
  </si>
  <si>
    <t>CURRENT OPERATING ASSETS</t>
  </si>
  <si>
    <t>Interline and Other Balances (705)</t>
  </si>
  <si>
    <t>Schedule 200, line 5, column b</t>
  </si>
  <si>
    <t>Customers (706)</t>
  </si>
  <si>
    <t>Schedule 200, line 6, column b</t>
  </si>
  <si>
    <t>Other (707)</t>
  </si>
  <si>
    <t>Note A</t>
  </si>
  <si>
    <t>TOTAL CURRENT OPERATING ASSETS</t>
  </si>
  <si>
    <t>Line 1 + 2 + 3</t>
  </si>
  <si>
    <t>OPERATING REVENUE</t>
  </si>
  <si>
    <t>Railway Operating Revenue</t>
  </si>
  <si>
    <t>Schedule 210, line 13, column b</t>
  </si>
  <si>
    <t>Rent Income</t>
  </si>
  <si>
    <t>Note B</t>
  </si>
  <si>
    <t>TOTAL OPERATING REVENUES</t>
  </si>
  <si>
    <t>Lines 5 + 6</t>
  </si>
  <si>
    <t>Average Daily Operating Revenues</t>
  </si>
  <si>
    <t>Line 7 ÷ 360 days</t>
  </si>
  <si>
    <t>Days of Operating Revenue in</t>
  </si>
  <si>
    <t>Current Operating Assets</t>
  </si>
  <si>
    <t>Line 4 ÷ line 8</t>
  </si>
  <si>
    <t>Revenue Delay Days Plus Buffer</t>
  </si>
  <si>
    <t>Lines 9 + 15 days</t>
  </si>
  <si>
    <t>CURRENT OPERATING LIABILITIES</t>
  </si>
  <si>
    <t>Interline and Other Balances (752)</t>
  </si>
  <si>
    <t>Audited Accounts and Wages Payable (753)</t>
  </si>
  <si>
    <t>Accounts Payable-Other (754)</t>
  </si>
  <si>
    <t>Other Taxes Accrued (761.5)</t>
  </si>
  <si>
    <t>TOTAL CURRENT OPERATING LIABILITIES</t>
  </si>
  <si>
    <t>Sum of lines 11 to 14</t>
  </si>
  <si>
    <t>OPERATING EXPENSES</t>
  </si>
  <si>
    <t>Railway Operating Expenses</t>
  </si>
  <si>
    <t>Schedule 210, line 14, column b</t>
  </si>
  <si>
    <t>Depreciation</t>
  </si>
  <si>
    <t>Schedule 410, lines 136, 137, 138, 213,</t>
  </si>
  <si>
    <t>232, 317, column h</t>
  </si>
  <si>
    <t>Cash Related Operating Expenses</t>
  </si>
  <si>
    <t>Line 16 + line 6 - line 17</t>
  </si>
  <si>
    <t>Average Daily Expenditures</t>
  </si>
  <si>
    <t>Line 18 ÷ 360 days</t>
  </si>
  <si>
    <t>Days of Operating Expenses in Current</t>
  </si>
  <si>
    <t>Operating Liabilities</t>
  </si>
  <si>
    <t>Line 15 ÷ line 19</t>
  </si>
  <si>
    <t>Days of Working Capital Required</t>
  </si>
  <si>
    <t>Line 10 - line 20 (Note C)</t>
  </si>
  <si>
    <t>Cash Working Capital Required</t>
  </si>
  <si>
    <t>Line 21 x line 19</t>
  </si>
  <si>
    <t>Cash and Temporary Cash Balance</t>
  </si>
  <si>
    <t>Schedule 200, line 1 + line 2, column b</t>
  </si>
  <si>
    <t>Cash Working Capital Allowed</t>
  </si>
  <si>
    <t>Lesser line 22 and line 23</t>
  </si>
  <si>
    <t>MATERIALS AND SUPPLIES</t>
  </si>
  <si>
    <t>Total Material and Supplies (712)</t>
  </si>
  <si>
    <t>Scrap and Obsolete Material included</t>
  </si>
  <si>
    <t>in Acct. 712</t>
  </si>
  <si>
    <t>Materials and Supplies held for Common</t>
  </si>
  <si>
    <t>Carrier Purposes</t>
  </si>
  <si>
    <t>Line 25 - line 26</t>
  </si>
  <si>
    <t>TOTAL WORKING CAPITAL</t>
  </si>
  <si>
    <t>Line 24 + line 27</t>
  </si>
  <si>
    <t>Notes:</t>
  </si>
  <si>
    <t>GENERAL INSTRUCTIONS CONCERNING RETURNS IN SCHEDULES 310 AND 310A</t>
  </si>
  <si>
    <t>Schedule 310 should give particulars of stocks, bonds, and other secured obligations, unsecured notes, and</t>
  </si>
  <si>
    <t>investment advances of affiliated companies held by respondent at the close of the year.  Also, disclose the</t>
  </si>
  <si>
    <t>investments made, disposed of, and written down during the year and the applicable dividends and interest</t>
  </si>
  <si>
    <t xml:space="preserve">credited to income as a result of those investments.  They should exclude securities issued or assumed </t>
  </si>
  <si>
    <t xml:space="preserve">by respondent.  For definition of affilited companies, see the rules governing Account No. 721 "Investments </t>
  </si>
  <si>
    <t>and Advances; Affiliated Companies", in the Uniform System of Accounts for Railroad Companies.</t>
  </si>
  <si>
    <t>List the investments in the following order and show a total for each group and each class of</t>
  </si>
  <si>
    <t>investment by accounts in numerical order.</t>
  </si>
  <si>
    <t>(A)</t>
  </si>
  <si>
    <t>Stocks</t>
  </si>
  <si>
    <t>(1)  Carriers-active</t>
  </si>
  <si>
    <t>(2)  Carriers-inactive</t>
  </si>
  <si>
    <t>(3)  Noncarriers-active</t>
  </si>
  <si>
    <t>(4)  Noncarriers-inactive</t>
  </si>
  <si>
    <t>(B)</t>
  </si>
  <si>
    <t>Bonds (including US government bonds)</t>
  </si>
  <si>
    <t>(C)</t>
  </si>
  <si>
    <t>Other secured obligations</t>
  </si>
  <si>
    <t>(D)</t>
  </si>
  <si>
    <t>Unsecured notes</t>
  </si>
  <si>
    <t>(E)</t>
  </si>
  <si>
    <t>Investment advances</t>
  </si>
  <si>
    <t>The subclassification of classes (B), (C), (D), and (E) should be the same as those provided for class (A).</t>
  </si>
  <si>
    <t>The kinds of industry represented by respondent's investments in the securities of other companies should be shown</t>
  </si>
  <si>
    <t>by symbol opposite the names of the issuing corporations.  The symbols and industrial classifications are as follows:</t>
  </si>
  <si>
    <t>Symbol</t>
  </si>
  <si>
    <t>Kind of Industry</t>
  </si>
  <si>
    <t>I</t>
  </si>
  <si>
    <t>Agriculture, forestry, and fisheries</t>
  </si>
  <si>
    <t>II</t>
  </si>
  <si>
    <t>Mining</t>
  </si>
  <si>
    <t>III</t>
  </si>
  <si>
    <t>Construction</t>
  </si>
  <si>
    <t>IV</t>
  </si>
  <si>
    <t>Manufacturing</t>
  </si>
  <si>
    <t>V</t>
  </si>
  <si>
    <t>Wholesale and retail trade</t>
  </si>
  <si>
    <t>VI</t>
  </si>
  <si>
    <t>Finance, insurance, and real estate</t>
  </si>
  <si>
    <t>VII</t>
  </si>
  <si>
    <t>Transportation, communications, and other public utilities</t>
  </si>
  <si>
    <t>VIII</t>
  </si>
  <si>
    <t>Services</t>
  </si>
  <si>
    <t>IX</t>
  </si>
  <si>
    <t>Government</t>
  </si>
  <si>
    <t>All other</t>
  </si>
  <si>
    <t>By carriers, as the term is used here, is meant companies owning or operating railroads, facilities auxiliary thereto such</t>
  </si>
  <si>
    <t>as bridges, ferries, union depots, and other terminal facilities, sleeping cars, parlor cars, dining cars, freight cars,</t>
  </si>
  <si>
    <t>express services and facilities, electric railways, highway motor vehicles, steamboats and other marine transportation</t>
  </si>
  <si>
    <t>equipment, pipe lines (other than those for transportation of water), and other instrumentalities devoted to the</t>
  </si>
  <si>
    <t>transportation of persons or property for hire.  Telegraph and telephone companies are not meant to be included.</t>
  </si>
  <si>
    <t>Noncarrier companies should, for the purposes of these schedules, include telephone companies, telegraph companies,</t>
  </si>
  <si>
    <t>mining companies, manufacturing companies, hotel companies, etc.  Purely holding companies are to be classified as</t>
  </si>
  <si>
    <t>noncarrier companies, even though the securities held by such companies are largely or entirely issued or assumed</t>
  </si>
  <si>
    <t>by carriers.</t>
  </si>
  <si>
    <t xml:space="preserve">By an active corporation is meant one which maintains an organization for operating property or administering its </t>
  </si>
  <si>
    <t>financial affairs.  An inactive corporation is one which has been practically absorbed in a controlling corporation and</t>
  </si>
  <si>
    <t>which neither operates property nor administers its financial affairs.  If it maintains an organization it does so only for</t>
  </si>
  <si>
    <t>the purpose of complying with legal requirements and maintaining title to property or franchises.</t>
  </si>
  <si>
    <t>Combine in one account investments in which the original cost or present equity in total assets is less than $10,000.</t>
  </si>
  <si>
    <t>Include investments in unincorporated entities such as lessee organizations.  Exclude amounts normally settled on a</t>
  </si>
  <si>
    <t>current basis.</t>
  </si>
  <si>
    <t>Do not include the value of securities issue or assumed by respondent.</t>
  </si>
  <si>
    <t xml:space="preserve">For affiliates which do not report to the Surface Transportation Board and are jointly owned, disclose in footnotes the </t>
  </si>
  <si>
    <t>name and extent of control of the other controlling entities.</t>
  </si>
  <si>
    <t>310. INVESTMENTS AND ADVANCES AFFILIATED COMPANIES</t>
  </si>
  <si>
    <t xml:space="preserve">1. Give particulars of investments in stocks, bonds, other secured obligations, unsecured notes, and investment </t>
  </si>
  <si>
    <t xml:space="preserve"> advances of companies affiliated with respondent, included in accounts Nos. 715, "Sinking Funds"; 716, "Capital</t>
  </si>
  <si>
    <t xml:space="preserve"> Funds"; 721, "Investments and Advances Affiliated Companies"; and 717, "Other Funds."</t>
  </si>
  <si>
    <t xml:space="preserve">2. Entries in this schedule should be made in accordance with the definitions and general instructions given on </t>
  </si>
  <si>
    <t xml:space="preserve">3. Indicate by means of an arbitrary mark in column (d) the obligation in support of which any security is </t>
  </si>
  <si>
    <t xml:space="preserve"> in footnotes.</t>
  </si>
  <si>
    <t>4. Give totals for each class and for each subclass and a grand total for each account.</t>
  </si>
  <si>
    <t xml:space="preserve">5. Entries in column (d) should show date of maturity of bonds and other evidences of indebtedness.  In case </t>
  </si>
  <si>
    <t xml:space="preserve"> obligations of the same designation mature serially, the date in column (d) may be reported as "Serially ____  </t>
  </si>
  <si>
    <t xml:space="preserve"> to ____." Abbreviations in common use in standard financial publications may be used to conserve space.</t>
  </si>
  <si>
    <t xml:space="preserve">Kind of </t>
  </si>
  <si>
    <t xml:space="preserve">                  Name of issuing company and also lien reference, if any</t>
  </si>
  <si>
    <t>Extent</t>
  </si>
  <si>
    <t>industry</t>
  </si>
  <si>
    <t xml:space="preserve">                         (include rate for preferred stocks and bonds)</t>
  </si>
  <si>
    <t>of Control</t>
  </si>
  <si>
    <t xml:space="preserve">                   (d)</t>
  </si>
  <si>
    <t xml:space="preserve"> Railroad Annual Report R-1</t>
  </si>
  <si>
    <t>310. INVESTMENTS AND ADVANCES AFFILIATED COMPANIES - Continued</t>
  </si>
  <si>
    <t xml:space="preserve"> (Dollars in Thousands)</t>
  </si>
  <si>
    <t>6. If any of the companies in this schedule are controlled by respondent the percent of control should be shown in column (e).</t>
  </si>
  <si>
    <t xml:space="preserve"> In case any company listed is controlled other than through actual ownership of securities, give particulars in a footnote.  In cases </t>
  </si>
  <si>
    <t xml:space="preserve"> of joint control, give names of other parties and particulars of control.</t>
  </si>
  <si>
    <t>7. If any advances reported are pledged, give particulars in a footnote.</t>
  </si>
  <si>
    <t xml:space="preserve">8. Investments in companies in which neither the original cost or present equity in total assets are less than $10,000 may be </t>
  </si>
  <si>
    <t xml:space="preserve"> combined in one figure.</t>
  </si>
  <si>
    <t>9. Also included should be investments in unincorporated entities such as lessee organizations (exclusive of amounts nominally</t>
  </si>
  <si>
    <t xml:space="preserve"> settled on a current basis).</t>
  </si>
  <si>
    <t>10. This schedule should not include securities issued or assumed by respondent.</t>
  </si>
  <si>
    <t>11. For affiliates which do not report to the Interstate Commerce Commission and are jointly owned, give names and</t>
  </si>
  <si>
    <t xml:space="preserve">  and extent of control of other entities by footnotes.</t>
  </si>
  <si>
    <t xml:space="preserve">          Investments and advances</t>
  </si>
  <si>
    <t>Opening balance</t>
  </si>
  <si>
    <t>Additions</t>
  </si>
  <si>
    <t>Deductions (if other</t>
  </si>
  <si>
    <t>Closing balance</t>
  </si>
  <si>
    <t>Disposed of:</t>
  </si>
  <si>
    <t>Adjustments</t>
  </si>
  <si>
    <t xml:space="preserve">Dividends or </t>
  </si>
  <si>
    <t>than sale, explain)</t>
  </si>
  <si>
    <t>profit (loss)</t>
  </si>
  <si>
    <t>Account 721.5</t>
  </si>
  <si>
    <t>interest credited</t>
  </si>
  <si>
    <t>to income</t>
  </si>
  <si>
    <t xml:space="preserve">        Name of issuing company and also lien reference, if any </t>
  </si>
  <si>
    <t xml:space="preserve">                 (include rate for preferred stocks and bonds)</t>
  </si>
  <si>
    <t xml:space="preserve">                                      Railroad Annual Report R-1</t>
  </si>
  <si>
    <t>310. INVESTMENTS AND ADVANCES AFFILIATED COMPANIES - Concluded</t>
  </si>
  <si>
    <t xml:space="preserve">       Investments and advances</t>
  </si>
  <si>
    <t>Dividends or</t>
  </si>
  <si>
    <t xml:space="preserve">interest credited </t>
  </si>
  <si>
    <t xml:space="preserve">to income </t>
  </si>
  <si>
    <t xml:space="preserve">                   310A. INVESTMENTS IN COMMON STOCKS OF AFFILIATED COMPANIES</t>
  </si>
  <si>
    <t xml:space="preserve">                              (Dollars in Thousands)</t>
  </si>
  <si>
    <t xml:space="preserve">                        Undistributed Earnings From Certain Investments in Affiliated Companies</t>
  </si>
  <si>
    <t>1. Report below the details of all investments in common stocks included in Account 721, Investments and Advances Affiliated Companies.</t>
  </si>
  <si>
    <t>2. Enter in column (c) the amount necessary to retroactively adjust those investments.  (See instruction 5-2, Uniform System of Accounts.)</t>
  </si>
  <si>
    <t>3. Enter in column (d) the share of undistributed earnings (i.e., less dividends) or losses.</t>
  </si>
  <si>
    <t>4. Enter in column (e) the amortization for the year of the excess of cost over equity in net assets (equity over cost) at date of acquisition.</t>
  </si>
  <si>
    <t>5. For definitions of "carrier" and "noncarrier," see general instructions.</t>
  </si>
  <si>
    <t>Adjustment for</t>
  </si>
  <si>
    <t>Equity in un-</t>
  </si>
  <si>
    <t>Name of issuing company and description of security held</t>
  </si>
  <si>
    <t xml:space="preserve">Balance at </t>
  </si>
  <si>
    <t>investments</t>
  </si>
  <si>
    <t>distributed earn-</t>
  </si>
  <si>
    <t>Amortization</t>
  </si>
  <si>
    <t>investments dis-</t>
  </si>
  <si>
    <t>beginning of year</t>
  </si>
  <si>
    <t>equity method</t>
  </si>
  <si>
    <t>ings (losses)</t>
  </si>
  <si>
    <t>during year</t>
  </si>
  <si>
    <t xml:space="preserve">posed of or </t>
  </si>
  <si>
    <t>written down</t>
  </si>
  <si>
    <t xml:space="preserve">                 (a)</t>
  </si>
  <si>
    <t>Carriers: (List specifics for each company)</t>
  </si>
  <si>
    <t>Total Carriers</t>
  </si>
  <si>
    <t>Noncarriers (List specifics for each company)</t>
  </si>
  <si>
    <t>Total Noncarriers</t>
  </si>
  <si>
    <t>Total Equity*</t>
  </si>
  <si>
    <t>INSTRUCTIONS  CONCERNING  RETURNS  TO  BE  MADE  IN  SCHEDULE  330</t>
  </si>
  <si>
    <t xml:space="preserve">1. Give particulars of balances at the beginning and close of the year and of all changes during the year in Account No. 731, "Road and Equipment </t>
  </si>
  <si>
    <t xml:space="preserve">    Property", and Account No. 732, "Improvements on Leased Property", classified by primary accounts in accordance with the Uniform System of Accounts for</t>
  </si>
  <si>
    <t xml:space="preserve">    Railroad Companies.  The balances, by primary accounts, should insofar as known, be stated in column (b) and all changes made during the year should be</t>
  </si>
  <si>
    <t xml:space="preserve">    of old lines, as provided for in Instruction 2-1, "Items to be charged", of the Uniform System of Accounts for Railroad Companies for such items.</t>
  </si>
  <si>
    <t xml:space="preserve">    reorganization, receivership sale or transfer, or otherwise.</t>
  </si>
  <si>
    <t>6. Both the debit and credit involved in each transfer, adjustment, or clearance between road and equipment accounts, should be included in the column in</t>
  </si>
  <si>
    <t xml:space="preserve">    which the item was initially included; also the transfer of prior years' debits or credits from investment in road and equipment to operating expenses or other</t>
  </si>
  <si>
    <t xml:space="preserve">    accounts, or vice versa, should be included in the column applicable to current items of like nature.  Each such transfer, adjustment, or clearance should be fully</t>
  </si>
  <si>
    <t xml:space="preserve">    explained when in excess of $100,000.</t>
  </si>
  <si>
    <t>8. Report on line 29 amounts not includible in the primary road accounts.  The items reported should be briefly identified and explained under "Notes and</t>
  </si>
  <si>
    <t xml:space="preserve">    Remarks" below.  Amounts should be reported on this line only under special circumstances, usually after permission is obtained from the Commission for</t>
  </si>
  <si>
    <t xml:space="preserve">    exceptions to prescribed accounting.  Reference to such authority should be made when explaining the amounts reported.  Respondents must not make arbitrary</t>
  </si>
  <si>
    <t xml:space="preserve">    changes to the printed stub or column headings without specific authority from the Commission.</t>
  </si>
  <si>
    <t>9. If during the year a segment of transportation property was acquired, state in a footnote the name of the vendor, the mileage acquired, and the date of</t>
  </si>
  <si>
    <t xml:space="preserve">    acquisition, giving termini and the cost of the property to the respondent.  Also furnish a statement of the amount included in each primary account </t>
  </si>
  <si>
    <t xml:space="preserve">    representing such property acquired, referring to the column or columns in which the entries appear.</t>
  </si>
  <si>
    <t xml:space="preserve">     of the Uniform System of Accounts for Railroad Companies, state in a footnote the amount used.  </t>
  </si>
  <si>
    <t>NOTES  AND  REMARKS</t>
  </si>
  <si>
    <t>Reconciliation of Depreciation Expense to Schedule 410</t>
  </si>
  <si>
    <t>Road (Column (c))</t>
  </si>
  <si>
    <t>Schedule 410, Lines 136 - 138, Column (h)</t>
  </si>
  <si>
    <t>Shop Machinery       Schedule 335, Line 26, column(c)</t>
  </si>
  <si>
    <t xml:space="preserve">Depreciation capitalized                            </t>
  </si>
  <si>
    <t>Schedule 335, Line 30, Column (c)</t>
  </si>
  <si>
    <t>Schedule 342, Line  29, Column (c)</t>
  </si>
  <si>
    <t>Equipment (Column (c))</t>
  </si>
  <si>
    <t>Schedule 410, Sum of lines 213,232,317, Column (h)</t>
  </si>
  <si>
    <t>Shop Machinery</t>
  </si>
  <si>
    <t>Other</t>
  </si>
  <si>
    <t>Schedule 335, Line 40, Column (c)</t>
  </si>
  <si>
    <t>Schedule 342, Line 38, Column (c)</t>
  </si>
  <si>
    <t>Schedule 342 (Column (c))</t>
  </si>
  <si>
    <t>Road</t>
  </si>
  <si>
    <t>Equipment</t>
  </si>
  <si>
    <t>Schedule 342, Line 39</t>
  </si>
  <si>
    <t>Reconciliation of Accumulated Depreciation and Amortization to Schedule 200</t>
  </si>
  <si>
    <t>Schedule 335, Line 41, Column (g)</t>
  </si>
  <si>
    <t>Schedule 342, Line 39, Column (g)</t>
  </si>
  <si>
    <t>330. ROAD PROPERTY AND EQUIPMENT AND IMPROVEMENTS TO LEASED PROPERTY AND EQUIPMENT</t>
  </si>
  <si>
    <t>330. ROAD PROPERTY AND EQUIPMENT AND IMPROVEMENTS TO LEASED PROPERTY AND EQUIPMENT - Continued</t>
  </si>
  <si>
    <t>Expenditures during</t>
  </si>
  <si>
    <t>Balance at beginning</t>
  </si>
  <si>
    <t>the year for original</t>
  </si>
  <si>
    <t>the year for purchase</t>
  </si>
  <si>
    <t>Expenditures for additions</t>
  </si>
  <si>
    <t>Credits for property retired</t>
  </si>
  <si>
    <t>Net changes</t>
  </si>
  <si>
    <t>Balance at</t>
  </si>
  <si>
    <t>road and equipment,</t>
  </si>
  <si>
    <t>of existing lines,</t>
  </si>
  <si>
    <t>during the year</t>
  </si>
  <si>
    <t>close of year</t>
  </si>
  <si>
    <t>and road extensions</t>
  </si>
  <si>
    <t>reorganizations, etc.</t>
  </si>
  <si>
    <t>(2)</t>
  </si>
  <si>
    <t>Land for transportation purpose</t>
  </si>
  <si>
    <t>(3)</t>
  </si>
  <si>
    <t>Grading</t>
  </si>
  <si>
    <t>(4)</t>
  </si>
  <si>
    <t>Other, right-of-way expenditures</t>
  </si>
  <si>
    <t>(5)</t>
  </si>
  <si>
    <t>Tunnels and subways</t>
  </si>
  <si>
    <t>(6)</t>
  </si>
  <si>
    <t>Bridges, trestles, and culverts</t>
  </si>
  <si>
    <t>(7)</t>
  </si>
  <si>
    <t>Elevated structures</t>
  </si>
  <si>
    <t>(8)</t>
  </si>
  <si>
    <t>Ties</t>
  </si>
  <si>
    <t>(9)</t>
  </si>
  <si>
    <t>Rail and other track material</t>
  </si>
  <si>
    <t>(11)</t>
  </si>
  <si>
    <t>Ballast</t>
  </si>
  <si>
    <t>(13)</t>
  </si>
  <si>
    <t>Fences, snow sheds, and signs</t>
  </si>
  <si>
    <t>(16)</t>
  </si>
  <si>
    <t>Station and office buildings</t>
  </si>
  <si>
    <t>(17)</t>
  </si>
  <si>
    <t>Roadway buildings</t>
  </si>
  <si>
    <t>(18)</t>
  </si>
  <si>
    <t>Water stations</t>
  </si>
  <si>
    <t>(19)</t>
  </si>
  <si>
    <t>Fuel stations</t>
  </si>
  <si>
    <t>(20)</t>
  </si>
  <si>
    <t>Shops and enginehouses</t>
  </si>
  <si>
    <t>(22)</t>
  </si>
  <si>
    <t>Storage warehouses</t>
  </si>
  <si>
    <t>(23)</t>
  </si>
  <si>
    <t>Wharves and docks</t>
  </si>
  <si>
    <t>(24)</t>
  </si>
  <si>
    <t>Coal and ore wharves</t>
  </si>
  <si>
    <t>(25)</t>
  </si>
  <si>
    <t>TOFC/COFC terminals</t>
  </si>
  <si>
    <t>(26)</t>
  </si>
  <si>
    <t>Communications systems</t>
  </si>
  <si>
    <t>(27)</t>
  </si>
  <si>
    <t>Signals and interlocker</t>
  </si>
  <si>
    <t>(29)</t>
  </si>
  <si>
    <t>Power plants</t>
  </si>
  <si>
    <t>(31)</t>
  </si>
  <si>
    <t>Power-transmissions systems</t>
  </si>
  <si>
    <t>(35)</t>
  </si>
  <si>
    <t>Miscellaneous structures</t>
  </si>
  <si>
    <t>(37)</t>
  </si>
  <si>
    <t>Roadway machines</t>
  </si>
  <si>
    <t>(39)</t>
  </si>
  <si>
    <t>Public improvements-Construction</t>
  </si>
  <si>
    <t>(44)</t>
  </si>
  <si>
    <t>Shop machinery</t>
  </si>
  <si>
    <t>(45)</t>
  </si>
  <si>
    <t>Power-plant machinery</t>
  </si>
  <si>
    <t>Other (specify and explain)</t>
  </si>
  <si>
    <t>TOTAL EXPENDITURES FOR ROAD</t>
  </si>
  <si>
    <t>(52)</t>
  </si>
  <si>
    <t>(53)</t>
  </si>
  <si>
    <t>Freight-train cars</t>
  </si>
  <si>
    <t>(54)</t>
  </si>
  <si>
    <t>Passenger-train cars</t>
  </si>
  <si>
    <t>(55)</t>
  </si>
  <si>
    <t>Highway revenue equipment</t>
  </si>
  <si>
    <t>(56)</t>
  </si>
  <si>
    <t>Floating equipment</t>
  </si>
  <si>
    <t>(57)</t>
  </si>
  <si>
    <t>Work equipment</t>
  </si>
  <si>
    <t>(58)</t>
  </si>
  <si>
    <t>Miscellaneous equipment</t>
  </si>
  <si>
    <t>(59)</t>
  </si>
  <si>
    <t>Computer systems and word processing equip</t>
  </si>
  <si>
    <t>TOTAL EQUIPMENT</t>
  </si>
  <si>
    <t>(76)</t>
  </si>
  <si>
    <t>Interest during construction</t>
  </si>
  <si>
    <t>(80)</t>
  </si>
  <si>
    <t>Other elements of investment</t>
  </si>
  <si>
    <t>(90)</t>
  </si>
  <si>
    <t>Construction in progress</t>
  </si>
  <si>
    <t>332.  DEPRECIATION BASE AND RATES - ROAD AND EQUIPMENT OWNED AND USED AND LEASED FROM OTHERS</t>
  </si>
  <si>
    <t>1.  Show in columns (b) and (e), for each primary account, the depreciation base used to compute the depreciation charges for the month of January, and in columns (c)</t>
  </si>
  <si>
    <t xml:space="preserve"> and (f) show the depreciation base used to compute the depreciation charges for the month of December, in columns (d) and (g) show the composite rates used in</t>
  </si>
  <si>
    <t xml:space="preserve"> computing the depreciation charges for the month of December, and on lines 30 and 39 of these columns show the composite percentage for all road and equipment</t>
  </si>
  <si>
    <t xml:space="preserve"> accounts, respectively, ascertained by applying the primary account composite rates to the depreciation base used in computing the charges for December and dividing</t>
  </si>
  <si>
    <t xml:space="preserve"> the total so computed by the total depreciation base for the same month.  The depreciation base should not include the cost of equipment used, but not owned, when</t>
  </si>
  <si>
    <t xml:space="preserve"> the rents therefore are included in the rent for equipment and Account Nos. 31-22-00, 31-23-00, 31-25-00, 31-21-00, 35-21-00, 35-23-00, 35-22-00, and 35-25-00.</t>
  </si>
  <si>
    <t xml:space="preserve"> It should include the cost of equipment owned and leased to others when the rents therefrom are included in the rent for equipment Accounts Nos. 32-21-00, 32-22-00,</t>
  </si>
  <si>
    <t xml:space="preserve"> 32-23-00, 32-25-00, 36-21-00, 36-22-00, and 36-25-00, inclusive.  The composite rates used should be those prescribed or otherwise authorized by the</t>
  </si>
  <si>
    <t xml:space="preserve"> Commission, except that where the use of component rates has been authorized, the composite rates to be shown for the respective primary accounts should be</t>
  </si>
  <si>
    <t xml:space="preserve"> recomputed from the December charges developed by the use of the authorized rates.  If any changes in rates were effective during the year, give full particulars in a footnote.</t>
  </si>
  <si>
    <t>2.  All leased properties may be combined and one composite rate computed for each primary account, or a separate schedule may be included for each such property.</t>
  </si>
  <si>
    <t>3.  Show in columns (e), (f), and (g) data applicable to Lessor property, when the rent therefore is included in Account Nos. 31-11-00, 31-12-00, 31-13-00, 31-21-00,</t>
  </si>
  <si>
    <t xml:space="preserve"> 31-22-00, and 31-23-00, inclusive.</t>
  </si>
  <si>
    <t>4.  If depreciation accruals have been discontinued for any account, the depreciation base should be reported, nevertheless, in support of depreciation reserves.</t>
  </si>
  <si>
    <t xml:space="preserve"> Authority for the discontinuance of accruals should be shown in a footnote indicating the account(s) effected.</t>
  </si>
  <si>
    <t>5.  Disclosures in the respective sections of this schedule may be omitted if either total road leased from other or total equipment leased from others represents less than 5%</t>
  </si>
  <si>
    <t xml:space="preserve"> of total road owned or total equipment owned, respectively.</t>
  </si>
  <si>
    <t>OWNED AND USED</t>
  </si>
  <si>
    <t>LEASED FROM OTHERS</t>
  </si>
  <si>
    <t>Depreciation base</t>
  </si>
  <si>
    <t>Annual</t>
  </si>
  <si>
    <t>1/1</t>
  </si>
  <si>
    <t>12/1</t>
  </si>
  <si>
    <t>composite</t>
  </si>
  <si>
    <t>At beginning</t>
  </si>
  <si>
    <t>At close</t>
  </si>
  <si>
    <t>rate</t>
  </si>
  <si>
    <t>(percent)</t>
  </si>
  <si>
    <t>ROAD</t>
  </si>
  <si>
    <t>NOT APPLICABLE  -  5 % RULE</t>
  </si>
  <si>
    <t>All other road accounts</t>
  </si>
  <si>
    <t>Amortization (Adjustments)</t>
  </si>
  <si>
    <t>TOTAL ROAD</t>
  </si>
  <si>
    <t>Locomotives</t>
  </si>
  <si>
    <t>Computer systems and</t>
  </si>
  <si>
    <t>word processing equipment</t>
  </si>
  <si>
    <t>335.  ACCUMULATED DEPRECIATION - ROAD AND EQUIPMENT OWNED AND USED</t>
  </si>
  <si>
    <t>1.  Disclose the required information in regard to credits and debits to Account No. 735, "Accumulated Depreciation; Road and Equipment</t>
  </si>
  <si>
    <t xml:space="preserve"> Property," during the year relating to owned and used road and equipment.  Include entries for depreciation of equipment owned but not used</t>
  </si>
  <si>
    <t xml:space="preserve"> when the resulting rents are included in the "Lease Rentals - Credits - Equipment" accounts and "Other Rents - Credits - Equipment" accounts.</t>
  </si>
  <si>
    <t xml:space="preserve"> Exclude any entries for depreciation of equipment that is used but not owned when the resulting rents are included in "Lease Rental -</t>
  </si>
  <si>
    <t xml:space="preserve"> Debit - Equipment" account and "Other Rents - Debit - Equipment" accounts.  (See Schedule 351 for the accumulated depreciation to road and</t>
  </si>
  <si>
    <t xml:space="preserve"> equipment owned and leased to others).</t>
  </si>
  <si>
    <t>2.  If any data are included in columns (d) or (f), explain the entries in detail.</t>
  </si>
  <si>
    <t>3.  A debit balance in columns (b) or (g) for any primary account should be designated "Dr."</t>
  </si>
  <si>
    <t>4.  If there is any inconsistency between the credits to the reserve as shown in column (c) and the charges to operating expenses, a full</t>
  </si>
  <si>
    <t xml:space="preserve"> explanation should be given.</t>
  </si>
  <si>
    <t>5.  Include authorized amortization amounts in column (c) on the lines for the affected accounts.</t>
  </si>
  <si>
    <t>CREDITS TO RESERVE</t>
  </si>
  <si>
    <t>DEBITS TO RESERVE</t>
  </si>
  <si>
    <t>During the year</t>
  </si>
  <si>
    <t>Balance</t>
  </si>
  <si>
    <t>Charges to</t>
  </si>
  <si>
    <t>operating</t>
  </si>
  <si>
    <t>Retirements</t>
  </si>
  <si>
    <t>at close of</t>
  </si>
  <si>
    <t>credits</t>
  </si>
  <si>
    <t>debits</t>
  </si>
  <si>
    <t>year</t>
  </si>
  <si>
    <t>Shop machinery*</t>
  </si>
  <si>
    <t>Computer systems and WP Equip.</t>
  </si>
  <si>
    <t>Amortization Adjustments</t>
  </si>
  <si>
    <t>To be reported with equipment expenses rather than W&amp;S expenses</t>
  </si>
  <si>
    <t>Other credits</t>
  </si>
  <si>
    <t>Other debits</t>
  </si>
  <si>
    <t xml:space="preserve">     *To be reported with equipment expenses rather than W &amp; S expenses.</t>
  </si>
  <si>
    <t>342.  ACCUMULATED DEPRECIATION - IMPROVEMENTS TO ROAD AND EQUIPMENT LEASED FROM OTHERS</t>
  </si>
  <si>
    <t>1.  Enter the required information concerning debits and credits to Account 733, "Accumulated Depreciation -- Improvements of Leased Property," during the</t>
  </si>
  <si>
    <t xml:space="preserve"> year relating to improvements made to road and equipment property leased from others, the depreciation charges for which are included in operating expenses</t>
  </si>
  <si>
    <t xml:space="preserve"> of the respondent.</t>
  </si>
  <si>
    <t>4.  Show in column (e) the debits to the reserve arising from retirements.  These debits should not exceed investment, etc.</t>
  </si>
  <si>
    <t>5.  Details in the respective sections of this schedule may be omitted if either total road leased from others or total equipment leased from</t>
  </si>
  <si>
    <t xml:space="preserve"> others represents less than 5% of total road owned or total equipment owned, respectively.  However, line 39, Grand Total should be completed.</t>
  </si>
  <si>
    <t>Computer systems and WP equip.</t>
  </si>
  <si>
    <t>Railroad Annual Report R1</t>
  </si>
  <si>
    <t>SCHEDULE 330</t>
  </si>
  <si>
    <t>The following accounts received transfers greater than $100,000:</t>
  </si>
  <si>
    <t>SCHEDULE 335</t>
  </si>
  <si>
    <t>Column (D) Other Credits</t>
  </si>
  <si>
    <t>Total Other Credits</t>
  </si>
  <si>
    <t>Column (F) Other Debits</t>
  </si>
  <si>
    <t>Total Other Debits</t>
  </si>
  <si>
    <t>SCHEDULE 342</t>
  </si>
  <si>
    <t>352A.  INVESTMENT IN RAILROAD PROPERTY USED IN TRANSPORTATION SERVICE (By Company)</t>
  </si>
  <si>
    <t>1.  Disclose the investment in railway property used in transportation service at the close of the year.  This investment represents the aggregate of property</t>
  </si>
  <si>
    <t>owned or leased by respondent and used in respondent's transportation service.  Such property includes (a) investment reported in Accounts 731,</t>
  </si>
  <si>
    <t>"Road and Equipment Property" and 732,  "Improvements on Leased Property" of respondent, less any 731 or 732 property leased to others for their</t>
  </si>
  <si>
    <t>exclusive use of road, track, or bridges (including equipment or other railway property covered by the contract).  Equipment leased to others under separate</t>
  </si>
  <si>
    <t>distinct contracts shall not be deducted from the respondent's 731 or 732 property, and (b) the investment of other companies' 731 or 732 property (including</t>
  </si>
  <si>
    <t>operating and lessor railroads) used by respondent when the lease is for exclusive use or control of roads, tracks or bridges (including equipment of other</t>
  </si>
  <si>
    <t>railway property covered by the contract).  This excludes leased equipment from operating railroads under separate distinct contracts and the investment of other</t>
  </si>
  <si>
    <t>carriers in property jointly used by respondent.</t>
  </si>
  <si>
    <t>2.  In column (a), classify each company in this schedule as:  "R" for respondent, "L" for lessor railroad, "P" for inactive or proprietary company or "O" for other</t>
  </si>
  <si>
    <t>leased properties.</t>
  </si>
  <si>
    <t>3.  In column (a) to (e), inclusive, first show the data requested for respondent (R); next the data for companies whose entire properties are used in</t>
  </si>
  <si>
    <t>transportation service of the respondent, divided between lessor (L) and proprietary (P) companies; followed by data for carriers and others (O), portions of</t>
  </si>
  <si>
    <t>whose property are used in transportation service of respondent.  Show a total for each class of company in column (d) and (e).  Then show, as deductions,</t>
  </si>
  <si>
    <t>data for transportation property leased to carriers and others.</t>
  </si>
  <si>
    <t>4.  In column (c), line-haul carriers report the miles of road used in line-haul service. Report miles in whole numbers.</t>
  </si>
  <si>
    <t>5.  In column (d), show the amount applicable in Accounts 731 and 732 on the books of the companies whose names appear in column (b).  Values of property</t>
  </si>
  <si>
    <t>of other carriers segregated by estimate or otherwise should correspond in amount to the deductions made by the owners in their reports.  If separate value is not</t>
  </si>
  <si>
    <t>available, an explanation should be provided.  Differences between amounts shown in column (d) of this schedule and column (c), line 24, on the</t>
  </si>
  <si>
    <t>asset side of the general balance sheet of each individual railway should be explained in a footnote.  Book values included in Accounts 731 and 732 of</t>
  </si>
  <si>
    <t>the owner should be reported in column (d) in reference to the investment of  respondent in securities of the owner unless a good reason can be given for the</t>
  </si>
  <si>
    <t>contrary.  Methods of estimating (by capitalizing rentals at 6 % or otherwise) value of property of private owners, or portions of property of other carriers</t>
  </si>
  <si>
    <t>should be explained.</t>
  </si>
  <si>
    <t>6. In column (e), show the amount of depreciation and amortization accrued as of the close of the year in Accounts 733, 734, 735, 736, and 772, that is</t>
  </si>
  <si>
    <t>applicable to the property of the carriers whose names are listed in column (b), regardless of where the reserves therefor are recorded.</t>
  </si>
  <si>
    <t>Miles of road</t>
  </si>
  <si>
    <t>Investments</t>
  </si>
  <si>
    <t>&amp; amortization of</t>
  </si>
  <si>
    <t>(See</t>
  </si>
  <si>
    <t>Name of company</t>
  </si>
  <si>
    <t>used (See Ins. 4)</t>
  </si>
  <si>
    <t>in property</t>
  </si>
  <si>
    <t>defense projects</t>
  </si>
  <si>
    <t>Ins. 2)</t>
  </si>
  <si>
    <t>(whole number)</t>
  </si>
  <si>
    <t>(See Ins. 5)</t>
  </si>
  <si>
    <t>(See Ins. 6)</t>
  </si>
  <si>
    <t>R</t>
  </si>
  <si>
    <t>Norfolk Southern Combined Railroad Subsidiaries</t>
  </si>
  <si>
    <t>L</t>
  </si>
  <si>
    <t>C &amp; EI Railroad Company</t>
  </si>
  <si>
    <t>Cincinnati Southern Railway</t>
  </si>
  <si>
    <t>Pittsburgh &amp; West Virginia Railroad</t>
  </si>
  <si>
    <t>P &amp; WV Subleased to Wheeling &amp; Lake Erie</t>
  </si>
  <si>
    <t>SUB-TOTAL</t>
  </si>
  <si>
    <t>Less Lines Leased to or Operated by Others</t>
  </si>
  <si>
    <t>Aberdeen Carolina Western</t>
  </si>
  <si>
    <t>Aiken Railway Company</t>
  </si>
  <si>
    <t>Athens Lines LLC</t>
  </si>
  <si>
    <t>Autauga Northern Railway</t>
  </si>
  <si>
    <t>C &amp; NC Railroad</t>
  </si>
  <si>
    <t>352A.  INVESTMENT IN RAILROAD PROPERTY USED IN TRANSPORTATION SERVICE (By Company) - Continued</t>
  </si>
  <si>
    <t>Carolina Coastal Railway</t>
  </si>
  <si>
    <t>Central Railroad Company of Indianapolis</t>
  </si>
  <si>
    <t xml:space="preserve">Charleston, Blue Creek &amp; Sanderson </t>
  </si>
  <si>
    <t>Cleveland Commerical Railroad</t>
  </si>
  <si>
    <t>Columbus &amp; Chattahoochee Railroad</t>
  </si>
  <si>
    <t>East Chattanooga Belt Railway</t>
  </si>
  <si>
    <t>East Penn Railroad LLC</t>
  </si>
  <si>
    <t>Grand Elk Railroad LLC</t>
  </si>
  <si>
    <t>Hilton &amp; Albany Railroad</t>
  </si>
  <si>
    <t>Iowa Interstate</t>
  </si>
  <si>
    <t>Jackson &amp; Lansing Railroad</t>
  </si>
  <si>
    <t>Lehigh Railway</t>
  </si>
  <si>
    <t>Middletown &amp; New Jersey Railroad LLC</t>
  </si>
  <si>
    <t>RSL Railroad LLC</t>
  </si>
  <si>
    <t>Yadkin Valley Railroad</t>
  </si>
  <si>
    <t>(This page intentionally left blank)</t>
  </si>
  <si>
    <t>352B  INVESTMENT IN RAILWAY PROPERTY USED IN TRANSPORTATION SERVICE</t>
  </si>
  <si>
    <t>(By Property Accounts)</t>
  </si>
  <si>
    <t>1.   In column (b) through (e) give, by primary accounts, the amount of investment at the close of the year in property of respondent</t>
  </si>
  <si>
    <t xml:space="preserve">  and each group or class of companies and properties.</t>
  </si>
  <si>
    <t>2.  The amounts for respondent and for each group or class of companies and properties on line 44 should correspond with the amounts</t>
  </si>
  <si>
    <t xml:space="preserve"> for each class of company and property shown in Schedule 352A.  Continuing records shall be maintained by respondent of the</t>
  </si>
  <si>
    <t xml:space="preserve"> primary property accounts separately for each company or property included in this schedule.</t>
  </si>
  <si>
    <t>3.  Report on line 29 amounts representing capitalization or rentals for leased property based on 6% per year where property is not</t>
  </si>
  <si>
    <t xml:space="preserve"> classified by accounts by noncarrier owners, or where cost of property leased from other carriers is not ascertainable.  Identify noncarrier</t>
  </si>
  <si>
    <t xml:space="preserve"> owners, and briefly explain on page 39 the methods of estimating value of property of noncarriers or property of other carriers.</t>
  </si>
  <si>
    <t>4.  Report on line 30 amounts not included in the accounts shown, or in line 29.  The items reported should be briefly identified and explained.</t>
  </si>
  <si>
    <t xml:space="preserve"> Also include here those items after permission is obtained from the Board for exceptions to prescribed accounting.  Reference to</t>
  </si>
  <si>
    <t xml:space="preserve"> such authority should be made when explaining amounts reported.  Respondents must not make arbitrary changes to the printed stub or</t>
  </si>
  <si>
    <t xml:space="preserve"> column headings without specific authority from the Board.</t>
  </si>
  <si>
    <t>Respondent</t>
  </si>
  <si>
    <t>Lessor railroads</t>
  </si>
  <si>
    <t>Inactive (proprie-</t>
  </si>
  <si>
    <t>Other leased</t>
  </si>
  <si>
    <t>tary companies)</t>
  </si>
  <si>
    <t>properties</t>
  </si>
  <si>
    <t>Leased property capitalized rentals (explain)</t>
  </si>
  <si>
    <t>Other (specify and explain)  Accts. 1 &amp; 77</t>
  </si>
  <si>
    <t>INSTRUCTIONS CONCERNING RETURNS TO BE MADE IN SCHEDULE 410</t>
  </si>
  <si>
    <t>Cross Checks</t>
  </si>
  <si>
    <t>Schedule 410</t>
  </si>
  <si>
    <t>Schedule 210</t>
  </si>
  <si>
    <t>Schedule 412</t>
  </si>
  <si>
    <t>Line 620, column (h)</t>
  </si>
  <si>
    <t>=</t>
  </si>
  <si>
    <t>Lines 136 through 138, column (f)</t>
  </si>
  <si>
    <t>Line 29. column (b)</t>
  </si>
  <si>
    <t>Line 620, column (f)</t>
  </si>
  <si>
    <t>Lines 118 through 123, and 130</t>
  </si>
  <si>
    <t>Line 620, column (g)</t>
  </si>
  <si>
    <t xml:space="preserve">     through 135, column (f)</t>
  </si>
  <si>
    <t>Line 29. column (c)</t>
  </si>
  <si>
    <t>Schedule 414</t>
  </si>
  <si>
    <t>Schedule 415</t>
  </si>
  <si>
    <t>Line 231, column (f)</t>
  </si>
  <si>
    <t>Line 19, columns (b) through (d)</t>
  </si>
  <si>
    <t>Lines 207, 208, 211, 212, column (f)</t>
  </si>
  <si>
    <t>Lines 5, 38, column (f)</t>
  </si>
  <si>
    <t>Line 230, column (f)</t>
  </si>
  <si>
    <t>Line 19, columns (e) through (g)</t>
  </si>
  <si>
    <t>Lines 226, 227, column (f)</t>
  </si>
  <si>
    <t>Lines 24, 39, column (f)</t>
  </si>
  <si>
    <t>Lines 311, 312, 315, 316, column (f)</t>
  </si>
  <si>
    <t>Lines 32, 35, 36, 37, 40, 41, column (f)</t>
  </si>
  <si>
    <t>Schedule 417</t>
  </si>
  <si>
    <t>And</t>
  </si>
  <si>
    <t>Line 507, column (f)</t>
  </si>
  <si>
    <t>Line 1, column (j)</t>
  </si>
  <si>
    <t>Line 508, column (f)</t>
  </si>
  <si>
    <t>Line 2, column (j)</t>
  </si>
  <si>
    <t>Minus line 24, columns (b) through (d)</t>
  </si>
  <si>
    <t>Line 509, column (f)</t>
  </si>
  <si>
    <t>Line 3, column (j)</t>
  </si>
  <si>
    <t xml:space="preserve">   plus line 24, columns (e) through (g)</t>
  </si>
  <si>
    <t>Line 510, column (f)</t>
  </si>
  <si>
    <t>Line 4, column (j)</t>
  </si>
  <si>
    <t>Line 511, column (f)</t>
  </si>
  <si>
    <t>Line 5, column (j)</t>
  </si>
  <si>
    <t>Line 512, column (f)</t>
  </si>
  <si>
    <t>Line 6, column (j)</t>
  </si>
  <si>
    <t>Line 513, column (f)</t>
  </si>
  <si>
    <t>Line 7, column (j)</t>
  </si>
  <si>
    <t>Line 213, column (f)</t>
  </si>
  <si>
    <t>Lines 5, 38, columns (c) and (d)</t>
  </si>
  <si>
    <t>Line 514, column (f)</t>
  </si>
  <si>
    <t>Line 8, column (j)</t>
  </si>
  <si>
    <t>Line 232, column (f)</t>
  </si>
  <si>
    <t>Lines 24, 39, columns (c) and (d)</t>
  </si>
  <si>
    <t>Line 515, column (f)</t>
  </si>
  <si>
    <t>Line 9, column (j)</t>
  </si>
  <si>
    <t>Line 317, column (f)</t>
  </si>
  <si>
    <t>Lines 32, 35, 36, 37, 40, 41,</t>
  </si>
  <si>
    <t>Line 516, column (f)</t>
  </si>
  <si>
    <t>Line 10, column (j)</t>
  </si>
  <si>
    <t xml:space="preserve">    columns (c) and (d)</t>
  </si>
  <si>
    <t>Line 517, column (f)</t>
  </si>
  <si>
    <t>Line 11, column (j)</t>
  </si>
  <si>
    <t>Line 202, 203, 216, column (f) , equal</t>
  </si>
  <si>
    <t>Lines 5, 38, column (b)</t>
  </si>
  <si>
    <t xml:space="preserve">   to or greater than, but variance cannot</t>
  </si>
  <si>
    <t xml:space="preserve">   exceed line 216, column (f)</t>
  </si>
  <si>
    <t>Line 4, column (b)</t>
  </si>
  <si>
    <t>Line 47, column (b)</t>
  </si>
  <si>
    <t>Lines 221, 222, 235, column (f), equal</t>
  </si>
  <si>
    <t>Lines 24, 39, column (b)</t>
  </si>
  <si>
    <t xml:space="preserve">   exceed line 235, column (f)</t>
  </si>
  <si>
    <t>Lines 302 through 307 and 320, column (f)</t>
  </si>
  <si>
    <t>Lines 32, 35, 36, 37, 40, 41, column (b)</t>
  </si>
  <si>
    <t xml:space="preserve">   equal to or greater than, but variance</t>
  </si>
  <si>
    <t xml:space="preserve">   cannot exceed line 320, column (f)</t>
  </si>
  <si>
    <t>.</t>
  </si>
  <si>
    <t>410.  RAILWAY OPERATING EXPENSES</t>
  </si>
  <si>
    <t xml:space="preserve">State the railway operating expenses on respondent's road for the year, classifying them in accordance with the Uniform System of Accounts for Railroad Companies, </t>
  </si>
  <si>
    <t>FREIGHT</t>
  </si>
  <si>
    <t>Material, tools,</t>
  </si>
  <si>
    <t>Salaries and</t>
  </si>
  <si>
    <t>supplies, fuels</t>
  </si>
  <si>
    <t>Purchased</t>
  </si>
  <si>
    <t>Total freight</t>
  </si>
  <si>
    <t xml:space="preserve">      Name  of  railway  operating  expense  account</t>
  </si>
  <si>
    <t>wages</t>
  </si>
  <si>
    <t>and lubricants</t>
  </si>
  <si>
    <t>services</t>
  </si>
  <si>
    <t>General</t>
  </si>
  <si>
    <t>expense</t>
  </si>
  <si>
    <t>Passenger</t>
  </si>
  <si>
    <t>WAY  AND  STRUCTURES:</t>
  </si>
  <si>
    <t>$</t>
  </si>
  <si>
    <t xml:space="preserve">   ADMINISTRATION:</t>
  </si>
  <si>
    <t>Track</t>
  </si>
  <si>
    <t>Bridge and Building</t>
  </si>
  <si>
    <t>Signal</t>
  </si>
  <si>
    <t>Communication</t>
  </si>
  <si>
    <t xml:space="preserve">     TOTAL  ADMINISTRATION</t>
  </si>
  <si>
    <t xml:space="preserve">   REPAIR  AND  MAINTENANCE:</t>
  </si>
  <si>
    <t>Roadway - Running</t>
  </si>
  <si>
    <t>Roadway - Switching</t>
  </si>
  <si>
    <t>Tunnels and Subways - Running</t>
  </si>
  <si>
    <t>Tunnels and Subways - Switching</t>
  </si>
  <si>
    <t>Bridges and Culverts - Running</t>
  </si>
  <si>
    <t>Bridges and Culverts - Switching</t>
  </si>
  <si>
    <t>Ties - Running</t>
  </si>
  <si>
    <t>Ties - Switching</t>
  </si>
  <si>
    <t>Rail and Other Track Material - Running</t>
  </si>
  <si>
    <t>Rail and Other Track Material - Switching</t>
  </si>
  <si>
    <t>Ballast - Running</t>
  </si>
  <si>
    <t>Ballast - Switching</t>
  </si>
  <si>
    <t>Road Property Damaged - Running</t>
  </si>
  <si>
    <t>Road Property Damaged - Switching</t>
  </si>
  <si>
    <t>Road Property Damaged - Other</t>
  </si>
  <si>
    <t>Signals and Interlockers - Running</t>
  </si>
  <si>
    <t>Signals and Interlockers - Switching</t>
  </si>
  <si>
    <t>Communications Systems</t>
  </si>
  <si>
    <t>Power Systems</t>
  </si>
  <si>
    <t>Highway Grade Crossings- Running</t>
  </si>
  <si>
    <t>Highway Grade Crossings- Switching</t>
  </si>
  <si>
    <t>Station and Office Buildings</t>
  </si>
  <si>
    <t>Shop Buildings - Locomotives</t>
  </si>
  <si>
    <t>Shop Buildings - Freight Cars</t>
  </si>
  <si>
    <t>Shop Buildings - Other Equipment</t>
  </si>
  <si>
    <t>410.  RAILWAY OPERATING EXPENSES - Continued</t>
  </si>
  <si>
    <t xml:space="preserve">   REPAIR  AND  MAINTENANCE - Continued:</t>
  </si>
  <si>
    <t>Locomotive Servicing Facilities</t>
  </si>
  <si>
    <t>Miscellaneous Buildings and Structures</t>
  </si>
  <si>
    <t>Coal Terminals</t>
  </si>
  <si>
    <t>Ore Terminals</t>
  </si>
  <si>
    <t>Other Marine Terminals</t>
  </si>
  <si>
    <t>TOFC/COFC Terminals</t>
  </si>
  <si>
    <t>Motor Vehicle Loading and Distribution Facilities</t>
  </si>
  <si>
    <t>Facilities for Other Specialized Service Operations</t>
  </si>
  <si>
    <t>Roadway Machines</t>
  </si>
  <si>
    <t>Small Tools and Supplies</t>
  </si>
  <si>
    <t>Snow Removal</t>
  </si>
  <si>
    <t>Fringe Benefits - Running</t>
  </si>
  <si>
    <t>Fringe Benefits - Switching</t>
  </si>
  <si>
    <t>Fringe Benefits - Other</t>
  </si>
  <si>
    <t>Casualties and Insurance - Running</t>
  </si>
  <si>
    <t>Casualties and Insurance - Switching</t>
  </si>
  <si>
    <t>Casualties and Insurance - Other</t>
  </si>
  <si>
    <t>Lease Rentals - Debit- Running</t>
  </si>
  <si>
    <t>Lease Rentals - Debit - Switching</t>
  </si>
  <si>
    <t>Lease Rentals - Debit - Other</t>
  </si>
  <si>
    <t>Lease Rentals - (Credit) - Running</t>
  </si>
  <si>
    <t>Lease Rentals - (Credit) - Switching</t>
  </si>
  <si>
    <t>Lease Rentals - (Credit) - Other</t>
  </si>
  <si>
    <t>Joint Facility Rent - Debit - Running</t>
  </si>
  <si>
    <t>Joint Facility Rent - Debit - Switching</t>
  </si>
  <si>
    <t>Joint Facility Rent - Debit - Other</t>
  </si>
  <si>
    <t>Joint Facility Rent - (Credit) - Running</t>
  </si>
  <si>
    <t>Joint Facility Rent - (Credit) - Switching</t>
  </si>
  <si>
    <t>Joint Facility Rent - (Credit) - Other</t>
  </si>
  <si>
    <t>Other Rents - Debit -Running</t>
  </si>
  <si>
    <t>Other Rents - Debit -Switching</t>
  </si>
  <si>
    <t>Other Rents - Debit -Other</t>
  </si>
  <si>
    <t>Other Rents - (Credit) -Running</t>
  </si>
  <si>
    <t>Other Rents - (Credit) -Switching</t>
  </si>
  <si>
    <t>Other Rents - (Credit) -Other</t>
  </si>
  <si>
    <t>Depreciation - Running</t>
  </si>
  <si>
    <t>Depreciation - Switching</t>
  </si>
  <si>
    <t>Depreciation - Other</t>
  </si>
  <si>
    <t>Joint Facility  - Debit - Running</t>
  </si>
  <si>
    <t>Joint Facility - Debit - Switching</t>
  </si>
  <si>
    <t>Joint Facility  - Debit - Other</t>
  </si>
  <si>
    <t>Joint Facility  - (Credit) - Running</t>
  </si>
  <si>
    <t>Joint Facility  - (Credit) - Switching</t>
  </si>
  <si>
    <t>Joint Facility  - (Credit) - Other</t>
  </si>
  <si>
    <t>Dismantling Retired Road Property - Running</t>
  </si>
  <si>
    <t>Dismantling Retired Road Property - Switching</t>
  </si>
  <si>
    <t>Dismantling Retired Road Property - Other</t>
  </si>
  <si>
    <t>Other - Running</t>
  </si>
  <si>
    <t>Other - Switching</t>
  </si>
  <si>
    <t>Other - Other</t>
  </si>
  <si>
    <t xml:space="preserve">          TOTAL REPAIR  AND  MAINTENANCE</t>
  </si>
  <si>
    <t xml:space="preserve">             TOTAL WAY  AND  STRUCTURES</t>
  </si>
  <si>
    <t>EQUIPMENT:</t>
  </si>
  <si>
    <t xml:space="preserve">  LOCOMOTIVES:</t>
  </si>
  <si>
    <t>Administration</t>
  </si>
  <si>
    <t>Repair and Maintenance</t>
  </si>
  <si>
    <t>Machinery Repair</t>
  </si>
  <si>
    <t>Equipment Damaged</t>
  </si>
  <si>
    <t>Fringe Benefits</t>
  </si>
  <si>
    <t>Other Casualties and Insurance</t>
  </si>
  <si>
    <t>Lease Rentals - Debit</t>
  </si>
  <si>
    <t>Lease Rentals - (Credit)</t>
  </si>
  <si>
    <t>Joint Facility Rent - Debit</t>
  </si>
  <si>
    <t>Joint Facility Rent - (Credit)</t>
  </si>
  <si>
    <t>Other Rents - Debit</t>
  </si>
  <si>
    <t>Other Rents - (Credit)</t>
  </si>
  <si>
    <t>Joint Facility - Debit</t>
  </si>
  <si>
    <t>Joint Facility  - (Credit)</t>
  </si>
  <si>
    <t>Repairs Billed to Others - (Credit)</t>
  </si>
  <si>
    <t>Dismantling Retired Property</t>
  </si>
  <si>
    <t xml:space="preserve">  LOCOMOTIVES - Continued:</t>
  </si>
  <si>
    <t xml:space="preserve">       TOTAL LOCOMOTIVES</t>
  </si>
  <si>
    <t xml:space="preserve">  FREIGHT CARS:</t>
  </si>
  <si>
    <t xml:space="preserve">       TOTAL FREIGHT CARS</t>
  </si>
  <si>
    <t xml:space="preserve">  OTHER EQUIPMENT:</t>
  </si>
  <si>
    <t>Repair and Maintenance:</t>
  </si>
  <si>
    <t xml:space="preserve">    Trucks, Trailers and Containers - Revenue Service</t>
  </si>
  <si>
    <t xml:space="preserve">    Floating Equipment - Revenue Service</t>
  </si>
  <si>
    <t xml:space="preserve">    Passenger and Other Revenue Equipment</t>
  </si>
  <si>
    <t xml:space="preserve">    Computer Systems and Word Processing Equipment</t>
  </si>
  <si>
    <t xml:space="preserve">    Machinery</t>
  </si>
  <si>
    <t xml:space="preserve">    Work and Other Non-Revenue Equipment</t>
  </si>
  <si>
    <t xml:space="preserve">  OTHER EQUIPMENT - Continued:</t>
  </si>
  <si>
    <t>Joint Facility - (Credit)</t>
  </si>
  <si>
    <t xml:space="preserve">          TOTAL OTHER EQUIPMENT</t>
  </si>
  <si>
    <t xml:space="preserve">             TOTAL EQUIPMENT</t>
  </si>
  <si>
    <t>TRANSPORTATION:</t>
  </si>
  <si>
    <t xml:space="preserve">   TRAIN OPERATIONS:</t>
  </si>
  <si>
    <t>Engine Crews</t>
  </si>
  <si>
    <t>Train Crews</t>
  </si>
  <si>
    <t>Dispatching Trains</t>
  </si>
  <si>
    <t>Operating Signals and Interlockers</t>
  </si>
  <si>
    <t>Operating Drawbridges</t>
  </si>
  <si>
    <t>Highway Crossing Protection</t>
  </si>
  <si>
    <t>Train Inspection and Lubrication</t>
  </si>
  <si>
    <t>Locomotive Fuel</t>
  </si>
  <si>
    <t>Electric Power Purchased or Produced for Motive Power</t>
  </si>
  <si>
    <t>Servicing Locomotives</t>
  </si>
  <si>
    <t>Freight Lost or Damaged  - Solely Related</t>
  </si>
  <si>
    <t>Clearing Wrecks</t>
  </si>
  <si>
    <t xml:space="preserve">        TOTAL TRAIN OPERATIONS</t>
  </si>
  <si>
    <t xml:space="preserve">   YARD OPERATIONS:</t>
  </si>
  <si>
    <t>Switch Crews</t>
  </si>
  <si>
    <t>Controlling Operations</t>
  </si>
  <si>
    <t>Yard and Terminal Clerical</t>
  </si>
  <si>
    <t>Operating Switches, Signals, Retarders and Humps</t>
  </si>
  <si>
    <t>Freight Lost or Damaged  - Soley Related</t>
  </si>
  <si>
    <t xml:space="preserve">        TOTAL YARD OPERATIONS</t>
  </si>
  <si>
    <t xml:space="preserve">   TRAIN AND YARD OPERATIONS COMMON:</t>
  </si>
  <si>
    <t>Cleaning Car Interiors</t>
  </si>
  <si>
    <t>Adjusting and Transferring Loads</t>
  </si>
  <si>
    <t>Car Loading Devices and Grain Doors</t>
  </si>
  <si>
    <t>Freight Lost or Damaged  - All Other</t>
  </si>
  <si>
    <t xml:space="preserve">        TOTAL TRAIN AND YARD OPERATIONS COMMON</t>
  </si>
  <si>
    <t xml:space="preserve">   SPECIALIZED SERVICES OPERATIONS:</t>
  </si>
  <si>
    <t>Pickup and Delivery and Marine Line Haul</t>
  </si>
  <si>
    <t>Loading and Unloading and Local Marine</t>
  </si>
  <si>
    <t>Protective Services</t>
  </si>
  <si>
    <t>Casualties and Insurance</t>
  </si>
  <si>
    <t xml:space="preserve">        TOTAL SPECIALIZED SERVICES OPERATIONS</t>
  </si>
  <si>
    <t xml:space="preserve">   ADMINISTRATIVE SUPPORT OPERATIONS:</t>
  </si>
  <si>
    <t>Employees Performing Clerical and Accounting Functions</t>
  </si>
  <si>
    <t>Communications Systems Operation</t>
  </si>
  <si>
    <t>Loss and Damage Claims Processing</t>
  </si>
  <si>
    <t xml:space="preserve">         TOTAL ADMINISTRATIVE SUPPORT OPERATIONS</t>
  </si>
  <si>
    <t xml:space="preserve">            TOTAL TRANSPORTATION</t>
  </si>
  <si>
    <t>GENERAL AND ADMINISTRATIVE:</t>
  </si>
  <si>
    <t>Officers - General Administration</t>
  </si>
  <si>
    <t>Accounting, Auditing and Finance</t>
  </si>
  <si>
    <t>Management Services and Data Processing</t>
  </si>
  <si>
    <t>Marketing</t>
  </si>
  <si>
    <t>Sales</t>
  </si>
  <si>
    <t>Industrial Development</t>
  </si>
  <si>
    <t>Personnel and Labor Relations</t>
  </si>
  <si>
    <t>Legal and Secretarial</t>
  </si>
  <si>
    <t>Public Relations and Advertising</t>
  </si>
  <si>
    <t>Research and Development</t>
  </si>
  <si>
    <t>Writedown of Uncollectible Accounts</t>
  </si>
  <si>
    <t>Property Taxes</t>
  </si>
  <si>
    <t>Other Taxes Except on Corporate Income or Payrolls</t>
  </si>
  <si>
    <t xml:space="preserve">        TOTAL GENERAL AND ADMINISTRATIVE</t>
  </si>
  <si>
    <t xml:space="preserve">           TOTAL CARRIER OPERATING EXPENSES</t>
  </si>
  <si>
    <t>412.  WAY AND STRUCTURES</t>
  </si>
  <si>
    <t>Report freight expenses only.</t>
  </si>
  <si>
    <t>The total depreciation expense reported in column (b), line 29, should balance to the sum of the depreciation expense reported in</t>
  </si>
  <si>
    <t>Schedule 410, column (f), lines 136, 137, and 138.</t>
  </si>
  <si>
    <t xml:space="preserve">Report in column (c) the lease/rentals for the various property categories of Way and Structures.  The total net lease/rental reported in </t>
  </si>
  <si>
    <t>column (c), line 29, should balance to the net amount reported in Schedule 410, column (f), lines 118 through 123, plus lines 130 through 135.</t>
  </si>
  <si>
    <t xml:space="preserve">If an entire road or segment of track is leased and if the actual breakdown of lease/rentals by property categories is not known, apportion the </t>
  </si>
  <si>
    <t>lease/rentals based on the percentage of the categories' depreciation bases to the depreciation bases for all categories of depreciable</t>
  </si>
  <si>
    <t>leased property.  Use Schedule 352B of this report for obtaining the depreciation bases of the categories of leased property.</t>
  </si>
  <si>
    <t>Amortization adjustment of each road property type which is included in column (b) shall be repeated in column (d) as a debit or credit to the</t>
  </si>
  <si>
    <t>appropriate line item.</t>
  </si>
  <si>
    <t>Report on line 28 all other lease rentals not apportioned to any category listed on lines 1-27.</t>
  </si>
  <si>
    <t>Line 11, Account 16, should not include computer and data processing equipment reported on line 37 of Schedule 415.</t>
  </si>
  <si>
    <t>Property</t>
  </si>
  <si>
    <t>Category</t>
  </si>
  <si>
    <t>Lease/Rentals</t>
  </si>
  <si>
    <t>adjustment</t>
  </si>
  <si>
    <t>(net)</t>
  </si>
  <si>
    <t>2</t>
  </si>
  <si>
    <t>3</t>
  </si>
  <si>
    <t>4</t>
  </si>
  <si>
    <t>5</t>
  </si>
  <si>
    <t>6</t>
  </si>
  <si>
    <t>7</t>
  </si>
  <si>
    <t>8</t>
  </si>
  <si>
    <t>9</t>
  </si>
  <si>
    <t>11</t>
  </si>
  <si>
    <t>13</t>
  </si>
  <si>
    <t>16</t>
  </si>
  <si>
    <t>17</t>
  </si>
  <si>
    <t>18</t>
  </si>
  <si>
    <t>19</t>
  </si>
  <si>
    <t>20</t>
  </si>
  <si>
    <t>22</t>
  </si>
  <si>
    <t>23</t>
  </si>
  <si>
    <t>24</t>
  </si>
  <si>
    <t>25</t>
  </si>
  <si>
    <t>26</t>
  </si>
  <si>
    <t>27</t>
  </si>
  <si>
    <t>29</t>
  </si>
  <si>
    <t>31</t>
  </si>
  <si>
    <t>35</t>
  </si>
  <si>
    <t>Power plant machines</t>
  </si>
  <si>
    <t>Other lease/rentals</t>
  </si>
  <si>
    <t xml:space="preserve">414.  RENTS FOR INTERCHANGED FREIGHT TRAIN CARS AND OTHER FREIGHT - CARRYING EQUIPMENT                   </t>
  </si>
  <si>
    <t xml:space="preserve">(Dollars in Thousands)          </t>
  </si>
  <si>
    <t>Report in this supporting schedule rental information by car type and other freight-carrying equipment relating to the interchange of railroad, owned or leased equipment and</t>
  </si>
  <si>
    <t>privately owned equipment. (Reporting for leased equipment covers equipment with the  carrier's own railroad markings.)</t>
  </si>
  <si>
    <t>The gross amounts receivable and payable for freight-train cars (line 19, columns (b) through (d), and line 19, columns (e) through (g), respectively) should balance with Schedule 410, column (f),</t>
  </si>
  <si>
    <t>lines 231 (credits) and 230 (debits).  Trailer and container rentals in this schedule are included in Schedule 410, column (f), lines 315 and 316.  However, the trailer and container rentals</t>
  </si>
  <si>
    <t>in this schedule will not balance to lines 315 and 316 of Schedule 410 because those lines include rents for "Other Equipment" which is reported in Schedule 415, column (e).  The balancing of</t>
  </si>
  <si>
    <t>Schedule 410, 414 and 415 "Other Equipment" is outlined in note 6 to Schdule 415.</t>
  </si>
  <si>
    <t xml:space="preserve"> Report in columns (b) and (e) rentals for private-line cars (whether under railroad control or not) and shipper-owned cars.</t>
  </si>
  <si>
    <t>Report in columns (c), (d), (f), and (g) rentals for railroad owned cars prescribed by the Board in Ex Parte No. 334, for which rentals are settled on a combination mileage and time basis</t>
  </si>
  <si>
    <t>(basic per diem).  Include railroad owned per diem tank cars on line 17.</t>
  </si>
  <si>
    <t>NOTE:  Mechanical designations for each car type are shown in Schedule 710.</t>
  </si>
  <si>
    <t>GROSS AMOUNTS RECEIVABLE</t>
  </si>
  <si>
    <t>GROSS AMOUNTS PAYABLE</t>
  </si>
  <si>
    <t>Per diem basis</t>
  </si>
  <si>
    <t>Private</t>
  </si>
  <si>
    <t>Type of Equipment</t>
  </si>
  <si>
    <t>line cars</t>
  </si>
  <si>
    <t>Mileage</t>
  </si>
  <si>
    <t>Time</t>
  </si>
  <si>
    <t>CAR TYPES</t>
  </si>
  <si>
    <t>Box-Plain 40 Foot</t>
  </si>
  <si>
    <t>Box-Plain 50 Foot and Longer</t>
  </si>
  <si>
    <t>Box-Equipped</t>
  </si>
  <si>
    <t>Gondola-Plain</t>
  </si>
  <si>
    <t>Gondola-Equipped</t>
  </si>
  <si>
    <t>Hopper-Covered</t>
  </si>
  <si>
    <t>Hopper-Open Top-General Service</t>
  </si>
  <si>
    <t>Hopper-Open Top-Special Service</t>
  </si>
  <si>
    <t>Refrigerator-Mechanical</t>
  </si>
  <si>
    <t>Refrigerator-Non-Mechanical</t>
  </si>
  <si>
    <t>Flat-TOFC/COFC</t>
  </si>
  <si>
    <t>Flat-Multi-Level</t>
  </si>
  <si>
    <t>Flat-General Service</t>
  </si>
  <si>
    <t>Flat-Other</t>
  </si>
  <si>
    <t>Tank-Under 22,000 Gallons</t>
  </si>
  <si>
    <t>Tank-22,000 Gallons and Over</t>
  </si>
  <si>
    <t>All Other Freight Cars</t>
  </si>
  <si>
    <t>Auto Racks</t>
  </si>
  <si>
    <t xml:space="preserve">     TOTAL FREIGHT TRAIN CARS</t>
  </si>
  <si>
    <t>OTHER FREIGHT CARRYING EQUIPMENT</t>
  </si>
  <si>
    <t>Refrigerated Trailers</t>
  </si>
  <si>
    <t>Other Trailers</t>
  </si>
  <si>
    <t>Refrigerated Containers</t>
  </si>
  <si>
    <t>Other Containers</t>
  </si>
  <si>
    <t xml:space="preserve">     TOTAL TRAILERS AND CONTAINERS</t>
  </si>
  <si>
    <t xml:space="preserve">     GRAND TOTAL (LINES 19 AND 24)</t>
  </si>
  <si>
    <t>GENERAL INSTRUCTIONS CONCERNING RETURNS TO BE MADE TO SCHEDULE 415</t>
  </si>
  <si>
    <t>Report by type of equipment all natural expenses relating to equipment functions (salaries and wages, materials, tools, supplies, fuels and</t>
  </si>
  <si>
    <t>lubricants, purchased services, and general).</t>
  </si>
  <si>
    <t>Report in column (b) net repair expense, excluding the cost to repair damaged equipment.</t>
  </si>
  <si>
    <t>Schedule 415, column (b) will balance to Schedule 410, column (f) as follows:</t>
  </si>
  <si>
    <t>(a) Locomotives, line 5 plus line 38, compared to the sum of Schedule 410, lines 202, 203, and 216 (excluding wreck repairs).  Do not</t>
  </si>
  <si>
    <t xml:space="preserve">      report in Schedule 415, Equipment Damaged from Schedule 410, line 204.</t>
  </si>
  <si>
    <t xml:space="preserve">(b) Freight cars, line 24 plus line 39, compared to the sum of Schedule 410, lines 221, 222, and 235 (excluding wreck repairs).  Do not </t>
  </si>
  <si>
    <t xml:space="preserve">      report in Schedule 415, Equipment Damaged from Schedule 410, line 223.</t>
  </si>
  <si>
    <t>(c) Sum of highway equipment (line 32), floating equipment (line 35), passenger and other revenue equipment (line 36), computer and data</t>
  </si>
  <si>
    <t xml:space="preserve">      processing equipment (line 37), machinery-other equipment (line 40), and work and other non-revenue equipment (line 41), compared</t>
  </si>
  <si>
    <t xml:space="preserve">      to Schedule 410, the sum of lines 302 through 307, plus line 320 (excluding wreck repairs).  Do not report in Schedule 415, equipment</t>
  </si>
  <si>
    <t xml:space="preserve">      damaged from Schedule 410, line 308.</t>
  </si>
  <si>
    <t>Note:  Lines 216, 235, and 320 of Schedule 410 are credit amounts.</t>
  </si>
  <si>
    <t>The allocation of freight car repair expenses reportable on Schedule 415 by car types shall be in accordance with Instruction 2-21, Freight</t>
  </si>
  <si>
    <t>train repair costing, 49 CFR 1201.</t>
  </si>
  <si>
    <t>Depreciation expense for each class of equipment by car type shall be reported in columns (c) and (d).  For improvements on leased</t>
  </si>
  <si>
    <t>property, Accounts 732 and 733, use a supplementary Schedule 415, which will relate to Schedules 340 and 342.</t>
  </si>
  <si>
    <t>Depreciation charges reported in columns (c) and (d) will balance to Schedule 410, column (f) as follows:</t>
  </si>
  <si>
    <t>(a) Locomotives, lines 5 and 38, compared to Schedule 410, line 213.</t>
  </si>
  <si>
    <t>(b) Freight cars, lines 24 and 39, compared to Schedule 410, line 232.</t>
  </si>
  <si>
    <t xml:space="preserve">      to Schedule 410, line 317.</t>
  </si>
  <si>
    <t>Amortization adjustment of each equipment type which is included in column (c) shall be reported in column (e) as a debit or credit to the</t>
  </si>
  <si>
    <t>appropriate line item.  The net adjustment on line 43 shall equal the equipment amortization adjustment applicable to equipment used in</t>
  </si>
  <si>
    <t>freight service included in line 39, column (c), of Schedule 335.</t>
  </si>
  <si>
    <t>Lease/rentals reported in column (f) should balance to column (f) of Schedule 410 as follows:</t>
  </si>
  <si>
    <t>(a) Locomotives, lines 5 and 38, compared to Schedule 410, lines 207, 208, 211, and 212.</t>
  </si>
  <si>
    <t>(b) Freight cars, lines 24 and 39, compared to Schedule 410, lines 226 and 227 (note that Schedule 410, lines 230 and 231, are reported in</t>
  </si>
  <si>
    <t>Schedule 415, and are not included in Schedule 415).</t>
  </si>
  <si>
    <t>(c) Sum of lease/rentals for all other equipment, lines 32, 35, 36, 37, 40, and 41, will balance to Schedule 410, lines 311, 312, 315, and 316,</t>
  </si>
  <si>
    <t xml:space="preserve">      except for the interchange rental on trailers and containers which is reported in Schedule 414.  Therefore, both Schedules 414 and 415</t>
  </si>
  <si>
    <t xml:space="preserve">      should be used when balancing lease/rentals other equipment to Schedule 410.  Do not report in Schedule 415, the trailer and</t>
  </si>
  <si>
    <t xml:space="preserve">      container rentals reported in Schedule 414.</t>
  </si>
  <si>
    <t>7.</t>
  </si>
  <si>
    <t>Investment base by types of equipment shall be reported in columns (g) and (h) and should not include the cost of equipment used but not</t>
  </si>
  <si>
    <t>owned when rents therefore are included in the rent for equipment and Account Nos. 31-21-00, 31-22-00, 31-23-00, 35-21-00, 35-22-00,</t>
  </si>
  <si>
    <t>and 35-23-00.  It should include the cost of equipment owned and leased to others when the rents are included in the rent for Equipment</t>
  </si>
  <si>
    <t>Account Nos. 32-21-00, 32-22-00, 32-23-00, 36-21-00, 36-22-00, and 36-23-00.</t>
  </si>
  <si>
    <t>Property used but not owned should also be included when the rent is included in Account Nos. 31-12-00, 31-13-00, 31-21-00, 31-22-00,</t>
  </si>
  <si>
    <t>and 31-23-00, inclusive.</t>
  </si>
  <si>
    <t>The grand total of each equipment account in column (h) of Schedule 330 should equal the totals of line items constituting the</t>
  </si>
  <si>
    <t>equipment account totals of columns (g) and (h) of Schedule 415.</t>
  </si>
  <si>
    <t>8.</t>
  </si>
  <si>
    <t>Accumulated depreciation for each class of equipment shall be reported in columns (i) and (j).  The grand total of each equipment reserve</t>
  </si>
  <si>
    <t>account in column (g), Schedule 335, shall equal the combined aggregate total accumulated depreciation for line items constituting the</t>
  </si>
  <si>
    <t>corresponding equipment accounts reported in columns (i) and (j), on Schedule 415.</t>
  </si>
  <si>
    <t>415.  SUPPORTING SCHEDULE - EQUIPMENT</t>
  </si>
  <si>
    <t>See also schedule 415 (supplement) on pages 57A and B.</t>
  </si>
  <si>
    <t>Investment base as of 12/31</t>
  </si>
  <si>
    <t>Accumulated depreciation as of 12/31</t>
  </si>
  <si>
    <t>Types of equipment</t>
  </si>
  <si>
    <t>Repairs</t>
  </si>
  <si>
    <t>Capitalized</t>
  </si>
  <si>
    <t>Adjustment net</t>
  </si>
  <si>
    <t>Lease and rentals</t>
  </si>
  <si>
    <t>(net expense)</t>
  </si>
  <si>
    <t>lease</t>
  </si>
  <si>
    <t>LOCOMOTIVES</t>
  </si>
  <si>
    <t>Diesel Locomotive - Yard</t>
  </si>
  <si>
    <t>Diesel Locomotive - Road</t>
  </si>
  <si>
    <t>Other Locomotive - Yard</t>
  </si>
  <si>
    <t>Other Locomotive - Road</t>
  </si>
  <si>
    <t>Box - Plain 40 Foot</t>
  </si>
  <si>
    <t>Box - Plain 50 Foot and Longer</t>
  </si>
  <si>
    <t>Box - Equipped</t>
  </si>
  <si>
    <t>Gondola - Plain</t>
  </si>
  <si>
    <t>Gondola - Equipped</t>
  </si>
  <si>
    <t>Hopper - Covered</t>
  </si>
  <si>
    <t>Hopper - Open Top - General Service</t>
  </si>
  <si>
    <t>Hopper - Open Top - Special Service</t>
  </si>
  <si>
    <t>Refrigerator - Mechanical</t>
  </si>
  <si>
    <t>Refrigerator - Nonmechanical</t>
  </si>
  <si>
    <t>Flat TOFC/COFC</t>
  </si>
  <si>
    <t>Flat Multi - level</t>
  </si>
  <si>
    <t>Flat - General Service</t>
  </si>
  <si>
    <t>Flat - Other</t>
  </si>
  <si>
    <t>Cabooses</t>
  </si>
  <si>
    <t>TOTAL FREIGHT TRAIN CARS</t>
  </si>
  <si>
    <t>OTHER EQUIPMENT - REVENUE</t>
  </si>
  <si>
    <t>FREIGHT HIGHWAY EQUIPMENT</t>
  </si>
  <si>
    <t>Bogies</t>
  </si>
  <si>
    <t>Chassis</t>
  </si>
  <si>
    <t>Other Highway Equipment (Freight)</t>
  </si>
  <si>
    <t>TOTAL HIGHWAY EQUIPMENT</t>
  </si>
  <si>
    <t>FLOATING EQUIPMENT - REVENUE SERVICE</t>
  </si>
  <si>
    <t>Marine Line - Haul</t>
  </si>
  <si>
    <t>Local Marine</t>
  </si>
  <si>
    <t>TOTAL FLOATING EQUIPMENT</t>
  </si>
  <si>
    <t>OTHER EQUIPMENT</t>
  </si>
  <si>
    <t>Passenger &amp; Other Revenue Equipment</t>
  </si>
  <si>
    <t xml:space="preserve">     (Freight Portion)</t>
  </si>
  <si>
    <t>Computer systems &amp; word processing equip.</t>
  </si>
  <si>
    <t>Work &amp; Other Non - revenue Equipment</t>
  </si>
  <si>
    <t>TOTAL OTHER EQUIPMENT</t>
  </si>
  <si>
    <t>TOTAL ALL EQUIPMENT (FREIGHT</t>
  </si>
  <si>
    <t xml:space="preserve">      PORTION)</t>
  </si>
  <si>
    <t>Note 1</t>
  </si>
  <si>
    <t xml:space="preserve">Data reported on lines 38, 39 and 40 in columns (g) and (h)  are the investment recorded in property account 44, allocated to locomotives, freight cars </t>
  </si>
  <si>
    <t>Note 2</t>
  </si>
  <si>
    <t>and other equipment.</t>
  </si>
  <si>
    <t>Note 3</t>
  </si>
  <si>
    <t>Schedule 335.</t>
  </si>
  <si>
    <t>415.  SUPPORTING SCHEDULE - IMPROVEMENTS TO EQUIPMENT LEASED FROM OTHERS</t>
  </si>
  <si>
    <t>**SUPPLEMENT**</t>
  </si>
  <si>
    <t>Owned**</t>
  </si>
  <si>
    <t xml:space="preserve">Data reported on lines 38, 39 and 40 in columns (g) and (h)  are the investment recorded in property account 44, allocated to locomotives, </t>
  </si>
  <si>
    <t>freight cars and other equipment.</t>
  </si>
  <si>
    <t>Note 4</t>
  </si>
  <si>
    <t>Owned and used</t>
  </si>
  <si>
    <t>Improvements to leased property</t>
  </si>
  <si>
    <t>%</t>
  </si>
  <si>
    <t xml:space="preserve">417. SPECIALIZED  SERVICE  SUBSCHEDULE - TRANSPORTATION                   </t>
  </si>
  <si>
    <t>Report in Lines 1, 2, 3, 4, and 10 the total of those natural expenses (salaries and wages, material, tools, supplies, fuels and lubricants, purchased services, and</t>
  </si>
  <si>
    <t>general) incurred in the operation of each type of specialized service facility.  This schedule does not include switching services performed by train and yard crews</t>
  </si>
  <si>
    <t>in connection with or within specialized service facilities.</t>
  </si>
  <si>
    <t>When it is necessary to apportion expenses, such as administrative expenses to two or more services, they shall be apportioned on the most equitable basis</t>
  </si>
  <si>
    <t>available to the respondent and only to the services they support.  The total expenses in column (j) should balance with the respective line items in Schedule 410,</t>
  </si>
  <si>
    <t>Railway Operating Expenses.</t>
  </si>
  <si>
    <t>Report in column (b), line 2, the expenses incurred in highway movements of trailers and containers performed at the expense of the reporting railroad within a</t>
  </si>
  <si>
    <t xml:space="preserve">terminal area for the purpose of pick-up, delivery or highway interchange service.  Report in column (b), line 3, the expenses incurred in operating facilities for </t>
  </si>
  <si>
    <t>handling trailers and/or containers, including storage expenses.  See Schedule 755, note R.</t>
  </si>
  <si>
    <t>The operation of floating equipment in line-haul service (between distinct terminals) should be reported in column (c) on line 2.  Floating operations conducted</t>
  </si>
  <si>
    <t>within a general terminal or harbor area should be reported in column (c), line 3.</t>
  </si>
  <si>
    <t>Report in column (g), line 3, the expenses incurred by the railroad in loading and unloading automobiles, trucks, etc., to and from bi-level and tri-level auto rack</t>
  </si>
  <si>
    <t xml:space="preserve">cars.  Report on line 2, column (g), the expense incurred by the railroad in moving automobiles, etc., between bi-level and tri-level loading and unloading facilities </t>
  </si>
  <si>
    <t xml:space="preserve">over the highway to shippers, receivers or connecting carriers.  Report in column (f) operating expenses for land facilities in support of floating operations, </t>
  </si>
  <si>
    <t>including the operation of docks and wharves.</t>
  </si>
  <si>
    <t xml:space="preserve">Report on line 4, column (b), the expenses related to heating and refrigeration of TOFC/COFC trailers and containers (total debits and credits).  The expenses on </t>
  </si>
  <si>
    <t>line 4, column (h), relate to refrigerator cars only.</t>
  </si>
  <si>
    <t xml:space="preserve">Report in column (i) total expenses incurred in performing rail substitute service, other highway revenue service, LCL terminal operations, warehouse operations, </t>
  </si>
  <si>
    <t>freight car transloading, grain elevator terminal operations and livestock feeding operations only.</t>
  </si>
  <si>
    <t>Motor</t>
  </si>
  <si>
    <t>TOFC/COFC</t>
  </si>
  <si>
    <t>Floating</t>
  </si>
  <si>
    <t>Coal marine</t>
  </si>
  <si>
    <t>Ore marine</t>
  </si>
  <si>
    <t>Other marine</t>
  </si>
  <si>
    <t>vehicle</t>
  </si>
  <si>
    <t>Protective</t>
  </si>
  <si>
    <t xml:space="preserve">Other special </t>
  </si>
  <si>
    <t>terminal</t>
  </si>
  <si>
    <t>equipment</t>
  </si>
  <si>
    <t>load and</t>
  </si>
  <si>
    <t>columns</t>
  </si>
  <si>
    <t>distribution</t>
  </si>
  <si>
    <t>refrigerator car</t>
  </si>
  <si>
    <t>(b-i)</t>
  </si>
  <si>
    <t>410 vals</t>
  </si>
  <si>
    <t>Pick up and delivery, marine line haul</t>
  </si>
  <si>
    <t>Loading and unloading and local marine</t>
  </si>
  <si>
    <t>Protective services, total debit and credits</t>
  </si>
  <si>
    <t xml:space="preserve">Freight lost or damaged—solely related </t>
  </si>
  <si>
    <t>Fringe benefits</t>
  </si>
  <si>
    <t>Casualty and insurance</t>
  </si>
  <si>
    <t>Joint facility — Debit</t>
  </si>
  <si>
    <t>Joint facility — Credit</t>
  </si>
  <si>
    <t xml:space="preserve">     TOTAL</t>
  </si>
  <si>
    <t>450. ANALYSIS OF TAXES</t>
  </si>
  <si>
    <t xml:space="preserve">      A.</t>
  </si>
  <si>
    <t>Railway Taxes</t>
  </si>
  <si>
    <t>Kind of tax</t>
  </si>
  <si>
    <t>1</t>
  </si>
  <si>
    <t>Other than U.S.  Government Taxes</t>
  </si>
  <si>
    <t>U. S. Government Taxes</t>
  </si>
  <si>
    <t xml:space="preserve">     Income Taxes</t>
  </si>
  <si>
    <t xml:space="preserve">       Normal Tax and Surtax</t>
  </si>
  <si>
    <t xml:space="preserve">       Excess Profits</t>
  </si>
  <si>
    <t xml:space="preserve">         Total - Income Taxes L 2 + 3</t>
  </si>
  <si>
    <t xml:space="preserve">       Railroad Retirement</t>
  </si>
  <si>
    <t xml:space="preserve">       Hospital Insurance</t>
  </si>
  <si>
    <t xml:space="preserve">       Supplemental Annuities</t>
  </si>
  <si>
    <t xml:space="preserve">       Unemployment Insurance</t>
  </si>
  <si>
    <t xml:space="preserve">     All Other United States Taxes</t>
  </si>
  <si>
    <t>10</t>
  </si>
  <si>
    <t>Total - U. S. Government Taxes</t>
  </si>
  <si>
    <t>Total - Railway Taxes</t>
  </si>
  <si>
    <t xml:space="preserve">      B.  Adjustments to Federal Income Taxes</t>
  </si>
  <si>
    <t xml:space="preserve">1.In column (a) are listed the particulars which most often cause a differential between taxable income and pretax </t>
  </si>
  <si>
    <t xml:space="preserve">   accounting income. Other particulars which cause such a differential should be listed under the caption Other (Specify), </t>
  </si>
  <si>
    <t xml:space="preserve">   including State and other taxes deferred if computed separately.  Minor items, each less than $100,000, may be </t>
  </si>
  <si>
    <t xml:space="preserve">   combined in a single entry under Other (Specify).</t>
  </si>
  <si>
    <t xml:space="preserve">2.Indicate in column (b) the beginning of the year total of Accounts 714, 744, 762 and 786 applicable to each particular </t>
  </si>
  <si>
    <t xml:space="preserve">    item in column (a).</t>
  </si>
  <si>
    <t xml:space="preserve">3.Indicate in column (c) the net change in Accounts 714, 744, 762 and 786 for the net tax effect of timing differences </t>
  </si>
  <si>
    <t xml:space="preserve">   originating and reversing in the current accounting period.</t>
  </si>
  <si>
    <t>4.Indicate in column (d) any adjustments, as appropriate, including adjustments to eliminate or reinstate deferred tax</t>
  </si>
  <si>
    <t xml:space="preserve">   effects (credits or debits) due to applying or recognizing a loss carry-forward or a loss carry-back.</t>
  </si>
  <si>
    <t xml:space="preserve">5.The total of line 19 in columns (c) and (d) should agree with the total of the contra charges (credits) to Account 557, </t>
  </si>
  <si>
    <t xml:space="preserve">   Provision for Deferred Taxes, and Account 591, Provision for Deferred Taxes - Extraordinary Items, for the current year.</t>
  </si>
  <si>
    <t>6.Indicate in column (e) the cumulative total of columns (b), (c), and (d).  The total of column (e) must agree with the</t>
  </si>
  <si>
    <t xml:space="preserve">    total of Accounts 714, 744, 762 and 786.</t>
  </si>
  <si>
    <t xml:space="preserve">Beginning </t>
  </si>
  <si>
    <t>Net credits</t>
  </si>
  <si>
    <t xml:space="preserve">End </t>
  </si>
  <si>
    <t xml:space="preserve">   Particulars</t>
  </si>
  <si>
    <t>(charges) for</t>
  </si>
  <si>
    <t>balance</t>
  </si>
  <si>
    <t>12</t>
  </si>
  <si>
    <t>14</t>
  </si>
  <si>
    <t>15</t>
  </si>
  <si>
    <t xml:space="preserve">                                                       TOTALS</t>
  </si>
  <si>
    <t>Adjustments in column (d) represent primarily AOCI adjustments in accordance with "Compensation- Retirement</t>
  </si>
  <si>
    <t xml:space="preserve">Railroad Annual Report R-1   </t>
  </si>
  <si>
    <t>450. ANALYSIS OF TAXES - Continued</t>
  </si>
  <si>
    <t xml:space="preserve">      *Footnotes:</t>
  </si>
  <si>
    <t xml:space="preserve">  1. If flow-through method was elected, indicate net decrease (or increase) in tax accrual because of investment tax credit</t>
  </si>
  <si>
    <t xml:space="preserve">          If deferral method for investment tax credit was elected:</t>
  </si>
  <si>
    <t xml:space="preserve">          (1) Indicate amount of credit utilized as a reduction of tax liability for current year</t>
  </si>
  <si>
    <t xml:space="preserve">          (2) Deduct amount of current year's credit applied to reduction of tax liability but deferred for accounting purposes</t>
  </si>
  <si>
    <t xml:space="preserve">          (3) Balance of current year's credit used to reduce current year's tax accrual</t>
  </si>
  <si>
    <t xml:space="preserve">          (4) Add amount of prior year's deferred credits being amortized to reduce current year's tax accrual</t>
  </si>
  <si>
    <t xml:space="preserve">          (5) Total decrease in current year's tax accrual resulting from use of investment tax credit</t>
  </si>
  <si>
    <t xml:space="preserve">  2. Estimated amount of future earnings which can be realized before paying Federal income taxes because of unused and available</t>
  </si>
  <si>
    <t xml:space="preserve">      net operating loss carryover on January 1 of the year following that for which the report is made</t>
  </si>
  <si>
    <t xml:space="preserve">   501. GUARANTIES AND SURETYSHIPS</t>
  </si>
  <si>
    <t xml:space="preserve">                 (Dollars in Thousands)</t>
  </si>
  <si>
    <t>1. If the respondent was under obligation as guarantor or surety for the performance by any other corporation or other</t>
  </si>
  <si>
    <t xml:space="preserve">      association of any agreement or obligation, show the particulars of each contract of guaranty or suretyship in effect at the</t>
  </si>
  <si>
    <t xml:space="preserve">      close of the year or entered into and expired during the year.</t>
  </si>
  <si>
    <t xml:space="preserve">    This inquiry does not cover the case of ordinary commercial paper maturing on demand or not later than 2 year after</t>
  </si>
  <si>
    <t xml:space="preserve">      the date of issue.  Items of less than $50,000 may be shown as one total.</t>
  </si>
  <si>
    <t xml:space="preserve"> Names of all parties principally</t>
  </si>
  <si>
    <t>Amount of contingent</t>
  </si>
  <si>
    <t>Sole or joint</t>
  </si>
  <si>
    <t xml:space="preserve"> and primarily liable</t>
  </si>
  <si>
    <t>liability</t>
  </si>
  <si>
    <t>contingent</t>
  </si>
  <si>
    <t xml:space="preserve"> (a)</t>
  </si>
  <si>
    <t xml:space="preserve">2. If any corporation or other association was under obligation as guarantor or surety for the performance by the </t>
  </si>
  <si>
    <t xml:space="preserve">   respondent of any agreement or obligation, show the particulars called for hereunder for each such contract of guaranty</t>
  </si>
  <si>
    <t xml:space="preserve">   or suretyship in effect at the close of the year or entered into and expired during the year.</t>
  </si>
  <si>
    <t xml:space="preserve">   This inquiry does not cover the case of ordinary commercial paper maturing on demand or not later than 2 years after</t>
  </si>
  <si>
    <t xml:space="preserve">  date of issue, nor does it include ordinary surety bonds or undertakings on appeals in court proceedings.</t>
  </si>
  <si>
    <t xml:space="preserve">     Finance Docket number, title,</t>
  </si>
  <si>
    <t xml:space="preserve">    maturity date and concise descrip-</t>
  </si>
  <si>
    <t xml:space="preserve">       Names of all guarantors and sureties</t>
  </si>
  <si>
    <t>Amount contingent</t>
  </si>
  <si>
    <t xml:space="preserve">     tion of agreement or obligation</t>
  </si>
  <si>
    <t>liability of guarantors</t>
  </si>
  <si>
    <t xml:space="preserve">            (a)</t>
  </si>
  <si>
    <t>502. COMPENSATING BALANCES AND SHORT-TERM BORROWING ARRANGEMENTS</t>
  </si>
  <si>
    <t>Using the following notes as a guideline, show the requirements of compensating balances and short-term borrowing</t>
  </si>
  <si>
    <t>arrangements.  Footnote disclosure is required even though the arrangement is not reduced to writing.</t>
  </si>
  <si>
    <t>1.  Disclose compensating balances not legally restricted, lines of credit used and unused, average interest rate of</t>
  </si>
  <si>
    <t xml:space="preserve">          short-term borrowings outstanding at balance sheet date, maximum amount of outstanding borrowings during the period and</t>
  </si>
  <si>
    <t xml:space="preserve">          the weighted average rate of those borrowings.</t>
  </si>
  <si>
    <t>2. Time deposits and certificates of deposit constituting compensating balances not legally restricted should be disclosed.</t>
  </si>
  <si>
    <t>3. Compensating balance arrangements need only be disclosed for the latest fiscal year.</t>
  </si>
  <si>
    <t xml:space="preserve">4. Compensating balances included in Account 703, Special Deposits, and in Account 717, Other Funds, should also be separately </t>
  </si>
  <si>
    <t xml:space="preserve">          disclosed below.</t>
  </si>
  <si>
    <t>5. Compensating balance arrangements are sufficiently material to require disclosure in footnotes when the aggregate</t>
  </si>
  <si>
    <t xml:space="preserve">          of written and oral agreement balances amount to 15 percent or more of liquid assets (current cash balances, restricted and unrestricted</t>
  </si>
  <si>
    <t xml:space="preserve">          plus marketable securities).</t>
  </si>
  <si>
    <t>6. When a carrier is not in compliance with a compensating balance requirement, that fact should be disclosed along with</t>
  </si>
  <si>
    <t xml:space="preserve">          stated and possible sanctions whenever such possible sanctions may be immediate (not vague or unpredictable) and material.</t>
  </si>
  <si>
    <t>510. SEPARATION OF DEBTHOLDINGS BETWEEN ROAD PROPERTY AND EQUIPMENT</t>
  </si>
  <si>
    <t>The principal use of this schedule is to determine the average embedded rate of debt capital.</t>
  </si>
  <si>
    <t>I. Debt Outstanding at End of Year:</t>
  </si>
  <si>
    <t>Account No.</t>
  </si>
  <si>
    <t xml:space="preserve">                       Title</t>
  </si>
  <si>
    <t>Close of Year</t>
  </si>
  <si>
    <t>Equipment Obligations and Other Long Term Debt due Within</t>
  </si>
  <si>
    <t>One Year</t>
  </si>
  <si>
    <t>765/767</t>
  </si>
  <si>
    <t>Sch. 200, L. 41</t>
  </si>
  <si>
    <t>Sch. 200, L. 42</t>
  </si>
  <si>
    <t>Sch. 200, L. 43</t>
  </si>
  <si>
    <t>Sch. 200, L. 44</t>
  </si>
  <si>
    <t>Sch. 200, L. 45</t>
  </si>
  <si>
    <t>770.1/770.2</t>
  </si>
  <si>
    <t>Total Debt</t>
  </si>
  <si>
    <t>Sum L. 1-8</t>
  </si>
  <si>
    <t>Debt Directly Related to Road Property</t>
  </si>
  <si>
    <t>Note 1.</t>
  </si>
  <si>
    <t>Debt Directly Related to Equipment</t>
  </si>
  <si>
    <t>Total Debt Directly Related to Road &amp; Equipment</t>
  </si>
  <si>
    <t>Sum L. 10 and 11</t>
  </si>
  <si>
    <t>Percent Directly Related to Road</t>
  </si>
  <si>
    <t>L. 10 div. by L. 12</t>
  </si>
  <si>
    <t>Whole % + 2 decimals</t>
  </si>
  <si>
    <t>Percent Directly Related to Equipment</t>
  </si>
  <si>
    <t>L. 11 div. by L. 12</t>
  </si>
  <si>
    <t>Debt Not Directly Related to Road or Equipment</t>
  </si>
  <si>
    <t>L. 9 - L. 12</t>
  </si>
  <si>
    <t>Road Property Debt (Note 2)</t>
  </si>
  <si>
    <t>(L. 13 x L. 15) + L. 10</t>
  </si>
  <si>
    <t>Equipment Debt (Note 2)</t>
  </si>
  <si>
    <t>(L. 14 x L. 15) + L. 11</t>
  </si>
  <si>
    <t>II. Interest Accrued During the Year:</t>
  </si>
  <si>
    <t xml:space="preserve">                     Title</t>
  </si>
  <si>
    <t>546-548</t>
  </si>
  <si>
    <t>Total Interest and Amortization (Fixed Charges)</t>
  </si>
  <si>
    <t>Sch. 210, L. 42</t>
  </si>
  <si>
    <t>Contingent Interest on Funded Debt</t>
  </si>
  <si>
    <t>Sch. 210, L. 44</t>
  </si>
  <si>
    <t>Release of Premiums on Funded Debt</t>
  </si>
  <si>
    <t>Sch. 210, L. 22</t>
  </si>
  <si>
    <t>Total Interest (Note 3)</t>
  </si>
  <si>
    <t>(L. 18 + L. 19) - L. 20</t>
  </si>
  <si>
    <t>Interest Directly Related to Road Property Debt</t>
  </si>
  <si>
    <t>Interest Directly Related to Equipment Debt</t>
  </si>
  <si>
    <t>Interest Not Directly Related to Road or Equipment Property Debt</t>
  </si>
  <si>
    <t>L. 21 - (L. 22 + L. 23)</t>
  </si>
  <si>
    <t>Interest Road Property Debt (Note 5)</t>
  </si>
  <si>
    <t>L. 22 + (L. 24 x L. 13)</t>
  </si>
  <si>
    <t>Interest Equipment Debt (Note 5)</t>
  </si>
  <si>
    <t>L. 23 + (L. 24 x L. 14)</t>
  </si>
  <si>
    <t>Embedded Rate of Debt Capital - Road Property</t>
  </si>
  <si>
    <t>L. 25 div. by L. 16</t>
  </si>
  <si>
    <t>Embedded Rate of Debt Capital - Equipment</t>
  </si>
  <si>
    <t>L. 26 div. by L. 17</t>
  </si>
  <si>
    <t>Note 1. Directly related means the purpose which the funds were used when the debt was issued.</t>
  </si>
  <si>
    <t>Note 2. Line 16 plus Line 17 must equal Line 9.</t>
  </si>
  <si>
    <t>Note 3. Line 21 includes interest on debt in Account 769-Account Payable; Affiliated Companies.</t>
  </si>
  <si>
    <t>Note 4. This interest relates to debt reported in Lines 10 and 11, respectively.</t>
  </si>
  <si>
    <t>Note 5. Line 25 plus Line 26 must equal Line 21.</t>
  </si>
  <si>
    <t>INSTRUCTIONS CONCERNING RETURNS TO BE MADE IN SCHEDULE 512</t>
  </si>
  <si>
    <t>Furnish the information called for below between the respondent and the affiliated companies</t>
  </si>
  <si>
    <t>In column (b) indicate the nature of the relationship or control between the respondent and the</t>
  </si>
  <si>
    <t xml:space="preserve">         or persons affiliated with the respondent, including officers, directors, stockholders, owners,</t>
  </si>
  <si>
    <t xml:space="preserve">          company or person identified in column (a) as follows:</t>
  </si>
  <si>
    <t xml:space="preserve">         partners, or their wives and other close relatives, or their agents.  Examples of transactions are, but</t>
  </si>
  <si>
    <t xml:space="preserve">         are not restricted to, management, legal, accounting, purchasing, or other types of service </t>
  </si>
  <si>
    <t>(a)  If respondent directly controls the affiliate, insert the word "direct."</t>
  </si>
  <si>
    <t xml:space="preserve">         including the furnishing of materials, supplies, purchase of equipment, leasing of structures, land</t>
  </si>
  <si>
    <t xml:space="preserve">         and equipment, and agreements relating to allocation of officers' salaries and other common costs</t>
  </si>
  <si>
    <t>(b)  If respondent controls through another company, insert the word "indirect."</t>
  </si>
  <si>
    <t xml:space="preserve">         between affiliated companies.</t>
  </si>
  <si>
    <t>(c)  If respondent is under common control with affiliate, insert the word "common."</t>
  </si>
  <si>
    <t>To be excluded are payments for the following types of services:</t>
  </si>
  <si>
    <t xml:space="preserve">(d)  If respondent is controlled directly or indirectly by the company listed in column (a), </t>
  </si>
  <si>
    <t xml:space="preserve">     (a)  Lawful tariff charges for transportation services.</t>
  </si>
  <si>
    <t xml:space="preserve">       insert the word "controlled."</t>
  </si>
  <si>
    <t xml:space="preserve">     (b)  Payments to or from other carriers for interline services and interchange of equipment.</t>
  </si>
  <si>
    <t>(e)  If control is exercised by other means, such as a management contract or other</t>
  </si>
  <si>
    <t xml:space="preserve">      arrangement of whatever kind, insert the word "other" and provide a footnote to describe</t>
  </si>
  <si>
    <t xml:space="preserve">     (c)  Payment to or from other carriers which may reasonably be regarded as ordinarily</t>
  </si>
  <si>
    <t xml:space="preserve">      such arrangements.</t>
  </si>
  <si>
    <t xml:space="preserve">           connected with routine operation or maintenance, but any special or unusual transactions </t>
  </si>
  <si>
    <t xml:space="preserve">           should be reported.</t>
  </si>
  <si>
    <t>In column (c), fully describe the transactions involved such as management fees, lease of</t>
  </si>
  <si>
    <t xml:space="preserve">          building, purchase of material, etc.  When the affiliate listed in column (a) provides more than one</t>
  </si>
  <si>
    <t xml:space="preserve">     (d)  Payments to public utility companies for rates or charges fixed in conformity with</t>
  </si>
  <si>
    <t xml:space="preserve">          type of service in column (c), list each type of service separately and show the total for the</t>
  </si>
  <si>
    <t xml:space="preserve">           government authority.</t>
  </si>
  <si>
    <t xml:space="preserve">          affiliate.  When services are both provided and received between respondent and an affiliate they</t>
  </si>
  <si>
    <t xml:space="preserve">          should be listed separately and the amounts shown separately in column (e).</t>
  </si>
  <si>
    <t>In column (a) enter the name of the affiliated company, person, or agent with which respondent</t>
  </si>
  <si>
    <t xml:space="preserve">        received or provided services aggregating $50,000 or more during the year.  If an affiliated</t>
  </si>
  <si>
    <t>In column (d), report the dollar amounts of transactions shown and the effect of any change</t>
  </si>
  <si>
    <t xml:space="preserve">        company provides services to more than one affiliate, and the aggregate compensation amounts</t>
  </si>
  <si>
    <t xml:space="preserve">          in the method of establishing the terms from that used in the preceding period.</t>
  </si>
  <si>
    <t xml:space="preserve">        to $50,000 or more for the year, list all the affiliates included in the agreement and describe the</t>
  </si>
  <si>
    <t xml:space="preserve">       allocation of charges.  If the respondent provides services to more than one affiliate, and the </t>
  </si>
  <si>
    <t>In column (e), report the dollar amounts due from or to related parties and, if not otherwise</t>
  </si>
  <si>
    <t xml:space="preserve">       aggregate compensation amounts to $50,000 or more for the year, reference to this fact should</t>
  </si>
  <si>
    <t xml:space="preserve">          apparent, the terms and manner of settlement.  Insert (P) for paid or (R) for received by the</t>
  </si>
  <si>
    <t xml:space="preserve">       be made and the detail as to the allocation of charges should be stated.  For those affiliates</t>
  </si>
  <si>
    <t xml:space="preserve">          amount in column (e).</t>
  </si>
  <si>
    <t xml:space="preserve">       providing services to the respondent, also enter in column (a) the percent of affiliate's gross</t>
  </si>
  <si>
    <t xml:space="preserve">       income derived from transactions with respondent.</t>
  </si>
  <si>
    <t>The respondent may be required to furnish as an attachment to Schedule 512 a balance sheet</t>
  </si>
  <si>
    <t xml:space="preserve">        and income statement for each affiliate with which respondent carrier had reportable</t>
  </si>
  <si>
    <t xml:space="preserve">        transactions during the year, or alternatively, attach a "Pro Forma" balance sheet and income</t>
  </si>
  <si>
    <t xml:space="preserve">       statement for that portion or entity of each affiliate which furnished the agreed to services,</t>
  </si>
  <si>
    <t xml:space="preserve">       equipment, or other reportable transaction.  The statements, if required, should be prepared</t>
  </si>
  <si>
    <t xml:space="preserve">       on a calendar year basis in conformity with the prescribed schedules for the balance sheet and</t>
  </si>
  <si>
    <t xml:space="preserve">        income statement in this Annual Report Form R-1, and should be noted (1) to indicate the method</t>
  </si>
  <si>
    <t xml:space="preserve">       used for depreciating equipment or other property furnished to the carrier, and (2) whether the</t>
  </si>
  <si>
    <t xml:space="preserve">      affiliate's Federal income tax return for the year was filed on a consolidated basis with the</t>
  </si>
  <si>
    <t xml:space="preserve">       respondent carrier.</t>
  </si>
  <si>
    <t xml:space="preserve">512.  TRANSACTIONS BETWEEN RESPONDENT AND COMPANIES OR PERSONS AFFILIATED WITH RESPONDENT FOR SERVICES RECEIVED OR PROVIDED  </t>
  </si>
  <si>
    <t>Name of company or related</t>
  </si>
  <si>
    <t>Description of</t>
  </si>
  <si>
    <t>Dollar amounts</t>
  </si>
  <si>
    <t>Amount due from</t>
  </si>
  <si>
    <t xml:space="preserve">  party with percent                         </t>
  </si>
  <si>
    <t>Nature of relationship</t>
  </si>
  <si>
    <t>transactions</t>
  </si>
  <si>
    <t xml:space="preserve">of transactions </t>
  </si>
  <si>
    <t>or to related</t>
  </si>
  <si>
    <t xml:space="preserve">  of gross income                         </t>
  </si>
  <si>
    <t xml:space="preserve">(000's) </t>
  </si>
  <si>
    <t>parties</t>
  </si>
  <si>
    <t xml:space="preserve">(a)                         </t>
  </si>
  <si>
    <t>If NS Rail provides rail transportation services to any of these entities, it does so in the normal course of business at applicable tariff or contract rates,</t>
  </si>
  <si>
    <t>both of which are subject to STB jurisdiction and review.</t>
  </si>
  <si>
    <t>INSTRUCTIONS CONCERNING RETURNS TO BE MADE IN SCHEDULE 700</t>
  </si>
  <si>
    <t>State particulars of all tracks operated by the respondent at the close of the year, according to the following classifications:</t>
  </si>
  <si>
    <t>(1)</t>
  </si>
  <si>
    <t>Line owned by respondent.</t>
  </si>
  <si>
    <t>Line owned by proprietary companies.</t>
  </si>
  <si>
    <t>Line operated under lease for a specified sum, lessor being (A) an affiliated corporation, or (B) independent or not affiliated with the</t>
  </si>
  <si>
    <t xml:space="preserve">  respondent.</t>
  </si>
  <si>
    <t>Line operated under contract or agreement for contingent rent, owner being (A) an affiliated corporation, or (B) independent or not</t>
  </si>
  <si>
    <t xml:space="preserve">  affiliated with the respondent.</t>
  </si>
  <si>
    <t>Line operated under trackage rights.</t>
  </si>
  <si>
    <t>Give subtotals for each of the several numbered classes, in the order listed above, as well as the total for all classes.</t>
  </si>
  <si>
    <t>Lengths of track should be reported to the nearest WHOLE mile adjusted to accord with footings; i.e., counting one-half mile or over as a whole</t>
  </si>
  <si>
    <t xml:space="preserve">  mile and disregarding any fraction less than one-half mile.</t>
  </si>
  <si>
    <t>In Column (a) insert the figure (and letter, if any) indicating its class in accordance with the above list of classifications.</t>
  </si>
  <si>
    <t xml:space="preserve">In Column (b) give the various proportions of each class owned or leased by respondent, listing each proportion once in any grouping. </t>
  </si>
  <si>
    <t xml:space="preserve"> Canadian mileage should be segregated and identified on separate lines in the various groupings.  For each listing, in Column (d) give its entire</t>
  </si>
  <si>
    <t xml:space="preserve"> length (the distances between terminals of single or first main track), and in the following columns the lengths of second main track, all other main</t>
  </si>
  <si>
    <t xml:space="preserve"> tracks, passing tracks, cross-overs and turn-outs, way switching tracks, and yard switching tracks.  These classes of tracks are defined as follows:</t>
  </si>
  <si>
    <t>RUNNING TRACKS - Running tracks, passing tracks, cross-overs, etc., including turn-outs from those tracks to clearance points.</t>
  </si>
  <si>
    <t>WAY SWITCHING TRACKS - Station, team, industry, and other switching tracks for which no separate service is maintained.</t>
  </si>
  <si>
    <t>YARD SWITCHING TRACKS - Yard where separate switching services are maintained, including classification, house, team, industry, and other</t>
  </si>
  <si>
    <t xml:space="preserve"> tracks switched by yard locomotives.</t>
  </si>
  <si>
    <t>The returns in Columns (h) and (i) should include tracks serving industries, such as mines, mills, smelters, factories, etc.  Tracks belonging to an</t>
  </si>
  <si>
    <t xml:space="preserve"> industry for which no rent is payable should not be included.</t>
  </si>
  <si>
    <t>Tracks leading to and in gravel and sand pits and quarries, the cost of which is chargeable to a clearing account and which are used in getting</t>
  </si>
  <si>
    <t xml:space="preserve"> out material for the respondent's use, should not be included.</t>
  </si>
  <si>
    <t>Class (1) includes all lines operated by the respondent at the close of the year to which it has title in perpetuity.</t>
  </si>
  <si>
    <t>Class (2) includes each line, full title to which is in an inactive proprietary corporation of the respondent (i.e., one all of whose outstanding</t>
  </si>
  <si>
    <t xml:space="preserve"> stocks or obligations are held by or for the respondent, and which is operated by the respondent or an affiliated system corporation without any</t>
  </si>
  <si>
    <t xml:space="preserve"> accounting to the said proprietary corporation).  It may also include such line when the actual title to all of the outstanding stocks or obligations</t>
  </si>
  <si>
    <t xml:space="preserve"> rests in a corporation controlled by or controlling the respondent.  But in the case of any such inclusion, the facts of the relationship to the</t>
  </si>
  <si>
    <t xml:space="preserve"> respondent of the corporation holding the securities should be fully set forth in a footnote.  An inactive corporation is  one which has been</t>
  </si>
  <si>
    <t xml:space="preserve"> practically absorbed in a controlling corporation, and which neither operates property nor administers its financial affairs.  If it maintains an</t>
  </si>
  <si>
    <t xml:space="preserve"> organization, it does so only for the purpose of complying with legal requirements and maintaining title to property or franchises.</t>
  </si>
  <si>
    <t>Class (3) includes all tracks operated under a lease or formal conveyance of less than the grantor's interest in the property, with a specific</t>
  </si>
  <si>
    <t xml:space="preserve"> and unconditional rent reserved.  The fact that the lessor does or does not maintain an independent organization for financial purposes is</t>
  </si>
  <si>
    <t xml:space="preserve"> immaterial in this connection.</t>
  </si>
  <si>
    <t>Class (4) is the same as Class (3), except that the rent reserved is conditional upon earnings or some other fact.</t>
  </si>
  <si>
    <t>Class (5) includes all tracks operated and maintained by others, but over which the respondent has the right to operate some or all of its</t>
  </si>
  <si>
    <t xml:space="preserve"> trains.  In the road of this class, the respondent has no proprietary rights, but only the rights of a licensee.  Include in this class, also, on main</t>
  </si>
  <si>
    <t xml:space="preserve"> tracks, industrial tracks and sidings owned by noncarrier companies and individuals when the respondent operates over them but does not have</t>
  </si>
  <si>
    <t xml:space="preserve"> exclusive possession of them.</t>
  </si>
  <si>
    <t xml:space="preserve">Road held by respondent as a joint or common owner or a joint lessee or under any joint arrangement should be shown in its appropriate class </t>
  </si>
  <si>
    <t xml:space="preserve"> and the entry of length should be the entire length of the portion jointly held.  The class symbol should have the letter (J) attached.</t>
  </si>
  <si>
    <t>Road operated by the respondent as an agent for another carrier should not be included in this schedule.</t>
  </si>
  <si>
    <t>700. MILEAGE OPERATED AT CLOSE OF YEAR</t>
  </si>
  <si>
    <t>Running tracks, passing tracks, crossovers, etc.</t>
  </si>
  <si>
    <t>Proportion owned</t>
  </si>
  <si>
    <t xml:space="preserve">Miles of </t>
  </si>
  <si>
    <t xml:space="preserve">Miles of pass- </t>
  </si>
  <si>
    <t xml:space="preserve">or leased </t>
  </si>
  <si>
    <t xml:space="preserve">second </t>
  </si>
  <si>
    <t>ing tracks,</t>
  </si>
  <si>
    <t>way</t>
  </si>
  <si>
    <t>yard</t>
  </si>
  <si>
    <t>by Respondent</t>
  </si>
  <si>
    <t>main</t>
  </si>
  <si>
    <t>switching</t>
  </si>
  <si>
    <t>track</t>
  </si>
  <si>
    <t>1J</t>
  </si>
  <si>
    <t>Total Class 1</t>
  </si>
  <si>
    <t>3A</t>
  </si>
  <si>
    <t>3B</t>
  </si>
  <si>
    <t>3BJ</t>
  </si>
  <si>
    <t xml:space="preserve"> Total Class  3</t>
  </si>
  <si>
    <t>4B</t>
  </si>
  <si>
    <t>4BJ</t>
  </si>
  <si>
    <t xml:space="preserve"> Total Class  4</t>
  </si>
  <si>
    <t xml:space="preserve"> Total Class  5</t>
  </si>
  <si>
    <t xml:space="preserve"> Miles of electrified road</t>
  </si>
  <si>
    <t xml:space="preserve"> or track included in</t>
  </si>
  <si>
    <t xml:space="preserve"> preceding grand total</t>
  </si>
  <si>
    <t>Vertical Balancing</t>
  </si>
  <si>
    <t>702.  MILES OF ROAD AT CLOSE OF YEAR - BY STATES AND TERRITORIES (SINGLE TRACK)</t>
  </si>
  <si>
    <t xml:space="preserve">   Give particulars, as of the close of the year, of all road operated and of all owned but not operated.  The respondent's portion of operated road held by it as joint or common owner, or under a  </t>
  </si>
  <si>
    <t xml:space="preserve">   joint lease, or under any joint arrangement, should be shown in columns (b), (c), (d), or (e), as may be appropriate.  The remainder of jointly operated mileage should be shown in column (f). </t>
  </si>
  <si>
    <t xml:space="preserve">   Respondent's proportion of road jointly owned, not operated, should be shown in column (h), as may be appropriate.  Mileage which has been permanently abandoned should not be included </t>
  </si>
  <si>
    <t xml:space="preserve">   in column (h).  Mileage should be reported to the nearest WHOLE mile adjusted to accord with footings; i.e., counting one-half mile and over as a whole mile and disregarding any fraction less </t>
  </si>
  <si>
    <t xml:space="preserve">   than one-half mile.</t>
  </si>
  <si>
    <t>MILES OF ROAD OPERATED BY RESPONDENT</t>
  </si>
  <si>
    <t>Line operated</t>
  </si>
  <si>
    <t>Line owned</t>
  </si>
  <si>
    <t>New line</t>
  </si>
  <si>
    <t>Line of proprie-</t>
  </si>
  <si>
    <t>under contract</t>
  </si>
  <si>
    <t>under trackage</t>
  </si>
  <si>
    <t>Total mileage</t>
  </si>
  <si>
    <t>not operated</t>
  </si>
  <si>
    <t>constructed</t>
  </si>
  <si>
    <t>State or territory</t>
  </si>
  <si>
    <t>owned</t>
  </si>
  <si>
    <t>tary companies</t>
  </si>
  <si>
    <t>under lease</t>
  </si>
  <si>
    <t>etc.</t>
  </si>
  <si>
    <t>rights</t>
  </si>
  <si>
    <t>operated</t>
  </si>
  <si>
    <t>by respondent</t>
  </si>
  <si>
    <t xml:space="preserve">(a) </t>
  </si>
  <si>
    <t>Alabama</t>
  </si>
  <si>
    <t>Canada</t>
  </si>
  <si>
    <t>Delaware</t>
  </si>
  <si>
    <t>District of Columbia</t>
  </si>
  <si>
    <t>Florida</t>
  </si>
  <si>
    <t>Georgia</t>
  </si>
  <si>
    <t>Illinois</t>
  </si>
  <si>
    <t>Indiana</t>
  </si>
  <si>
    <t>Iowa</t>
  </si>
  <si>
    <t>Kansas</t>
  </si>
  <si>
    <t>Kentucky</t>
  </si>
  <si>
    <t>Louisiana</t>
  </si>
  <si>
    <t>Maryland</t>
  </si>
  <si>
    <t>Michigan</t>
  </si>
  <si>
    <t>Mississippi</t>
  </si>
  <si>
    <t>Missouri</t>
  </si>
  <si>
    <t>New Jersey</t>
  </si>
  <si>
    <t>New York</t>
  </si>
  <si>
    <t>North Carolina</t>
  </si>
  <si>
    <t>Ohio</t>
  </si>
  <si>
    <t>Pennsylvania</t>
  </si>
  <si>
    <t>South Carolina</t>
  </si>
  <si>
    <t>Tennessee</t>
  </si>
  <si>
    <t>Virginia</t>
  </si>
  <si>
    <t>West Virginia</t>
  </si>
  <si>
    <t>TOTAL MILEAGE (single track)</t>
  </si>
  <si>
    <t>INSTRUCTIONS CONCERNING RETURNS TO BE MADE IN SCHEDULE 710</t>
  </si>
  <si>
    <t>Instructions for reporting locomotive and passenger-train car data.</t>
  </si>
  <si>
    <t>Give particulars of each of the various classes of equipment which respondent owned or leased</t>
  </si>
  <si>
    <t>Column (k) should show aggregate capacity for all units reported in column (j), as follows:</t>
  </si>
  <si>
    <t>during the year.</t>
  </si>
  <si>
    <t>For locomotive units, report the manufacturer's rated horsepower (the maximum continuous</t>
  </si>
  <si>
    <t>power output from the diesel engines or engines delivered to the main generator or generators</t>
  </si>
  <si>
    <t>In column (c), give the number of units purchased new or built in company shops.  In column (d),</t>
  </si>
  <si>
    <t>for tractive purposes).  Exclude capacity data for steam locomotives.  For passenger-train cars,</t>
  </si>
  <si>
    <t>give the number of new units leased from others.  The term "new" means a unit placed in service for</t>
  </si>
  <si>
    <t>report the number of passenger seats available for revenue service, counting one passenger to</t>
  </si>
  <si>
    <t>the first time on any railroad.</t>
  </si>
  <si>
    <t>each berth in sleeping cars.</t>
  </si>
  <si>
    <t>Units leased to others for a period of one year or more are reportable in column (l).  Units</t>
  </si>
  <si>
    <t>Passenger-train car types and service equipment car types correspond to AAR Mechanical</t>
  </si>
  <si>
    <t>temporarily out of respondent's service and rented to others for less than one year are to be</t>
  </si>
  <si>
    <t>Division designations.  Descriptions of car codes and designations are published in The</t>
  </si>
  <si>
    <t>included in column (h).  Units rented from others for a period less than one year should not be</t>
  </si>
  <si>
    <t>Official Railway Equipment Register.</t>
  </si>
  <si>
    <t>included in column (i).</t>
  </si>
  <si>
    <t>9.</t>
  </si>
  <si>
    <t>Cross-checks</t>
  </si>
  <si>
    <t>For reporting purposes, a "locomotive unit" is a self-propelled vehicle generating or converting</t>
  </si>
  <si>
    <t>energy into motion, and designed solely for moving other equipment.  An "A" unit is the least</t>
  </si>
  <si>
    <t>Schedule 710</t>
  </si>
  <si>
    <t xml:space="preserve">      Schedule 710</t>
  </si>
  <si>
    <t>number of wheel bases with superstructure designed for use singly or as a lead locomotive unit in</t>
  </si>
  <si>
    <t>combination with other locomotive units.  A "B" unit is similar to an "A" unit but it is not equipped</t>
  </si>
  <si>
    <t>=    Line 11, column (l)</t>
  </si>
  <si>
    <t>for use singly or as a lead locomotive unit.  A "B" unit may be equipped with hostler controls for</t>
  </si>
  <si>
    <t>=    Line 12, column (l)</t>
  </si>
  <si>
    <t>independent operation at terminals.</t>
  </si>
  <si>
    <t>=    Line 13, column (l)</t>
  </si>
  <si>
    <t>=    Line 14, column (l)</t>
  </si>
  <si>
    <t xml:space="preserve">A "self-propelled" car is a rail motor car propelled by electric motors receiving power from a </t>
  </si>
  <si>
    <t>=    Line 15, column (l)</t>
  </si>
  <si>
    <t xml:space="preserve">third rail or overhead, or internal combustion engines located on the car itself.  Trailers equipped </t>
  </si>
  <si>
    <t>=    Line 16, column (l)</t>
  </si>
  <si>
    <t>for use only in trains of cars that are self-propelled are to be included as self-propelled equipment.</t>
  </si>
  <si>
    <t>When data appear in column (j), lines 1 through 8, column (k) should have data on the same lines.</t>
  </si>
  <si>
    <t>A "diesel" unit includes all units propelled by diesel internal combustion engines regardless of</t>
  </si>
  <si>
    <t>final drive or whether power may at times be supplied from an external conductor.  Units other than</t>
  </si>
  <si>
    <t>When data appear in columns (k) or (l), lines 36 through 53, and 55, column (m) should have</t>
  </si>
  <si>
    <t>diesel-electric, e.g., diesel-hydraulic, should be identified in a footnote, giving the number and a</t>
  </si>
  <si>
    <t>data on the same lines.</t>
  </si>
  <si>
    <t>brief description..  An "electric" unit includes all units which receive electric power from a third</t>
  </si>
  <si>
    <t>rail or overhead contact wire, and use the power to drive one or more electric motors that propel</t>
  </si>
  <si>
    <t>the vehicle.  An "other self-powered unit" includes all units other than diesel or electric, e.g., gas</t>
  </si>
  <si>
    <t>turbine, steam.  Show the type of unit, service, and number, as appropriate, in a brief description</t>
  </si>
  <si>
    <t>sufficient for positive identification.  An "Auxiliary unit" includes all units used in conjunction with</t>
  </si>
  <si>
    <t>locomotives, but which draw their power from the "mother" unit, e.g., boosters, slugs, etc.  For</t>
  </si>
  <si>
    <t>reporting purposes, indicate radio-controlled self-powered diesel units on lines 1 through 8, as</t>
  </si>
  <si>
    <t>appropriate.  Radio-controlled units that are not self-propelled, i.e., those without a diesel, should</t>
  </si>
  <si>
    <t>be reported on line 13 under "auxiliary units."</t>
  </si>
  <si>
    <t>710. INVENTORY OF EQUIPMENT</t>
  </si>
  <si>
    <t>in col. (j)</t>
  </si>
  <si>
    <t>(l)*</t>
  </si>
  <si>
    <t>Diesel-freight</t>
  </si>
  <si>
    <t xml:space="preserve">Diesel-multiple purpose </t>
  </si>
  <si>
    <t>Diesel-switching</t>
  </si>
  <si>
    <t>TOTAL (lines 1 to 4)</t>
  </si>
  <si>
    <t>Electric-locomotives</t>
  </si>
  <si>
    <t>TOTAL (lines 5, 6 and 7)</t>
  </si>
  <si>
    <t xml:space="preserve">  (lines 8 and 9)</t>
  </si>
  <si>
    <t>TOTAL (lines 11 to 13)</t>
  </si>
  <si>
    <t xml:space="preserve">  (Lines 14 and 15)</t>
  </si>
  <si>
    <t>710. INVENTORY OF EQUIPMENT - Continued</t>
  </si>
  <si>
    <t>including re-</t>
  </si>
  <si>
    <t>classification</t>
  </si>
  <si>
    <t>(col. (h) &amp; (i))</t>
  </si>
  <si>
    <t>(see ins. 7)</t>
  </si>
  <si>
    <t>PASSENGER-TRAIN CARS</t>
  </si>
  <si>
    <t>Dining, grill and tavern cars</t>
  </si>
  <si>
    <t>(All clsss D, PD)</t>
  </si>
  <si>
    <t>Non-passenger carrying cars</t>
  </si>
  <si>
    <t>(All class B, CSB, M, PSA, 1A)</t>
  </si>
  <si>
    <t>TOTAL (lines 17 to 22)</t>
  </si>
  <si>
    <t>Internal combustion rail motorcars</t>
  </si>
  <si>
    <t>(ED,EG)</t>
  </si>
  <si>
    <t>TOTAL (lines 24 to 27)</t>
  </si>
  <si>
    <t>TOTAL (lines 23 and 28)</t>
  </si>
  <si>
    <t>COMPANY SERVICE CARS</t>
  </si>
  <si>
    <t>Derrick and snow removal cars</t>
  </si>
  <si>
    <t>equipment cars</t>
  </si>
  <si>
    <t>TOTAL (lines 30 to 34)</t>
  </si>
  <si>
    <t>A</t>
  </si>
  <si>
    <t>B</t>
  </si>
  <si>
    <t>C</t>
  </si>
  <si>
    <t>750. CONSUMPTION OF DIESEL FUEL</t>
  </si>
  <si>
    <t>Kind of locomotive service</t>
  </si>
  <si>
    <t>Diesel oil (gallons)</t>
  </si>
  <si>
    <t>Freight</t>
  </si>
  <si>
    <t>Yard switching</t>
  </si>
  <si>
    <t xml:space="preserve">   TOTAL</t>
  </si>
  <si>
    <t>COST OF FUEL  $(000)</t>
  </si>
  <si>
    <t>Work Train</t>
  </si>
  <si>
    <t>INSTRUCTIONS CONCERNING RETURNS TO BE MADE IN SCHEDULE 755</t>
  </si>
  <si>
    <t>Unit Train, Way Train, and Through Train data under items 2, 3, 4, 6, and 12 shall be obtained from conductor's wheel reports (freight)</t>
  </si>
  <si>
    <t>or similar reports.  Unit train service is a specialized scheduled shuttle type service in equipment (railroad or privately owned) dedicated</t>
  </si>
  <si>
    <t>to such service, moving between origin and destination.  The applicable tariffs and/or contracts generally require that a specific minimum</t>
  </si>
  <si>
    <t>tonnage or quantity of carloads be tendered as a unit for shipment on one bill of lading or other shipping document in a solid train for</t>
  </si>
  <si>
    <t>movement between origin and destination.  Such tariffs and/or contracts generally contain restricted detention provisions and are</t>
  </si>
  <si>
    <t>subject to time-volume requirements which reflect the approximate capacity of the unit trains for the stated period.  Way trains are</t>
  </si>
  <si>
    <t>defined as trains operated primarily to gather and distribute cars in road service and move them between way stations or way points.</t>
  </si>
  <si>
    <t>Through trains are those trains operated between two or more major concentration or distribution points.  Do not include unit train</t>
  </si>
  <si>
    <t>statistics in way or through train statistics.  A work train is a train operated solely or preponderantly for the purpose of transporting</t>
  </si>
  <si>
    <t>company freight, work equipment, or company employees.  Statistics for work trains should be reported under Item 11, only.  Statistics</t>
  </si>
  <si>
    <t>related to company equipment, company employees, and company freight moving in transportation trains are not to be reported in</t>
  </si>
  <si>
    <t xml:space="preserve">Item 11, but are to be reported in Items 4-17, 6-04, 7-02, 8-04, and 8-05, as instructed in notes I, K, and L. </t>
  </si>
  <si>
    <t>Report miles of road operated at close of year, excluding industrial tracks, yard tracks, and sidings.</t>
  </si>
  <si>
    <t>A train-mile is a movement of a train a distance of one mile.  In computing train-miles, fractions representing less than one-half</t>
  </si>
  <si>
    <t>mile shall be disregarded and other fractions shall be considered as one mile.  Train Miles-Running shall be based on the actual distance</t>
  </si>
  <si>
    <t>run between terminals and/or stations and shall be computed from the official time tables or distance tables.  Train-Miles shall not be</t>
  </si>
  <si>
    <t>increased to cover the running of locomotives from shops to terminals, doubling hills, switching, or other work at way stations, or for the</t>
  </si>
  <si>
    <t>service of helper or pusher locomotives or of extra locomotives on double-head or triple-head trains.  When the carrier's trains are</t>
  </si>
  <si>
    <t>detoured over foreign roads, the miles shall be computed on the basis of the miles actually run and in accordance with the service</t>
  </si>
  <si>
    <t>performed.  Train-miles shall be kept separately for trains hauled by locomotives and trains moved by motorcars.</t>
  </si>
  <si>
    <t>A motorcar is a self-propelled unit of equipment designed to carry freight or passengers, and is not considered a locomotive.</t>
  </si>
  <si>
    <t xml:space="preserve">A locomotive is a self-propelled unit of equipment designed solely for moving other equipment.  A locomotive unit-mile is a </t>
  </si>
  <si>
    <t>movement of a locomotive unit a distance of one mile under its own power.  Include miles made by all locomotive units.  Exclude miles</t>
  </si>
  <si>
    <t>made by motorcars.  Miles of locomotives in helper service shall be computed on the basis of actual distance run in such service.</t>
  </si>
  <si>
    <t>All locomotive unit-miles in road service shall be based on the actual distance run between terminals and/or stations.  Follow</t>
  </si>
  <si>
    <t>instruction (B) regarding fractions and official time tables for computing locomotive miles.</t>
  </si>
  <si>
    <t>(F)</t>
  </si>
  <si>
    <t>Train switching locomotive-miles shall be computed at the rate of six miles per hour for the time actually engaged in such</t>
  </si>
  <si>
    <t>service.  Include miles allowed for train locomotives for performing switching service at terminals and way stations.</t>
  </si>
  <si>
    <t>(G)</t>
  </si>
  <si>
    <t>Yard switching locomotive-miles shall be computed at the rate of six miles per hour for the time actually engaged in yard</t>
  </si>
  <si>
    <t>switching service.  Include miles allowed for yard locomotives for switching service in yards where regular switching service is</t>
  </si>
  <si>
    <t>maintained and in terminal switching and transfer service.</t>
  </si>
  <si>
    <t>(H)</t>
  </si>
  <si>
    <t xml:space="preserve">A car-mile is a movement of a unit of car equipment a distance of one mile. Use car designations shown in Schedule 710. Under </t>
  </si>
  <si>
    <t xml:space="preserve">Railroad owned and leased Cars, Items 4-01 and 4-11, report both foreign cars and respondent's own cars while on the line of the </t>
  </si>
  <si>
    <t xml:space="preserve">respondent railroad. In Items 4-13 and 4-15, report private-line cars and shipper-owned cars.  Loaded and empty miles should be reported </t>
  </si>
  <si>
    <t xml:space="preserve">whether or not the railroad reimbursed the owner on a loaded and/or empty miles basis. Report miles made by flatcars carrying empty </t>
  </si>
  <si>
    <t xml:space="preserve">highway trailers that are not moving under revenue billings as empty freight car-miles.  Do not report miles made by motorcars or </t>
  </si>
  <si>
    <t>business cars.</t>
  </si>
  <si>
    <t>(I)</t>
  </si>
  <si>
    <t xml:space="preserve">Exclude from Items 4-01, 4-11, 4-13, and 4-15, car-miles of work equipment, cars carrying company freight, and non-revenue </t>
  </si>
  <si>
    <t xml:space="preserve">private line cars moving in transportation trains.  Include such car-miles in Items 4-17, 4-18, and 4-19. If private line cars move in revenue </t>
  </si>
  <si>
    <t>service, the loaded and empty miles should not be considered no-payment or non-revenue car-miles.</t>
  </si>
  <si>
    <t>(J)</t>
  </si>
  <si>
    <t>Report miles actually run by passenger-train cars in transportation service.  Passenger-train car-miles include miles run by coaches</t>
  </si>
  <si>
    <t>and cars in which passengers are carried at regular tariff fares without extra charge for space occupied; miles run by combination</t>
  </si>
  <si>
    <t>passenger and baggage, passenger and mail, passenger and express; miles run by sleeping, parlor, and other cars for which an extra</t>
  </si>
  <si>
    <t xml:space="preserve">fare is charged; miles run by dining, cafe, and other cars devoted exclusively to the serving of meals and other refreshments and by </t>
  </si>
  <si>
    <t xml:space="preserve">club, lounge, and observation cars; and miles run by other passenger-train cars where services are combined, such as baggage, </t>
  </si>
  <si>
    <t>express, and mail.</t>
  </si>
  <si>
    <t>(K)</t>
  </si>
  <si>
    <t>From conductor's or dispatcher's train reports or other appropriate sources, compute weight in tons (2,000 pounds).  Item 6-01</t>
  </si>
  <si>
    <t>includes weight of all locomotive units moved one mile in transportation trains.  Ton-miles of motorcars should be excluded.  Items 6-02</t>
  </si>
  <si>
    <t>and 6-03 represent tons behind locomotive units (cars and contents, cabooses) moved one mile in transportation trains (excluding non-</t>
  </si>
  <si>
    <t>revenue gross ton-miles).  Nonrevenue gross ton-miles in transportation trains include work equipment and cars carrying company</t>
  </si>
  <si>
    <t xml:space="preserve">freight and their contents.  Use 150 pounds as the average weight per passenger and four tons as the average weight of contents of each </t>
  </si>
  <si>
    <t>head-end car.</t>
  </si>
  <si>
    <t>(L)</t>
  </si>
  <si>
    <t>From conductor's train reports or other appropriate sources, compute ton-miles of freight.  Ton-miles represent the number of tons</t>
  </si>
  <si>
    <t>of revenue and nonrevenue freight moved one mile in a transportation train.  Include net ton-miles in motorcar trains.  Exclude l.c.l.</t>
  </si>
  <si>
    <t>shipment of freight handled in mixed baggage express cars.  Total ton-miles of revenue freight should correspond to the ton-miles</t>
  </si>
  <si>
    <t>reported on Form CBS.</t>
  </si>
  <si>
    <t>INSTRUCTIONS CONCERNING RETURNS TO BE MADE IN SCHEDULE 755 - (Concluded)</t>
  </si>
  <si>
    <t>(M)</t>
  </si>
  <si>
    <t>Road service represents elapse time of transportation trains (both ordinary and light) between the time of leaving the initial</t>
  </si>
  <si>
    <t>terminals and the time at final terminals, including trains switching at way stations and delays on road as shown by conductor's or</t>
  </si>
  <si>
    <t>dispatcher's train reports.  Include time of motorcar service performed by train locomotives at terminals and way stations.  Report in</t>
  </si>
  <si>
    <t>Item 9-02, train switching hours included in Item 9-01.  Train switching is the time spent by the train while performing switching service</t>
  </si>
  <si>
    <t>at terminals and way stations where no regular yard service is maintained.  A train hour is independent of the number of locomotives</t>
  </si>
  <si>
    <t>in the train.</t>
  </si>
  <si>
    <t>(N)</t>
  </si>
  <si>
    <t>Yard switching hours are hours expended in switching service performed by yard crews in yards where regular switching service is</t>
  </si>
  <si>
    <t xml:space="preserve">maintained, including switching and transfer service in connection with the transportation of revenue and incidentally of company </t>
  </si>
  <si>
    <t>freight.  Hours in yard switching  are independent of the number of locomotives used.</t>
  </si>
  <si>
    <t>(O)</t>
  </si>
  <si>
    <t xml:space="preserve">Work-train miles include the miles run by trains engaged in company service such as official inspection; inspection trains for </t>
  </si>
  <si>
    <t>railway commissioners for which no revenue is received; trains running special with fire apparatus to save carrier's property from</t>
  </si>
  <si>
    <t>destruction: trains run for transporting the carrier's employees to and from work when no transportation charge is made; wrecking trains</t>
  </si>
  <si>
    <t>run solely for the purpose of transporting company material; trains run for distributing material and supplies for use in connection with</t>
  </si>
  <si>
    <t>operations; and all other trains used in work-train services.  Exclude miles run by locomotives while engaged incidentally in switching</t>
  </si>
  <si>
    <t>company materials in company shops or material yards in connection with regular yard switching service or in switching equipment for</t>
  </si>
  <si>
    <t>repairs between yards and shops.</t>
  </si>
  <si>
    <t>(P)</t>
  </si>
  <si>
    <t>The number of loaded freight cars shall be obtained from the conductors' wheel report and shall be the sum of all loaded cars</t>
  </si>
  <si>
    <t>handled by each train. For example, if a car moves loaded (1) in a way train from the origination points, (2) in two through trains, and (3) in</t>
  </si>
  <si>
    <t>a way-train to the destination point, the total count of loaded cars would be four: two counts for the movements in the way trains and two</t>
  </si>
  <si>
    <t>counts for the movements in through trains.  Therefore, each car originated or received from a connecting carrier receives an initial</t>
  </si>
  <si>
    <t>count, plus one count for each subsequent physical transfer between trains on respondent's lines.  No additional count is given because</t>
  </si>
  <si>
    <t>of crew change or changes in track identification number unless there is a physical transfer of the car between trains.  Each car moving</t>
  </si>
  <si>
    <t>under revenue billing shall be considered as a loaded car.</t>
  </si>
  <si>
    <t>(Q)</t>
  </si>
  <si>
    <t>Report vehicles (TOFC trailers/containers, automobiles and trucks) loaded and unloaded to and from TOFC and multiple level</t>
  </si>
  <si>
    <t>freight cars when the work is performed at the railroad's expense.</t>
  </si>
  <si>
    <t>(R)</t>
  </si>
  <si>
    <t>Report the number of loaded revenue trailers/containers picked up, plus revenue trailers/containers delivered in TOFC/COFC and</t>
  </si>
  <si>
    <t>in highway interchange service, when the work is performed at the railroad's expense.  (Performed at railroad's expense means that</t>
  </si>
  <si>
    <t>railroad employees perform the service or that the railroad hires a subsidiary or outside contractor to perform the service.)  Do not include</t>
  </si>
  <si>
    <t>those trailers/containers which are picked up or delivered by a shipper or motor carrier, etc. when a tariff provision requires that the</t>
  </si>
  <si>
    <t xml:space="preserve">shipper or motor carrier, etc., and not the railroad, perform that service.  Note:  The count should reflect the trailers/containers for which </t>
  </si>
  <si>
    <t>expenses are reported in Schedule 417, line 2, column (b).</t>
  </si>
  <si>
    <t>(S)</t>
  </si>
  <si>
    <t>Report under Marine Terminals, Item 16, the tons loaded onto and unloaded from marine vessels at the expense of the reporting</t>
  </si>
  <si>
    <t>(T)</t>
  </si>
  <si>
    <t>Report the total number of foreign railroad cars on line at the end of the year (except surplus cars, see below).  Foreign railroad</t>
  </si>
  <si>
    <t>cars refers to freight cars owned by other railroads whose interline rental is settled on time (by hour) and actual line-haul mileage</t>
  </si>
  <si>
    <t>charges under the Code of Car Hire Rules.</t>
  </si>
  <si>
    <t>Carriers will be governed by local conditions in determining whether a car at an interchange point should be considered "on-line."</t>
  </si>
  <si>
    <t>Unserviceable cars include cars on repair tracks undergoing or awaiting repairs.  They include cars on repair tracks repaired and</t>
  </si>
  <si>
    <t>awaiting switching, cars on repair tracks undergoing or awaiting repairs switching, cars awaiting movement to repair tracks held in train</t>
  </si>
  <si>
    <t>yards (excluding cars which are to be repaired in the train yard without loss of time), cars moving empty in trains en route to shop, and</t>
  </si>
  <si>
    <t>cars stored awaiting disposition.</t>
  </si>
  <si>
    <t>Surplus cars are cars which are in serviceable condition for loading on the last day of the year, but have not been placed for</t>
  </si>
  <si>
    <t>loading within 48 hours.  This count can be an annual average based on weekly count of cars that have not been placed for loading</t>
  </si>
  <si>
    <t>within 48 hours.</t>
  </si>
  <si>
    <t>(U)</t>
  </si>
  <si>
    <t>Flat-TOFC/COFC Car miles reorted in lines 25 (4-020), 41 (4-120), 57 (4-140), and 75 (4-160) will be computed using cars rather than</t>
  </si>
  <si>
    <t xml:space="preserve">constructed container platforms.  For example, an articulated car consisting of five platforms moved one mile will be counted as one </t>
  </si>
  <si>
    <t>car-mile, not five car-miles.</t>
  </si>
  <si>
    <t>(V)</t>
  </si>
  <si>
    <t>The intermodal Load Factor reported on Line 134 will be calculated for the average number of intermodal (TOFC/COFC) units loaded</t>
  </si>
  <si>
    <t xml:space="preserve">on the average intermodal car.  Units are to be calculated in the same manner as Line 123, (13 TOFC/COFC-No. of Revenue Trailers &amp; </t>
  </si>
  <si>
    <t xml:space="preserve">Containers Loaded and Unloaded (Q)).  Intermodal cars will be calculated in accordance with instruction U for reporting Flat-TOFC/COFC </t>
  </si>
  <si>
    <t xml:space="preserve">Car-miles.  Both intermodal (TOFC/COFC) units and intermodal cars are to be calculated using actual units and not constructed </t>
  </si>
  <si>
    <t>intermodal (TOFC/COFC) units or cars.</t>
  </si>
  <si>
    <t xml:space="preserve">      755.  RAILROAD  OPERATING  STATISTICS</t>
  </si>
  <si>
    <t>NORFOLK AND WESTERN RAILWAY COMPANY</t>
  </si>
  <si>
    <t>Item description</t>
  </si>
  <si>
    <t>Freight train</t>
  </si>
  <si>
    <t>Pass. train</t>
  </si>
  <si>
    <t>JAN</t>
  </si>
  <si>
    <t>FEB</t>
  </si>
  <si>
    <t>MAR</t>
  </si>
  <si>
    <t>APR</t>
  </si>
  <si>
    <t>MAY</t>
  </si>
  <si>
    <t>JUNE</t>
  </si>
  <si>
    <t>JULY</t>
  </si>
  <si>
    <t>AUG</t>
  </si>
  <si>
    <t>SEPT</t>
  </si>
  <si>
    <t>OCT</t>
  </si>
  <si>
    <t>NOV</t>
  </si>
  <si>
    <t>DEC</t>
  </si>
  <si>
    <t>1.  MILES OF ROAD OPERATED (A)</t>
  </si>
  <si>
    <t>2.  TRAIN MILES - RUNNING (B)</t>
  </si>
  <si>
    <t>XXXXXX</t>
  </si>
  <si>
    <t>2-01</t>
  </si>
  <si>
    <t>UNIT TRAINS</t>
  </si>
  <si>
    <t>2-02</t>
  </si>
  <si>
    <t>WAY TRAINS</t>
  </si>
  <si>
    <t>2-03</t>
  </si>
  <si>
    <t>THROUGH TRAINS</t>
  </si>
  <si>
    <t>2-04</t>
  </si>
  <si>
    <t>TOTAL TRAIN MILES (lines 2-4)</t>
  </si>
  <si>
    <t>2-05</t>
  </si>
  <si>
    <t xml:space="preserve">MOTORCARS (C) </t>
  </si>
  <si>
    <t>2-06</t>
  </si>
  <si>
    <t>TOTAL, ALL TRAINS (lines 5, 6)</t>
  </si>
  <si>
    <t>3.  LOCOMOTIVE UNIT MILES (D)</t>
  </si>
  <si>
    <t>ROAD SERVICE (E)</t>
  </si>
  <si>
    <t xml:space="preserve">3-01  </t>
  </si>
  <si>
    <t xml:space="preserve">3-02 </t>
  </si>
  <si>
    <t>3-03</t>
  </si>
  <si>
    <t>3-04</t>
  </si>
  <si>
    <t>TOTAL (lines 8-10)</t>
  </si>
  <si>
    <t xml:space="preserve">3-11                             </t>
  </si>
  <si>
    <t xml:space="preserve">TRAIN SWITCHING (F)                               </t>
  </si>
  <si>
    <t xml:space="preserve">3-21                </t>
  </si>
  <si>
    <t xml:space="preserve">YARD SWITCHING (G)                                </t>
  </si>
  <si>
    <t>3-31</t>
  </si>
  <si>
    <t>TOTAL ALL SERVICES (lines 11, 12, 13)</t>
  </si>
  <si>
    <t>4. FREIGHT CAR-MILES (thousands)  (H)</t>
  </si>
  <si>
    <t>4-01</t>
  </si>
  <si>
    <t>RR OWNED AND LEASED - LOADED</t>
  </si>
  <si>
    <t>4-010</t>
  </si>
  <si>
    <t>BOX-PLAIN 40-FOOT</t>
  </si>
  <si>
    <t>4-011</t>
  </si>
  <si>
    <t>BOX-PLAIN 50-FOOT AND LONGER</t>
  </si>
  <si>
    <t>4-012</t>
  </si>
  <si>
    <t>BOX-EQUIPPED</t>
  </si>
  <si>
    <t>4-013</t>
  </si>
  <si>
    <t>GONDOLA-PLAIN</t>
  </si>
  <si>
    <t>4-014</t>
  </si>
  <si>
    <t>GONDOLA-EQUIPPED</t>
  </si>
  <si>
    <t>4-015</t>
  </si>
  <si>
    <t>HOPPER-COVERED</t>
  </si>
  <si>
    <t>4-016</t>
  </si>
  <si>
    <t>HOPPER-O/T-GENERAL SERVICE</t>
  </si>
  <si>
    <t>4-017</t>
  </si>
  <si>
    <t xml:space="preserve">HOPPER-O/T-SPECIAL SERVICE  </t>
  </si>
  <si>
    <t>4-018</t>
  </si>
  <si>
    <t>REFRIGERATOR-MECHANICAL</t>
  </si>
  <si>
    <t>4-019</t>
  </si>
  <si>
    <t>REFRIGERATOR-NON-MECHANICAL</t>
  </si>
  <si>
    <t>4-020</t>
  </si>
  <si>
    <t>FLAT-TOFC/COFC</t>
  </si>
  <si>
    <t>4-021</t>
  </si>
  <si>
    <t>FLAT-MULTI-LEVEL</t>
  </si>
  <si>
    <t>4-022</t>
  </si>
  <si>
    <t>FLAT-GENERAL SERVICE</t>
  </si>
  <si>
    <t>4-023</t>
  </si>
  <si>
    <t>FLAT-ALL OTHER</t>
  </si>
  <si>
    <t>4-024</t>
  </si>
  <si>
    <t>ALL OTHER CAR TYPES</t>
  </si>
  <si>
    <t>4-025</t>
  </si>
  <si>
    <t>TOTAL (lines 15-29)</t>
  </si>
  <si>
    <t>4-11</t>
  </si>
  <si>
    <t>RR OWNED AND LEASED EMPTY</t>
  </si>
  <si>
    <t>4-110</t>
  </si>
  <si>
    <t>4-111</t>
  </si>
  <si>
    <t>4-112</t>
  </si>
  <si>
    <t>4-113</t>
  </si>
  <si>
    <t>4-114</t>
  </si>
  <si>
    <t>4-115</t>
  </si>
  <si>
    <t>4-116</t>
  </si>
  <si>
    <t>4-117</t>
  </si>
  <si>
    <t>4-118</t>
  </si>
  <si>
    <t>4-119</t>
  </si>
  <si>
    <t>4-120</t>
  </si>
  <si>
    <t>4-121</t>
  </si>
  <si>
    <t>4-122</t>
  </si>
  <si>
    <t>4-123</t>
  </si>
  <si>
    <t>4-124</t>
  </si>
  <si>
    <t>4-125</t>
  </si>
  <si>
    <t>TOTAL (lines 31-45)</t>
  </si>
  <si>
    <t>4-13</t>
  </si>
  <si>
    <t>PRIVATE LINE CARS - LOADED  (H)</t>
  </si>
  <si>
    <t>4-130</t>
  </si>
  <si>
    <t>4-131</t>
  </si>
  <si>
    <t>4-132</t>
  </si>
  <si>
    <t>4-133</t>
  </si>
  <si>
    <t>4-134</t>
  </si>
  <si>
    <t>4-135</t>
  </si>
  <si>
    <t>4-136</t>
  </si>
  <si>
    <t>4-137</t>
  </si>
  <si>
    <t>4-138</t>
  </si>
  <si>
    <t>4-139</t>
  </si>
  <si>
    <t>4-140</t>
  </si>
  <si>
    <t>4-141</t>
  </si>
  <si>
    <t>4-142</t>
  </si>
  <si>
    <t>4-143</t>
  </si>
  <si>
    <t>4-144</t>
  </si>
  <si>
    <t>TANK UNDER 22,000 GALLONS</t>
  </si>
  <si>
    <t>4-145</t>
  </si>
  <si>
    <t>TANK - 22,000 GALLONS AND OVER</t>
  </si>
  <si>
    <t>4-146</t>
  </si>
  <si>
    <t>4-147</t>
  </si>
  <si>
    <t>TOTAL (lines 47-63)</t>
  </si>
  <si>
    <t>4-15</t>
  </si>
  <si>
    <t>PRIVATE LINE CARS-EMPTY  (H)</t>
  </si>
  <si>
    <t>4-150</t>
  </si>
  <si>
    <t>4-151</t>
  </si>
  <si>
    <t>4-152</t>
  </si>
  <si>
    <t>4-153</t>
  </si>
  <si>
    <t>4-154</t>
  </si>
  <si>
    <t>4-155</t>
  </si>
  <si>
    <t>4-156</t>
  </si>
  <si>
    <t>4-157</t>
  </si>
  <si>
    <t>HOPPER-O/T-SPECIAL SERVICE</t>
  </si>
  <si>
    <t>4-158</t>
  </si>
  <si>
    <t>4-159</t>
  </si>
  <si>
    <t>4-160</t>
  </si>
  <si>
    <t>4-161</t>
  </si>
  <si>
    <t>4-162</t>
  </si>
  <si>
    <t>4-163</t>
  </si>
  <si>
    <t>4-164</t>
  </si>
  <si>
    <t>4-165</t>
  </si>
  <si>
    <t>4-166</t>
  </si>
  <si>
    <t>4-167</t>
  </si>
  <si>
    <t>TOTAL (lines 65-81)</t>
  </si>
  <si>
    <t>4-17</t>
  </si>
  <si>
    <t>WORK EQUIPMENT CAR-MILES</t>
  </si>
  <si>
    <t>4-18</t>
  </si>
  <si>
    <t xml:space="preserve">NO PAYMENT CAR-MILES  (I) </t>
  </si>
  <si>
    <t>4-19</t>
  </si>
  <si>
    <t>TOTAL CAR-MILES BY TRAIN TYPE</t>
  </si>
  <si>
    <t>4-191</t>
  </si>
  <si>
    <t>4-192</t>
  </si>
  <si>
    <t>4-193</t>
  </si>
  <si>
    <t>4-194</t>
  </si>
  <si>
    <t>TOTAL (lines 85-87)</t>
  </si>
  <si>
    <t>4-20</t>
  </si>
  <si>
    <t>CABOOSE MILES</t>
  </si>
  <si>
    <t>Total number of loaded miles</t>
  </si>
  <si>
    <t xml:space="preserve"> and empty miles</t>
  </si>
  <si>
    <t xml:space="preserve"> by roadrailer reported above on</t>
  </si>
  <si>
    <t>lines 29 and 45 respectively, rather than line 84.</t>
  </si>
  <si>
    <t>Note:  Line 88, total car miles, is equal to the sum of lines 30, 46, 64, 82, 83 and 84.  Accordingly, the car miles</t>
  </si>
  <si>
    <t>reported on lines 83 and 84 are to be allocated to lines 85, 86 and 87, and included in the total shown on line 88.</t>
  </si>
  <si>
    <t>6. GROSS TON MILES (Thousands)  (K)</t>
  </si>
  <si>
    <t xml:space="preserve">6-01         </t>
  </si>
  <si>
    <t xml:space="preserve">ROAD LOCOMOTIVES                         </t>
  </si>
  <si>
    <t>6-02</t>
  </si>
  <si>
    <t>FREIGHT TRAINS, CRS., CNTS. &amp; CABOOSE</t>
  </si>
  <si>
    <t>6-020</t>
  </si>
  <si>
    <t>6-021</t>
  </si>
  <si>
    <t>6-022</t>
  </si>
  <si>
    <t>6-03</t>
  </si>
  <si>
    <t>PASSENGER-TRAINS, CRS. &amp; CNTS.</t>
  </si>
  <si>
    <t>6-04</t>
  </si>
  <si>
    <t>NON-REVENUE</t>
  </si>
  <si>
    <t xml:space="preserve">6-05               </t>
  </si>
  <si>
    <t xml:space="preserve">TOTAL (lines 98-103)                       </t>
  </si>
  <si>
    <t>7. TONS OF FREIGHT (Thousands)</t>
  </si>
  <si>
    <t>7-01</t>
  </si>
  <si>
    <t>REVENUE</t>
  </si>
  <si>
    <t>7-02</t>
  </si>
  <si>
    <t>7-03</t>
  </si>
  <si>
    <t>TOTAL (lines 105, 106)</t>
  </si>
  <si>
    <t>8.  TON-MILES OF FREIGHT (Thousands) (L)</t>
  </si>
  <si>
    <t>8-01</t>
  </si>
  <si>
    <t>REVENUE-ROAD SERVICE</t>
  </si>
  <si>
    <t>8-02</t>
  </si>
  <si>
    <t>REVENUE-LAKE TRANSFER SERVICE</t>
  </si>
  <si>
    <t>8-03</t>
  </si>
  <si>
    <t>TOTAL (lines 108, 109)</t>
  </si>
  <si>
    <t>8-04</t>
  </si>
  <si>
    <t>NON-REVENUE-ROAD SERVICE</t>
  </si>
  <si>
    <t>8-05</t>
  </si>
  <si>
    <t>NON-REVENUE-LAKE TRANSFER SERV.</t>
  </si>
  <si>
    <t>8-06</t>
  </si>
  <si>
    <t>TOTAL (lines 111, 112)</t>
  </si>
  <si>
    <t>8-07</t>
  </si>
  <si>
    <t>TOTAL-REV AND NON-REV (lines 110, 113)</t>
  </si>
  <si>
    <t>9. TRAIN HOURS (M)</t>
  </si>
  <si>
    <t>9-01</t>
  </si>
  <si>
    <t>ROAD SERVICE</t>
  </si>
  <si>
    <t>9-02</t>
  </si>
  <si>
    <t xml:space="preserve">TRAIN SWITCHING                          </t>
  </si>
  <si>
    <t>10.  TOTAL YARD SWITCHING HOURS (N)</t>
  </si>
  <si>
    <t>11. TRAIN-MILES WORK TRAINS (O)</t>
  </si>
  <si>
    <t>11-01</t>
  </si>
  <si>
    <t xml:space="preserve">LOCOMOTIVES                             </t>
  </si>
  <si>
    <t>11-02</t>
  </si>
  <si>
    <t>MOTORCARS</t>
  </si>
  <si>
    <t>12. NUMBER OF LOADED FREIGHT CARS (P)</t>
  </si>
  <si>
    <t>12-01</t>
  </si>
  <si>
    <t>12-02</t>
  </si>
  <si>
    <t>12-03</t>
  </si>
  <si>
    <t>13. TOFC/COFC-NO. OF REV. TRLS. &amp; CONT. LOADED &amp; UNLOADED (Q)</t>
  </si>
  <si>
    <t>14. MULTI-LEVEL CARS-NO. OF MTR. VEH. LOADED AND UNLOADED (Q)</t>
  </si>
  <si>
    <t>15. TOFC/COFC-NO. OF REV TRLS. PICKED UP AND DELIVERED (R)</t>
  </si>
  <si>
    <t>16. REVENUE TONS-MARINE TERMINAL (S)</t>
  </si>
  <si>
    <t>16-01</t>
  </si>
  <si>
    <t>MARINE TERMINALS - COAL</t>
  </si>
  <si>
    <t>16-02</t>
  </si>
  <si>
    <t>MARINE TERMINALS - ORE</t>
  </si>
  <si>
    <t>16-03</t>
  </si>
  <si>
    <t>MARINE TERMINALS - OTHER</t>
  </si>
  <si>
    <t>16-04</t>
  </si>
  <si>
    <t>TOTAL (lines 126-128)</t>
  </si>
  <si>
    <t>17. NUMBER OF FOREIGN PER DIEM CARS ON LINE (T)</t>
  </si>
  <si>
    <t>17-01</t>
  </si>
  <si>
    <t>SERVICEABLE</t>
  </si>
  <si>
    <t>17-02</t>
  </si>
  <si>
    <t>UNSERVICEABLE</t>
  </si>
  <si>
    <t>17-03</t>
  </si>
  <si>
    <t>SURPLUS</t>
  </si>
  <si>
    <t>17-04</t>
  </si>
  <si>
    <t>TOTAL (lines 130-132)</t>
  </si>
  <si>
    <t>TOFC/COFC - Average No. of Units Loaded Per Car</t>
  </si>
  <si>
    <t>PTC Supplement</t>
  </si>
  <si>
    <t>Schedules 330, 332, 335, 352B, 410, 700, 710, 710S, 720 and Footnote: PTC Grants</t>
  </si>
  <si>
    <t>NORFOLK  SOUTHERN  COMBINED  RAILROAD  SUBSIDIARIES</t>
  </si>
  <si>
    <t>("NS RAIL")</t>
  </si>
  <si>
    <t xml:space="preserve">TO  THE </t>
  </si>
  <si>
    <t>Surface Transporation Board</t>
  </si>
  <si>
    <t xml:space="preserve"> FOR  THE </t>
  </si>
  <si>
    <t>PTC 330.  ROAD PROPERTY AND EQUIPMENT AND IMPROVEMENTS TO LEASED PROPERTY AND EQUIPMENT</t>
  </si>
  <si>
    <t>Beginning</t>
  </si>
  <si>
    <t>road &amp; equipment</t>
  </si>
  <si>
    <t>&amp; road extensions</t>
  </si>
  <si>
    <t>Land for transportation purposes</t>
  </si>
  <si>
    <t>Other right-of-way expenditures</t>
  </si>
  <si>
    <t>Bridges, trestles and culverts</t>
  </si>
  <si>
    <t>Fences, snowsheds and signs</t>
  </si>
  <si>
    <t>Signals and interlockers</t>
  </si>
  <si>
    <t>Power transmission systems</t>
  </si>
  <si>
    <t>Public improvements - construction</t>
  </si>
  <si>
    <t>Power plant machinery</t>
  </si>
  <si>
    <t>Freight train cars</t>
  </si>
  <si>
    <t>Passenger train cars</t>
  </si>
  <si>
    <t>Computer systems &amp; word processing equipment</t>
  </si>
  <si>
    <t>TOTAL EXPENDITURES FOR EQUIPMENT</t>
  </si>
  <si>
    <t>Construction work in progress</t>
  </si>
  <si>
    <t>We have also made capital contributions to entities that were formed for the purpose of implementing</t>
  </si>
  <si>
    <t>Positive Train Control (PTC), as follows:</t>
  </si>
  <si>
    <t xml:space="preserve">PTC Supplement to Railroad Annual Report R-1 </t>
  </si>
  <si>
    <t>PTC 332.  DEPREC. BASE AND RATES - ROAD AND EQUIPMENT OWNED AND LEASED FROM OTHERS</t>
  </si>
  <si>
    <t>Show in columns (b) and (e), for each primary account, the depreciation base used to compute depreciation charges for the month of January,</t>
  </si>
  <si>
    <t>and in columns (c) and (f), the depreciation charges for the month of December.  In columns (d) and (g) show the composite rates used in computing</t>
  </si>
  <si>
    <t>depreciation charges for December, and on lines 30 and 39 of these columns show the composite percentage for all road and equipment accounts,</t>
  </si>
  <si>
    <t xml:space="preserve">respectively, ascertained by applying the primary account composite rates to the depreciation base used in computing the charges for December, </t>
  </si>
  <si>
    <t>dividing that total by the total depreciation base for the same month.  The depreciation base should not include cost of equipment used, but not</t>
  </si>
  <si>
    <t>owned, when the rents are included in rent for equipment and account nos. 31-22-00, 31-23-00, 31-25-00, 31-21-00, 35-21-00, 35-23-00, 35-22-00,</t>
  </si>
  <si>
    <t xml:space="preserve">and 35-25-00.  It should include cost of equipment owned and leased to others when the rents therefrom are included in the rent for equipment, </t>
  </si>
  <si>
    <t>accounts nos. 32-21-00, 32-22-00, 32-23-00, 32-25-00, 36-21-00, 36-22-00, 36-23-00, and 36-25-00., inclusive.  Composite rates used should</t>
  </si>
  <si>
    <t>be those prescribed or authorized by the Board, except that where the use of component rates has been authorized, the composite rates to be</t>
  </si>
  <si>
    <t>shown for the respective primary accounts should be recomputed from the December charges developed by the use of the authorized rates.  If any</t>
  </si>
  <si>
    <t>changes in rates were effective during the year, give particulars in a footnote.</t>
  </si>
  <si>
    <t>All leased property may be combined and one composite rate computed for each primary account, or a separate schedule may be included for</t>
  </si>
  <si>
    <t>each such property.</t>
  </si>
  <si>
    <t>Show in columns (e), (f), and (g) data applicable to lessor property, when the rent therefore is included in accounts nos. 31-11-00, 31-12-00,</t>
  </si>
  <si>
    <t>31-13-00, 31-21-00, 31-22-00, and 31-23-00, inclusive.</t>
  </si>
  <si>
    <t>If depreciation accruals have been discontinued for any account, the depreciation base should be reported, nevertheless, in support of</t>
  </si>
  <si>
    <t>depreciation reserves.  Authority for discontinuance of accruals should be shown in a footnote, indicating the effected account(s).</t>
  </si>
  <si>
    <t>Disclosures in the respective sections of this schedule may be omitted if either total road leased from others or total equipment leased from</t>
  </si>
  <si>
    <t>others represents less than 5% of total road owned or total equipment owned, respectively.</t>
  </si>
  <si>
    <t>Depreciation Base</t>
  </si>
  <si>
    <t>Amortization (other than def. projects)</t>
  </si>
  <si>
    <t>Computer systems &amp; WP equipment</t>
  </si>
  <si>
    <t>NA</t>
  </si>
  <si>
    <t>PTC 335.  ACCUMULATED DEPRECIATION - ROAD AND EQUIPMENT OWNED AND USED</t>
  </si>
  <si>
    <t xml:space="preserve">Disclose the required information regarding credits and debits to Account No. 735, "Accumulated Depreciation: Road and Equipment </t>
  </si>
  <si>
    <t xml:space="preserve">Property" during the year relating to owned and used road and equipment.  Include entries for depreciation of equipment owned but not </t>
  </si>
  <si>
    <t xml:space="preserve">used when the resulting rents are included in the "Lease Rentals - Credit - Equipment" accounts and "Other Rents - Credit - Equipment" </t>
  </si>
  <si>
    <t>accounts.  Exclude any entries for depreciation of equipment that is used but not owned when the resulting rents are included in</t>
  </si>
  <si>
    <t xml:space="preserve"> "Lease Rental - Debit - Equipment" accounts and "Other Rents - Debit - Equipment" accounts.</t>
  </si>
  <si>
    <t>If any data are included in columns (d) or (f), explain the entries in detail.</t>
  </si>
  <si>
    <t>A debit balance in columns (b) or (g) for any primary account should be designated "Dr."</t>
  </si>
  <si>
    <t xml:space="preserve">If there is any inconsistency between credits to reserves as shown in column (c) and charges to operating expenses, a full explanation </t>
  </si>
  <si>
    <t>should be given.</t>
  </si>
  <si>
    <t>Enter amounts representing amortization under an authorized amortization program other than for defense projects on lines 29 and 39.</t>
  </si>
  <si>
    <t xml:space="preserve">at </t>
  </si>
  <si>
    <t>at close</t>
  </si>
  <si>
    <t>beginning</t>
  </si>
  <si>
    <t>Public improvements - const.</t>
  </si>
  <si>
    <t>Amortization (adjustments)</t>
  </si>
  <si>
    <t>Computer systems &amp; WP equip.</t>
  </si>
  <si>
    <t>PTC 352B.  INVESTMENT IN RAILROAD PROPERTY USED IN TRANSPORTATION SERVICE (By Property Account)</t>
  </si>
  <si>
    <t>In columns (b) through (e) give, by primary accounts, the amount of investment at the close of the year in property of respondent</t>
  </si>
  <si>
    <t xml:space="preserve"> and each group or class of companies and properties.</t>
  </si>
  <si>
    <t xml:space="preserve">The amounts for respondent and for each group or class of companies and properties on line 44 should correspond with the </t>
  </si>
  <si>
    <t xml:space="preserve"> amounts for each class of company and property shown in Schedule 352A.  Continuing records shall be maintained by</t>
  </si>
  <si>
    <t xml:space="preserve"> respondent of the primary property accounts separately for each company or property included in this schedule.</t>
  </si>
  <si>
    <t xml:space="preserve">Report on line 29 amounts representing capitalization of rentals for leased property based on 6% per year where property is not </t>
  </si>
  <si>
    <t xml:space="preserve"> classified by accounts by noncarrier owners, or where the cost of property leased from other carriers is not ascertainable.  </t>
  </si>
  <si>
    <t xml:space="preserve"> Identify noncarrier owners, and briefly explain on page 39 the methods of estimating value of property on noncarriers or property</t>
  </si>
  <si>
    <t>of other carriers.</t>
  </si>
  <si>
    <t>Report on line 30 amounts not included in the accounts shown, or on line 29.  The items reported should be briefly identified and</t>
  </si>
  <si>
    <t xml:space="preserve"> explained.  Also include here those items after permission is obtained from the Board for exceptions to prescribed accounting.  </t>
  </si>
  <si>
    <t xml:space="preserve"> Reference to such authority should be made when explaining amounts reported.  Respondents must not make arbitrary changes</t>
  </si>
  <si>
    <t xml:space="preserve"> to the printed stub or column headings without specific authority from the Board.</t>
  </si>
  <si>
    <t>Lessor</t>
  </si>
  <si>
    <t>Railroads</t>
  </si>
  <si>
    <t>Leased property (capitalized rentals)</t>
  </si>
  <si>
    <t>PTC 410.  RAILWAY OPERATING EXPENSES</t>
  </si>
  <si>
    <t xml:space="preserve">    State the railway operating expenses on respondent's road for the year, classifying them in accordance with the Uniform System of Accounts for Railroad Companies, </t>
  </si>
  <si>
    <t>PTC 410.  RAILWAY OPERATING EXPENSES - Continued</t>
  </si>
  <si>
    <t>710. INVENTORY OF EQUIPMENT - Concluded</t>
  </si>
  <si>
    <t>Instructions for reporting freight-train car data</t>
  </si>
  <si>
    <t>1.  Give particulars of each of the various classes of equipment which respondent owned or leased during the year.</t>
  </si>
  <si>
    <t>4.  Column (m) should show aggregate capacity for all units reported in columns (k) and (l), as follows.  For freight-train cars, report the nominal capacity (in tons</t>
  </si>
  <si>
    <t>2.  In column (d) give the number of units purchased or built in company shops.  In column (e) give the number of new units leased from others.  The term "new"</t>
  </si>
  <si>
    <t>of 2,000 lbs) as provided for in Rule 86 of the AAR Code of Rules Governing Cars in Interchange.  Convert the capacity of tank cars to capacity in tons of the</t>
  </si>
  <si>
    <t>means a unit placed in service for the first time on any railroad.</t>
  </si>
  <si>
    <t>commodity which the car is intended to customarily carry.</t>
  </si>
  <si>
    <t>3.  Units leased to others for a period of one year or more are reportable in column (n).  Units temporarily out of respondent's service and rented to others for less</t>
  </si>
  <si>
    <t>5.  Time-mileage cars refers to freight cars, other than cabooses, owned or held under lease arrangement, whose interline rental is settled on a per diem and line</t>
  </si>
  <si>
    <t>than one year are to be included in column (i).  Units rented from others for a period less than one year should not be included in column (j).</t>
  </si>
  <si>
    <t>haul mileage basis under "Code of Car Hire Rules" or would be so settled if used by another railroad.</t>
  </si>
  <si>
    <t>Total in service of respondent</t>
  </si>
  <si>
    <t>Total in service of</t>
  </si>
  <si>
    <t>(col (i) &amp; (j))</t>
  </si>
  <si>
    <t>Aggregate capacity</t>
  </si>
  <si>
    <t>of units reported</t>
  </si>
  <si>
    <t xml:space="preserve">and </t>
  </si>
  <si>
    <t>to</t>
  </si>
  <si>
    <t>Class of equipment and car designations</t>
  </si>
  <si>
    <t>in col. (k) &amp; (l)</t>
  </si>
  <si>
    <t>Leased to others</t>
  </si>
  <si>
    <t>Used</t>
  </si>
  <si>
    <t>Plain box cars - 40'</t>
  </si>
  <si>
    <t>Self-propelled vessels</t>
  </si>
  <si>
    <t>(B1_ _, B2_ _)</t>
  </si>
  <si>
    <t xml:space="preserve">  (tugboats, car ferries, etc.)</t>
  </si>
  <si>
    <t>Plain box cars - 50' and longer</t>
  </si>
  <si>
    <t>Non-self-propelled vessels</t>
  </si>
  <si>
    <t>(B3_0-7, B4_0-7, B5_ _, B6_ _,</t>
  </si>
  <si>
    <t xml:space="preserve">  (car floats, lighters, etc.)</t>
  </si>
  <si>
    <t xml:space="preserve"> B7_ _, B8_ _)</t>
  </si>
  <si>
    <t>TOTAL (Lines 56 and 57)</t>
  </si>
  <si>
    <t>Equipped box cars</t>
  </si>
  <si>
    <t>HIGHWAY REVENUE                     EQUIPMENT</t>
  </si>
  <si>
    <t>(All Code A, Except A_5_)</t>
  </si>
  <si>
    <t>Chassis (Z_1_, Z_67_, Z_68_, Z_69_)</t>
  </si>
  <si>
    <t>Plain gondola cars</t>
  </si>
  <si>
    <t>Dry van (U_2_, Z_, Z_6_, 1-6)</t>
  </si>
  <si>
    <t>(All Codes G &amp; J_ _1, J_ _2, J_ _3, J_ _4)</t>
  </si>
  <si>
    <t>Flat bed (U_3_, Z_3_)</t>
  </si>
  <si>
    <t>Equipped gondola cars</t>
  </si>
  <si>
    <t>Open bed (U_4_, Z_4_)</t>
  </si>
  <si>
    <t>(All Code E)</t>
  </si>
  <si>
    <t>Mechanical refrigerator (U_5_, Z_5_)</t>
  </si>
  <si>
    <t>Covered hopper cars</t>
  </si>
  <si>
    <t>Bulk hopper (U_0_, Z_0_)</t>
  </si>
  <si>
    <t>(C_ _1, C_ _2, C_ _3, C_ _4)</t>
  </si>
  <si>
    <t>Insulated (U_7_, Z_7_)</t>
  </si>
  <si>
    <t>Open top hopper cars - general service</t>
  </si>
  <si>
    <t>Tank  (Z_0_, U_6_)  (See note)</t>
  </si>
  <si>
    <t>(All Code H)</t>
  </si>
  <si>
    <t>Other trailer and container</t>
  </si>
  <si>
    <t>Open top hopper cars - special service</t>
  </si>
  <si>
    <t>(Special equipped dry van U_9_,</t>
  </si>
  <si>
    <t>(J_ _O, and All Code K)</t>
  </si>
  <si>
    <t>Z_8_, Z_9_)</t>
  </si>
  <si>
    <t>Refrigerator cars - mechanical</t>
  </si>
  <si>
    <t>Tractor</t>
  </si>
  <si>
    <t>(R_5_, R_6_, R_7_, R_8_, R_9_)</t>
  </si>
  <si>
    <t>Truck</t>
  </si>
  <si>
    <t>Refrigerator cars - non-mechanical</t>
  </si>
  <si>
    <t>TOTAL (Lines 59 to 69)</t>
  </si>
  <si>
    <t>(R_0_, R_1_, R_2_)</t>
  </si>
  <si>
    <t>Flat cars - TOFC/COFC</t>
  </si>
  <si>
    <t>Note: Line 66 (Tank) must have fitting code "CN" to qualify as a tank, otherwise it is a bulk hopper.</t>
  </si>
  <si>
    <t>(All Code P, Q and S, Except Q8_ _)</t>
  </si>
  <si>
    <t>Flat cars - multi-level</t>
  </si>
  <si>
    <t>(All Code V)</t>
  </si>
  <si>
    <t>Flat cars - general service</t>
  </si>
  <si>
    <t>(F10_, F20_, F30_)</t>
  </si>
  <si>
    <t>Flat cars - other</t>
  </si>
  <si>
    <t>(F_1_, F_2_, F_3_, F_4_, F_5_, F_6_,</t>
  </si>
  <si>
    <t>F_8_, F40_)</t>
  </si>
  <si>
    <t>Tank cars - under 22,000 gallons</t>
  </si>
  <si>
    <t>(T_ _0, T_ _1, T_ _2, T_ _3, T_ _4, T_ _5)</t>
  </si>
  <si>
    <t>Tank cars - 22,000 gallons and over</t>
  </si>
  <si>
    <t>(T_ _6, T_ _7, T_ _8, T_ _9)</t>
  </si>
  <si>
    <t>All other freight cars</t>
  </si>
  <si>
    <t>(A_5_, F_7_, All Code L and Q8_ _)</t>
  </si>
  <si>
    <t>TOTAL (lines 36 to 52)</t>
  </si>
  <si>
    <t>Caboose (All Code M-930)</t>
  </si>
  <si>
    <t>TOTAL (lines 53, 54)</t>
  </si>
  <si>
    <t>710S. UNIT COST OF EQUIPMENT INSTALLED DURING THE YEAR</t>
  </si>
  <si>
    <t>Auxiliary Units 4-Axle</t>
  </si>
  <si>
    <t>ANNUAL  REPORT</t>
  </si>
  <si>
    <t>OF</t>
  </si>
  <si>
    <t>Name, official title, telephone number, and office address of officer in charge of correspondence with the Board</t>
  </si>
  <si>
    <t>regarding this report:</t>
  </si>
  <si>
    <t>(Name)</t>
  </si>
  <si>
    <t xml:space="preserve">     (Title)</t>
  </si>
  <si>
    <t>Vice President and Controller</t>
  </si>
  <si>
    <t>(Telephone number)</t>
  </si>
  <si>
    <t>(Area Code)</t>
  </si>
  <si>
    <t>(Office address)</t>
  </si>
  <si>
    <t xml:space="preserve">  Three Commercial Place, Norfolk, VA  23510-2191</t>
  </si>
  <si>
    <t>(Street and number, city, state, and ZIP code)</t>
  </si>
  <si>
    <t>TABLE OF CONTENTS</t>
  </si>
  <si>
    <t>Schedule</t>
  </si>
  <si>
    <t>Schedules Omitted by Respondent</t>
  </si>
  <si>
    <t>Identity of Respondent</t>
  </si>
  <si>
    <t>Voting Powers and Elections</t>
  </si>
  <si>
    <t>Comparative Statement of Financial Position</t>
  </si>
  <si>
    <t>Results of Operations</t>
  </si>
  <si>
    <t>Retained Earnings</t>
  </si>
  <si>
    <t>Statement of Cash Flows</t>
  </si>
  <si>
    <t xml:space="preserve">Working Capital </t>
  </si>
  <si>
    <t>Investments in Common Stocks of Affiliated Companies</t>
  </si>
  <si>
    <t>310A</t>
  </si>
  <si>
    <t>Road Property and Equipment and Improvements to Leased Property and Equipment</t>
  </si>
  <si>
    <t>Depreciation Base and Rates - Road and Equipment Owned and Used and Leased from Others</t>
  </si>
  <si>
    <t>Accumulated Depreciation - Road and Equipment Owned and Used</t>
  </si>
  <si>
    <t>Accumulated Depreciation - Improvements to Road and Equipment Leased from Others</t>
  </si>
  <si>
    <t>Investment in Railroad Property Used in Transportation Service (By Company)</t>
  </si>
  <si>
    <t>352A</t>
  </si>
  <si>
    <t>Investment in Railroad Property Used in Transportation Service (By Property Accounts)</t>
  </si>
  <si>
    <t>352B</t>
  </si>
  <si>
    <t>Way and Structures</t>
  </si>
  <si>
    <t>Rents for Interchanged Freight Train Cars and Other Freight Carrying-Equipment</t>
  </si>
  <si>
    <t>Supporting Schedule - Equipment</t>
  </si>
  <si>
    <t>Supporting Schedule - Improvements to Equipment Leased from Others</t>
  </si>
  <si>
    <t>Specialized Service Subschedule - Transportation</t>
  </si>
  <si>
    <t>Analysis of Taxes</t>
  </si>
  <si>
    <t>Guaranties and Suretyships</t>
  </si>
  <si>
    <t>Compensating Balances and Short-Term Borrowing Arrangements</t>
  </si>
  <si>
    <t>Separation of Debtholdings Between Road Property and Equipment</t>
  </si>
  <si>
    <t>Mileage Operated at Close of Year</t>
  </si>
  <si>
    <t>Miles of Road at Close of Year - By States and Territories (Single Track)</t>
  </si>
  <si>
    <t>Inventory of Equipment</t>
  </si>
  <si>
    <t>Unit Cost of Equipment Installed During the Year</t>
  </si>
  <si>
    <t>710S</t>
  </si>
  <si>
    <t>Track and Traffic Conditions</t>
  </si>
  <si>
    <t>Consumption of Diesel Fuel</t>
  </si>
  <si>
    <t>Railroad Operating Statistics</t>
  </si>
  <si>
    <t>Verification</t>
  </si>
  <si>
    <t>Memoranda</t>
  </si>
  <si>
    <t>Index</t>
  </si>
  <si>
    <t>SPECIAL NOTICE</t>
  </si>
  <si>
    <t xml:space="preserve">   Docket No. 38559, Railroad Classification Index, (ICC served January 20, 1983), modified the reporting</t>
  </si>
  <si>
    <t>requirements for Class II, Class III, and Switching and Terminal Companies.  These carriers will notify the Board</t>
  </si>
  <si>
    <t>only if the calculation results in a different revenue level than its current classification.</t>
  </si>
  <si>
    <t xml:space="preserve">   The dark borders on the schedules represent data that are captured by the Board.</t>
  </si>
  <si>
    <t>---------------------------------------------------</t>
  </si>
  <si>
    <t>Supplemental Information about the Annual Report (R-1)</t>
  </si>
  <si>
    <t xml:space="preserve">The following information is provided in Compliance with OMB requirements and pursuant to the </t>
  </si>
  <si>
    <r>
      <t>Paperwork Reduction Act of 1995, 44 U.S.C. §§</t>
    </r>
    <r>
      <rPr>
        <sz val="6.75"/>
        <rFont val="Calibri"/>
        <family val="2"/>
      </rPr>
      <t xml:space="preserve"> </t>
    </r>
    <r>
      <rPr>
        <sz val="9"/>
        <rFont val="Arial"/>
        <family val="2"/>
      </rPr>
      <t>3501-3519 (PRA):</t>
    </r>
  </si>
  <si>
    <t>This information collection is mandatory pursuant to 49 U.S.C. § 11145.  The estimated hour burden for</t>
  </si>
  <si>
    <t xml:space="preserve">filing this report is estimated at no more than 800 hours.  Information in the Annual Reports is used to </t>
  </si>
  <si>
    <t>monitor and assess railroad industry growth, financial stability, traffic, and operations and to identify</t>
  </si>
  <si>
    <t xml:space="preserve">industry changes that may affect national transportation policy.  In addition, the Board uses data from </t>
  </si>
  <si>
    <t xml:space="preserve">these reports to more effectively carry out its regulatory responsibilities, such as acting on railroad </t>
  </si>
  <si>
    <t>requests for authority to engage in Board regulated financial transactions (for example, mergers,</t>
  </si>
  <si>
    <t>acquisitions of control, consolidations and abandonments); developing the Uniform Rail Cost System</t>
  </si>
  <si>
    <t>(UCRS); conducting rail revenue adequacy proceedings; developing rail cost adjustment factors; and</t>
  </si>
  <si>
    <t>conducting investigations and rulemakings.  The information in this report is ordinarily maintained by the</t>
  </si>
  <si>
    <t xml:space="preserve">agency in hard copy for 10 years, after which it is transferred to the National Archives, where it is </t>
  </si>
  <si>
    <t xml:space="preserve">maintained as a permanent record.  In addition, some of the information is posted on the Board's </t>
  </si>
  <si>
    <t>website, where it may remain indefinitely.  All information collected through this report is available to the</t>
  </si>
  <si>
    <t>public.  Under the PRA, a federal agency may not conduct or sponsor, and a person is not required to</t>
  </si>
  <si>
    <t xml:space="preserve">respond to, nor shall a person be subject to a penalty for failure to comply with, a collection of </t>
  </si>
  <si>
    <t>information unless it displays a currently valid OMB control number.  Comments and questions about this</t>
  </si>
  <si>
    <t>collection (2140-0009) should be directed to Paperwork Reduction Officer, Surface Transportation Board,</t>
  </si>
  <si>
    <t>395 E Street, S.W., Washington, DC 20423-0001.</t>
  </si>
  <si>
    <t>Thomas E. Hurlbut</t>
  </si>
  <si>
    <t>AAR COMPUTER EDITS</t>
  </si>
  <si>
    <t>VALIDATED</t>
  </si>
  <si>
    <t>Lines 2 thru 4 equal 5</t>
  </si>
  <si>
    <t>Line 5 plus 6 equals 7</t>
  </si>
  <si>
    <t>Lines 8 thru 10 equal 11</t>
  </si>
  <si>
    <t>Line 11 plus 12 plus 13 equals 14</t>
  </si>
  <si>
    <t>Lines 15 thru 29 equal 30</t>
  </si>
  <si>
    <t>Lines 31 thru 45 equal 46</t>
  </si>
  <si>
    <t>Lines 47 thru 63 equal 64</t>
  </si>
  <si>
    <t>Lines 65 thru 81 equal 82</t>
  </si>
  <si>
    <t>Lines 85 thru 87 equal 88</t>
  </si>
  <si>
    <t xml:space="preserve"> Line 30 + 46 + 64 + 82 + 83 + 84 = line 88</t>
  </si>
  <si>
    <t>Lines 98 thru 103 equal 104</t>
  </si>
  <si>
    <t>from QCS</t>
  </si>
  <si>
    <t>Lines 105 plus 106 equal 107</t>
  </si>
  <si>
    <t>Line 108 plus 109 equals 110</t>
  </si>
  <si>
    <t>Line 111 plus 112 equals 113</t>
  </si>
  <si>
    <t>Line 110 plus 113 equals 114</t>
  </si>
  <si>
    <t>from Cost dept.</t>
  </si>
  <si>
    <t>frt. Claims dept.</t>
  </si>
  <si>
    <t>coal mrkg dept.</t>
  </si>
  <si>
    <t>Lines 126 thru 128 equal 129</t>
  </si>
  <si>
    <t>Car Acctg.</t>
  </si>
  <si>
    <t>Lines 130 thru 132 equals 133</t>
  </si>
  <si>
    <t>NSR 16,668,997</t>
  </si>
  <si>
    <t>NSR -  16,668,997 votes</t>
  </si>
  <si>
    <t>Lines 1 thru 8, minus 9, equal 10, cols. b, c, d &amp; e</t>
  </si>
  <si>
    <t>Lines 10 thru 12 equal 13, cols. b, c, d &amp; e</t>
  </si>
  <si>
    <t>Line 13 minus 14 equals 15, cols. b, c, d &amp; e</t>
  </si>
  <si>
    <t>Horizontal Balancing</t>
  </si>
  <si>
    <t>Col. D plus e, equal b, Line 1 thru 15</t>
  </si>
  <si>
    <t>Lines 16 thru 26 equal 27, col. b, c</t>
  </si>
  <si>
    <t>Line 15 plus 27 equals 28, col. b, c</t>
  </si>
  <si>
    <t>Lines 29 thru 35 equal 36, col. b, c</t>
  </si>
  <si>
    <t>Line 28 minus 36 equals 37, col. b, c</t>
  </si>
  <si>
    <t>3AJ</t>
  </si>
  <si>
    <t>B&amp;H Rail Corp.</t>
  </si>
  <si>
    <t>Buckingham Branch</t>
  </si>
  <si>
    <t>CaterParrott Railnet</t>
  </si>
  <si>
    <t>Columbus &amp; Ohio River Railroad</t>
  </si>
  <si>
    <t>Georgia Southern Railway</t>
  </si>
  <si>
    <t>North Carolina &amp; Virginia Railroad</t>
  </si>
  <si>
    <t>Buffalo &amp; Pittsburgh Railroad</t>
  </si>
  <si>
    <t xml:space="preserve"> PTC Supplement to Railroad Annual Report R-1</t>
  </si>
  <si>
    <t xml:space="preserve">  PTC Supplement to Railroad Annual Report R-1</t>
  </si>
  <si>
    <t xml:space="preserve">Depreciation  reported on lines 38, 39 and 40 in column (c) is property account 44 and this amount should equal the amount show in  column (c),  </t>
  </si>
  <si>
    <t xml:space="preserve">Depreciation reported on lines 38, 39 and 40 in column (c) is property account 44 and this amount should equal the amount show in  column (c),  </t>
  </si>
  <si>
    <t>MEMORANDA</t>
  </si>
  <si>
    <t>(FOR USE OF BOARD ONLY)</t>
  </si>
  <si>
    <t>CORRESPONDENCE</t>
  </si>
  <si>
    <t>Date of</t>
  </si>
  <si>
    <t>Answer</t>
  </si>
  <si>
    <t>Letter, Fax or</t>
  </si>
  <si>
    <t>File Number</t>
  </si>
  <si>
    <t>Office Addressed</t>
  </si>
  <si>
    <t>Telegram of</t>
  </si>
  <si>
    <t>Subject</t>
  </si>
  <si>
    <t>Letter, Fax, or</t>
  </si>
  <si>
    <t>Needed</t>
  </si>
  <si>
    <t>Telegram</t>
  </si>
  <si>
    <t>Name</t>
  </si>
  <si>
    <t>Month</t>
  </si>
  <si>
    <t>Day</t>
  </si>
  <si>
    <t>Year</t>
  </si>
  <si>
    <t>CORRECTIONS</t>
  </si>
  <si>
    <t>Authority</t>
  </si>
  <si>
    <t>Clerk</t>
  </si>
  <si>
    <t>Date Correction</t>
  </si>
  <si>
    <t>Officer sending letter, fax or</t>
  </si>
  <si>
    <t>Board</t>
  </si>
  <si>
    <t>Making</t>
  </si>
  <si>
    <t>telegram</t>
  </si>
  <si>
    <t>File</t>
  </si>
  <si>
    <t>Correction</t>
  </si>
  <si>
    <t>EXPLANATORY REMARKS</t>
  </si>
  <si>
    <t>INDEX</t>
  </si>
  <si>
    <t>Page No.</t>
  </si>
  <si>
    <t>Accumulated depreciation</t>
  </si>
  <si>
    <t>Road and equipment leased</t>
  </si>
  <si>
    <t>From others</t>
  </si>
  <si>
    <t>Improvements to</t>
  </si>
  <si>
    <t>Accruals - railway tax</t>
  </si>
  <si>
    <t>Analysis of taxes</t>
  </si>
  <si>
    <t>Application of funds - source</t>
  </si>
  <si>
    <t>Balance sheet</t>
  </si>
  <si>
    <t>5-9</t>
  </si>
  <si>
    <t>Car, locomotive, and floating equipment - classification</t>
  </si>
  <si>
    <t>21-22</t>
  </si>
  <si>
    <t>Company service equipment</t>
  </si>
  <si>
    <t>Compensating balances and short-term borrowing arrangements</t>
  </si>
  <si>
    <t>Consumption of fuel by motive power units</t>
  </si>
  <si>
    <t>Contingent assets and liabilities</t>
  </si>
  <si>
    <t>Debt holdings</t>
  </si>
  <si>
    <t>Depreciation base and rates</t>
  </si>
  <si>
    <t>32-33</t>
  </si>
  <si>
    <t>Electric locomotive equipment at close of year</t>
  </si>
  <si>
    <t>Equipment - classified</t>
  </si>
  <si>
    <t>Company service</t>
  </si>
  <si>
    <t>Inventory</t>
  </si>
  <si>
    <t>Owned-Not in service of respondent</t>
  </si>
  <si>
    <t>Equipment leased, depreciation base and rate</t>
  </si>
  <si>
    <t>Reserve</t>
  </si>
  <si>
    <t>Equipment owned, depreciation base rates</t>
  </si>
  <si>
    <t>Expenses - railway operating</t>
  </si>
  <si>
    <t>Extraordinary items</t>
  </si>
  <si>
    <t>Federal income taxes</t>
  </si>
  <si>
    <t>Financial position - changes in</t>
  </si>
  <si>
    <t>Freight cars loaded</t>
  </si>
  <si>
    <t>Freight car-miles</t>
  </si>
  <si>
    <t>Fuel consumed - diesel</t>
  </si>
  <si>
    <t>Funded debt (see Debt holdings)</t>
  </si>
  <si>
    <t>Guaranties and suretyships</t>
  </si>
  <si>
    <t>Identity of respondent</t>
  </si>
  <si>
    <t>Investments in common stock of affiliated companies</t>
  </si>
  <si>
    <t>Investments and advances of affiliated companies</t>
  </si>
  <si>
    <t>26-29</t>
  </si>
  <si>
    <t>Railway property used in transportation service</t>
  </si>
  <si>
    <t>Road and equipment</t>
  </si>
  <si>
    <t>Leased property - improvements made during the year</t>
  </si>
  <si>
    <t>Locomotive equipment</t>
  </si>
  <si>
    <t>Electric and other</t>
  </si>
  <si>
    <t>Consumption of diesel fuel</t>
  </si>
  <si>
    <t>Locomotive unit miles</t>
  </si>
  <si>
    <t>INDEX  (Continued)</t>
  </si>
  <si>
    <t>Mileage - Average of road operated</t>
  </si>
  <si>
    <t>Motorcar car miles</t>
  </si>
  <si>
    <t>Motor rail cars owned or leased</t>
  </si>
  <si>
    <t>Net income</t>
  </si>
  <si>
    <t>Oath</t>
  </si>
  <si>
    <t>Operating expenses (see Expenses)</t>
  </si>
  <si>
    <t>Revenues (see Revenues)</t>
  </si>
  <si>
    <t>Statistics (see Statistics)</t>
  </si>
  <si>
    <t>Ordinary income</t>
  </si>
  <si>
    <t>Private line cars loaded</t>
  </si>
  <si>
    <t>Private line cars empty</t>
  </si>
  <si>
    <t>Rails</t>
  </si>
  <si>
    <t>Charges to operating expenses</t>
  </si>
  <si>
    <t>Railway - Operating expenses</t>
  </si>
  <si>
    <t>Railway - Operating revenues</t>
  </si>
  <si>
    <t>Results of operations</t>
  </si>
  <si>
    <t>16-17</t>
  </si>
  <si>
    <t>Retained income unappropriated</t>
  </si>
  <si>
    <t>Miscellaneous items in accounts for year</t>
  </si>
  <si>
    <t>Revenues</t>
  </si>
  <si>
    <t>Road and Equipment - Investment in</t>
  </si>
  <si>
    <t>Owned - Depreciated base and rates</t>
  </si>
  <si>
    <t>Used - Depreciated base and rates</t>
  </si>
  <si>
    <t>Road - Mileage operated at close of year</t>
  </si>
  <si>
    <t>By states and territories</t>
  </si>
  <si>
    <t>Securities (see Investments)</t>
  </si>
  <si>
    <t>Short-term borrowings arrangements - compensating balances and</t>
  </si>
  <si>
    <t>Sinking funds</t>
  </si>
  <si>
    <t>Sources and application of working capital</t>
  </si>
  <si>
    <t>Specialized service subschedule</t>
  </si>
  <si>
    <t>Statement of changes in financial position</t>
  </si>
  <si>
    <t>Number of security holders</t>
  </si>
  <si>
    <t>Total voting power</t>
  </si>
  <si>
    <t>3-4</t>
  </si>
  <si>
    <t>Value per share</t>
  </si>
  <si>
    <t>Voting rights</t>
  </si>
  <si>
    <t>Supporting schedule - improvements to equipment leased from others</t>
  </si>
  <si>
    <t>Suretyships - Guaranties and</t>
  </si>
  <si>
    <t>Tracks operated at close of year</t>
  </si>
  <si>
    <t>Miles of, at close of year</t>
  </si>
  <si>
    <t>Track and traffic conditions</t>
  </si>
  <si>
    <t>Train hours, yard switching</t>
  </si>
  <si>
    <t>Train miles</t>
  </si>
  <si>
    <t>Tons of freight</t>
  </si>
  <si>
    <t>Ton-miles of freight</t>
  </si>
  <si>
    <t>TOFC/COFC number of revenue trailers and containers - loaded &amp; unloaded</t>
  </si>
  <si>
    <t>Voting powers and elections</t>
  </si>
  <si>
    <t>comprised principally of Norfolk Southern Railway Company.</t>
  </si>
  <si>
    <t>Benefits" (ASC 715).</t>
  </si>
  <si>
    <t xml:space="preserve">Miscellaneous Accessories </t>
  </si>
  <si>
    <t>Note 5</t>
  </si>
  <si>
    <t>Machinery - Locomotives (see notes 1, 4, 5)</t>
  </si>
  <si>
    <t>Machinery - Freight Cars (see notes 2, 4, 5)</t>
  </si>
  <si>
    <t>Machinery - Other Equipment (see notes 3, 4, 5)</t>
  </si>
  <si>
    <t>from FA206-RB1C</t>
  </si>
  <si>
    <t>1/1/1995</t>
  </si>
  <si>
    <t>1/1/2000</t>
  </si>
  <si>
    <t>1/1/2005</t>
  </si>
  <si>
    <t>12/31/1999</t>
  </si>
  <si>
    <t>12/31/2004</t>
  </si>
  <si>
    <t>12/31/2009</t>
  </si>
  <si>
    <t>P</t>
  </si>
  <si>
    <t>S</t>
  </si>
  <si>
    <t>1/1/2010</t>
  </si>
  <si>
    <t>12/31/2014</t>
  </si>
  <si>
    <t>col</t>
  </si>
  <si>
    <t>Lines 38 thru 41 equal 42, col. b, c</t>
  </si>
  <si>
    <t>NOTICE</t>
  </si>
  <si>
    <t>1. This report is required for every class I railroad operating within the United States.  Three copies of this Annual</t>
  </si>
  <si>
    <t>Report should be completed.  Two of the copies must be filed with the Surface Transportation Board, Office of</t>
  </si>
  <si>
    <t>Economics, Environmental Analysis, and Administration, 395 E Street, S.W. Suite 1100,</t>
  </si>
  <si>
    <t>Washington, DC 20423, by March 31 of the year following that for which the report is made.  One copy should be</t>
  </si>
  <si>
    <t>retained by the carrier.</t>
  </si>
  <si>
    <t>2. Every inquiry must be definitely answered.  Where the word "none" truly and completely states the fact, it</t>
  </si>
  <si>
    <t>should be given as the answer.  If any inquiry is inapplicable, the words "not applicable" should be used.</t>
  </si>
  <si>
    <t>3. Wherever the space provided in the schedules in insufficient to permit a full and complete statement of the</t>
  </si>
  <si>
    <t>requested information, inserts should be prepared and appropriately identified by the number of the schedule.</t>
  </si>
  <si>
    <t>4. All entries should be made in a permanent black ink or typed.  Those of a contrary character must be indicated</t>
  </si>
  <si>
    <t>in parenthesis.  Items of an unusual character must be indicated by appropriate symbols and explained in footnotes.</t>
  </si>
  <si>
    <t>5. Money items, except averages, throughout the annual report form should be shown in thousands of dollars</t>
  </si>
  <si>
    <t>adjusted to accord with footings.  Totals for amounts reported in subsidiary accounts included in supporting</t>
  </si>
  <si>
    <t>schedules must be in agreement with related primary accounts.  For purposes of rounding, amounts of $500 but</t>
  </si>
  <si>
    <t>less than $1,000 should be raised to the nearest thousand dollars, and amounts of less than $500 should be</t>
  </si>
  <si>
    <t>lowered.</t>
  </si>
  <si>
    <t>6.  Except where the context clearly indicates some other meaning, the following terms when used in this Form</t>
  </si>
  <si>
    <t>have the following meanings:</t>
  </si>
  <si>
    <t xml:space="preserve">     (a) Board means Surface Transportation Board.</t>
  </si>
  <si>
    <t xml:space="preserve">     (b) Respondent means the person or corporation in whose behalf the report is made.</t>
  </si>
  <si>
    <t xml:space="preserve">     (c) Year means the year ended December 31 for which the report is being made.</t>
  </si>
  <si>
    <t xml:space="preserve">     (d) Close of the Year means the close of business on December 31 for the year in which the report is being</t>
  </si>
  <si>
    <t>made.  If the report is made for a shorter period than one year, it means the close of the period covered by the</t>
  </si>
  <si>
    <t>report.</t>
  </si>
  <si>
    <t xml:space="preserve">     (e) Beginning of the Year means the beginning of business on January 1 of the year for which the report is</t>
  </si>
  <si>
    <t>being made.  If the report is made for a shorter period than one year, it means the beginning of that period.</t>
  </si>
  <si>
    <t xml:space="preserve">     (f) Preceding Year means the year ended December 31 of the year preceding the year for which the report is</t>
  </si>
  <si>
    <t>made.</t>
  </si>
  <si>
    <t>Title 49, Code of Federal Regulations, as amended.</t>
  </si>
  <si>
    <t>7. The ICC Termination Act of 1995 abolished the Interstate Commerce Commission and replaced it with</t>
  </si>
  <si>
    <t>the Surface Transportation Board.  Any references to the Interstate Commerce Commission or Commission</t>
  </si>
  <si>
    <t>contained in this report  refer to the Surface Transportation Board.</t>
  </si>
  <si>
    <t>8. Any references to the Bureau of Accounts or the Office of Economics contained in this report refer to the Office</t>
  </si>
  <si>
    <t>of Economics, Environmental Analysis, and Administration of the Surface Transportation Board.</t>
  </si>
  <si>
    <t>For Index, See Back of Form</t>
  </si>
  <si>
    <t>Units in service of respondent at beginning of year</t>
  </si>
  <si>
    <t>Changes during year (concluded)</t>
  </si>
  <si>
    <t>(757) 629-2765</t>
  </si>
  <si>
    <t>Data to be reported on line 38, column (b) is the amount reported in Schedule 410, column (f), line 203.</t>
  </si>
  <si>
    <t>Data to be reported on line 39, column (b) is the amount reported in Schedule 410, column (f), line 222.</t>
  </si>
  <si>
    <t>Data to be reported on line 40 in column (b) is the amount reported in Schedule 410, column (f), line 306.</t>
  </si>
  <si>
    <t>Road Initials:  NS Rail     Year:  2016</t>
  </si>
  <si>
    <t>YEAR ENDED DECEMBER 31, 2016</t>
  </si>
  <si>
    <t>Road Initials: NS Rail    Year 2016</t>
  </si>
  <si>
    <t>Road Initial:  NS Rail     Year:  2016</t>
  </si>
  <si>
    <t xml:space="preserve">  Road Initials: NS Rail    Year 2016</t>
  </si>
  <si>
    <t>Consolidated Statement of Comprehensive Income</t>
  </si>
  <si>
    <t>210A</t>
  </si>
  <si>
    <t>Investments and Advances  - Affiliated Companies</t>
  </si>
  <si>
    <t>PTC</t>
  </si>
  <si>
    <t>PTC Road Property and Equipment and Improvements to Leased Property and Equipment</t>
  </si>
  <si>
    <t>PTC 330</t>
  </si>
  <si>
    <t>PTC Depreciation Base and Rates - Road and Equipment Owned and Used and Leased from Others</t>
  </si>
  <si>
    <t>PTC 332</t>
  </si>
  <si>
    <t>PTC Accumulated Depreciation - Road and Equipment Owned and Used</t>
  </si>
  <si>
    <t>PTC 335</t>
  </si>
  <si>
    <t>PTC  Investment in Railroad Property Used in Transportation Service (By Property Account)</t>
  </si>
  <si>
    <t>PTC 352B</t>
  </si>
  <si>
    <t>PTC  Railway Operating Expenses</t>
  </si>
  <si>
    <t>PTC 410</t>
  </si>
  <si>
    <t>PTC  Mileage Operated at Close of Year</t>
  </si>
  <si>
    <t>PTC 700</t>
  </si>
  <si>
    <t>PTC  Inventory of Equipment</t>
  </si>
  <si>
    <t>PTC 710</t>
  </si>
  <si>
    <t>PTC  Unit Cost of Equipment Installed During the Year</t>
  </si>
  <si>
    <t>PTC 710S</t>
  </si>
  <si>
    <t>PTC  Track and Traffic Conditions</t>
  </si>
  <si>
    <t>PTC 720</t>
  </si>
  <si>
    <t>Footnote: PTC Grants</t>
  </si>
  <si>
    <t>PTC Grants</t>
  </si>
  <si>
    <t>51A</t>
  </si>
  <si>
    <t>210 A.  CONSOLIDATED STATEMENTS OF COMPREHENSIVE INCOME</t>
  </si>
  <si>
    <t>1. This schedule applies only to entities with items of Other Comprehensive Income (OCI)</t>
  </si>
  <si>
    <t>Cross-Checks</t>
  </si>
  <si>
    <t>Schedule 210 A</t>
  </si>
  <si>
    <t>Line 61, col b</t>
  </si>
  <si>
    <t>= Line 1, col b</t>
  </si>
  <si>
    <t xml:space="preserve">2. Entities must present comprehensive income in two separate but </t>
  </si>
  <si>
    <t>consecutive financial statements.</t>
  </si>
  <si>
    <t>3. Entities must present reclassification adjustments and the effects</t>
  </si>
  <si>
    <t>of those adjustments on net income and OCI on the face of the</t>
  </si>
  <si>
    <t>financial statements.</t>
  </si>
  <si>
    <t>4. All contra entries should be shown in parenthesis.</t>
  </si>
  <si>
    <t>Net Income</t>
  </si>
  <si>
    <t>Other Comprehensive Income, net of tax:</t>
  </si>
  <si>
    <t xml:space="preserve">   Foreign currency translation adjustments</t>
  </si>
  <si>
    <t xml:space="preserve">     Unrealized gains on securities:</t>
  </si>
  <si>
    <t xml:space="preserve">          Unrealized holding gains arising during period</t>
  </si>
  <si>
    <t xml:space="preserve">          Less:  reclassification adjustment for gains included in net income</t>
  </si>
  <si>
    <t xml:space="preserve">     Defined benefit pension plans:</t>
  </si>
  <si>
    <t xml:space="preserve">          Prior service cost arising during period</t>
  </si>
  <si>
    <t xml:space="preserve">          Net loss arising during period</t>
  </si>
  <si>
    <t xml:space="preserve">          Less:  amortization of prior service cost included in net periodic pension cost</t>
  </si>
  <si>
    <t>Other Comprehensive Income</t>
  </si>
  <si>
    <t>Comprehensive Income</t>
  </si>
  <si>
    <t xml:space="preserve">     Less:  comprehensive income attributable to noncontrolling interest </t>
  </si>
  <si>
    <t>Comprehensive Income attributable to reporting railroad</t>
  </si>
  <si>
    <t xml:space="preserve">38A      </t>
  </si>
  <si>
    <t>53A</t>
  </si>
  <si>
    <t>53B</t>
  </si>
  <si>
    <t>100A</t>
  </si>
  <si>
    <t>67-73</t>
  </si>
  <si>
    <t xml:space="preserve">Statement of Cash Flows </t>
  </si>
  <si>
    <t>66-71</t>
  </si>
  <si>
    <t>72-73</t>
  </si>
  <si>
    <t>70-71</t>
  </si>
  <si>
    <t>66-67</t>
  </si>
  <si>
    <t>41-47</t>
  </si>
  <si>
    <t>68-69</t>
  </si>
  <si>
    <t>38-39</t>
  </si>
  <si>
    <t>Stock</t>
  </si>
  <si>
    <t xml:space="preserve">   Railroad Annual Report R-1</t>
  </si>
  <si>
    <t xml:space="preserve">   Less:  Net Income attributable to noncontrolling interest</t>
  </si>
  <si>
    <t xml:space="preserve">   Net Income attributable to reporting railroad</t>
  </si>
  <si>
    <t xml:space="preserve">   Basic Earnings Per Share</t>
  </si>
  <si>
    <t xml:space="preserve">   Diluted Earnings Per Share</t>
  </si>
  <si>
    <t>RECONCILIATION OF NET RAILWAY OPERATING INCOME (NROI)</t>
  </si>
  <si>
    <t xml:space="preserve">      Net revenues from railway operations</t>
  </si>
  <si>
    <t>(556) Income taxes on ordinary income (-)</t>
  </si>
  <si>
    <t>(557) Provision for deferred income taxes (-)</t>
  </si>
  <si>
    <t xml:space="preserve">      Income from lease of road and equipment (-)</t>
  </si>
  <si>
    <t xml:space="preserve">      Rent for leased roads and equipment (+)</t>
  </si>
  <si>
    <t xml:space="preserve">            Net railway operating income (loss) </t>
  </si>
  <si>
    <t>Accumulated Other Comprehensive Income or (loss)</t>
  </si>
  <si>
    <t>Noncontrolling interest</t>
  </si>
  <si>
    <t>Total equity (Lines 60 + 61)</t>
  </si>
  <si>
    <t xml:space="preserve">   Total stockholders equity</t>
  </si>
  <si>
    <t xml:space="preserve">  TOTAL LIABILITIES AND SHAREHOLDERS' EQUITY</t>
  </si>
  <si>
    <t>713, 713.5, 
713.6</t>
  </si>
  <si>
    <t>NSR - May 24, 2016</t>
  </si>
  <si>
    <t>NorfolkSouthernMexicana, S. de R.L. de C.V.</t>
  </si>
  <si>
    <t>Accelerated Depreciation, Sec. 167 I.R.C.:</t>
  </si>
  <si>
    <t>Guideline lives pursuant to Rev. Proc. 62-21.</t>
  </si>
  <si>
    <t>Accelerated Amortization of Facilities, Sec. 168 I.R.C.</t>
  </si>
  <si>
    <t>Accelerated Amortization of Rolling Stock, Sec. 184 I.R.C.</t>
  </si>
  <si>
    <t>Amortization of Rights of Way, Sec. 185 I.R.C.</t>
  </si>
  <si>
    <t>Other (Specify) -- Tax Benefit Transfer Leases</t>
  </si>
  <si>
    <t>Reserves, including casualty &amp; other claims</t>
  </si>
  <si>
    <t>Compensation and Benefits</t>
  </si>
  <si>
    <t>Miscellaneous</t>
  </si>
  <si>
    <t>We have outstanding letters of credit in the amount of $5.6 million, with various banks, underwhich no borrowings were outstanding</t>
  </si>
  <si>
    <t>as of December 31, 2016.</t>
  </si>
  <si>
    <t>We have in place a $350 million receivables securitization facility under which NSR sells substantially all of its eligible third-party</t>
  </si>
  <si>
    <t>receivables to a subsidiary, which in turn may transfer beneficial interests in the receivables to various commercial paper vehicles.</t>
  </si>
  <si>
    <t>At December 31, 2016, the amount outstanding under the receivables securitization facility was $200 million (at an average variable</t>
  </si>
  <si>
    <t>(a) Terminal R.R. Assoc.</t>
  </si>
  <si>
    <t>Refunding &amp; Improvement Mortgage Series</t>
  </si>
  <si>
    <t>Joint and</t>
  </si>
  <si>
    <t>of St. Louis</t>
  </si>
  <si>
    <t>"C" bonds due 7/1/2019 (FD14553-54)</t>
  </si>
  <si>
    <t>7,014 &amp; int.</t>
  </si>
  <si>
    <t>Several</t>
  </si>
  <si>
    <t xml:space="preserve">(a)    Jointly and Severally with Burlington Northern Santa Fe Railway, CSX Transportation, Inc., Canadian National </t>
  </si>
  <si>
    <t>Railway and Union Pacific Railroad</t>
  </si>
  <si>
    <t>A-1</t>
  </si>
  <si>
    <t>Augusta &amp; Summerville RR Co.</t>
  </si>
  <si>
    <t>Beaver Street Tower Co.</t>
  </si>
  <si>
    <t>Belt Railway Company of Chicago</t>
  </si>
  <si>
    <t>Central Transfer Rwy. and Storage Co.</t>
  </si>
  <si>
    <t>Chatham Terminal Co.</t>
  </si>
  <si>
    <t>Kansas City Terminal Rwy.</t>
  </si>
  <si>
    <t>Meridian Speedway, LLC</t>
  </si>
  <si>
    <t>North Charleston Terminal Co.</t>
  </si>
  <si>
    <t>Pan Am Southern, LLC</t>
  </si>
  <si>
    <t>Peoria and Pekin Union Rwy.</t>
  </si>
  <si>
    <t>Terminal Railroad Association of St. Louis</t>
  </si>
  <si>
    <t>TTX Company</t>
  </si>
  <si>
    <t>Winston-Salem Southbound Rwy. Co.</t>
  </si>
  <si>
    <t>Woodstock &amp; Blocton Rwy. Co.</t>
  </si>
  <si>
    <t>Total A-1</t>
  </si>
  <si>
    <t>A-3</t>
  </si>
  <si>
    <t>MeteorComm, LLC</t>
  </si>
  <si>
    <t>PTC 220, LLC</t>
  </si>
  <si>
    <t>Roanoke Valley Development Corporation</t>
  </si>
  <si>
    <t>Total A-3</t>
  </si>
  <si>
    <t>(1) CSX Transp., Inc. owns 50%</t>
  </si>
  <si>
    <t>(6) Controlled jointly - Other RRs own 91.67%</t>
  </si>
  <si>
    <t>(2) CSX Transp., Inc. owns 50% and FEC owns 25%</t>
  </si>
  <si>
    <t>(7) KCS owns 70%</t>
  </si>
  <si>
    <t>(3) Controlled jointly - Other RRs own 75%</t>
  </si>
  <si>
    <t>(8) CSX Transp., Inc. owns 66.67%</t>
  </si>
  <si>
    <t>(4) CSX Transp., Inc. owns 50%</t>
  </si>
  <si>
    <t>(9) Boston &amp; Maine owns 50%</t>
  </si>
  <si>
    <t>(5) CSX Transp., Inc. owns 50%</t>
  </si>
  <si>
    <t>(10) Controlled jointly - Other RRs own 59.36%</t>
  </si>
  <si>
    <t>(11) Controlled jointly - Other RRs own 85.71%</t>
  </si>
  <si>
    <t>(15) Controlled jointly - Other RRs own 75%</t>
  </si>
  <si>
    <t>(12) Controlled jointly - Other RRs own 80.35%</t>
  </si>
  <si>
    <t>(16) Controlled jointly - Other RRs own 85.71%</t>
  </si>
  <si>
    <t>(13) CSX Transp., Inc. owns 50%</t>
  </si>
  <si>
    <t>(17) Controlled jointly - Others own 54.56%</t>
  </si>
  <si>
    <t>(14) CSX Transp., Inc. owns 50%</t>
  </si>
  <si>
    <t>E-1</t>
  </si>
  <si>
    <t>Beaver St. Tower Co.</t>
  </si>
  <si>
    <t>Central Transfer Rwy. &amp; Storage Co.</t>
  </si>
  <si>
    <t>Woodstock &amp; Blocton Rwy.</t>
  </si>
  <si>
    <t>Total E-1</t>
  </si>
  <si>
    <t>E-3</t>
  </si>
  <si>
    <t>Norfolk Southern Corporation</t>
  </si>
  <si>
    <t>Other (principally long-term investments in certificates of deposit)</t>
  </si>
  <si>
    <t>Southern Region Industrial Realty, Inc.</t>
  </si>
  <si>
    <t>Total E-3</t>
  </si>
  <si>
    <t>Total 721</t>
  </si>
  <si>
    <t>721.5 Total</t>
  </si>
  <si>
    <t>Sch. 310A Total</t>
  </si>
  <si>
    <t xml:space="preserve">Line 6, column h, represent repayment of advances. </t>
  </si>
  <si>
    <t>Central Transfer and Storage Co.</t>
  </si>
  <si>
    <t>Winston-Salem Southbound Rwy.</t>
  </si>
  <si>
    <t>Woodstock and Blocton Rwy. Co.</t>
  </si>
  <si>
    <t>Meteorcomm, LLC</t>
  </si>
  <si>
    <t>Respondent maintains equity accounting for affiliates by recording transactions into the books of accounts.  Therefore, a separate retained earnings</t>
  </si>
  <si>
    <t>memorandum account for the financial reporting of the equity portion is not maintained.</t>
  </si>
  <si>
    <t>Dividends received are accounted (in column (c)) as a reduction in the investment carrying value.</t>
  </si>
  <si>
    <t>* Actual equity earnings, as reported on Schedule 210, Line 26 Column (b) are $6.  The difference between the Schedule 210 and the equity in undistributed</t>
  </si>
  <si>
    <t>XXXXXXXXXX</t>
  </si>
  <si>
    <t>Conrail Inc. and CRC</t>
  </si>
  <si>
    <t xml:space="preserve">Other </t>
  </si>
  <si>
    <t>(See note 1)</t>
  </si>
  <si>
    <t xml:space="preserve">Controlled </t>
  </si>
  <si>
    <t>Intermodal Equipment</t>
  </si>
  <si>
    <t>3 (Grading) from 6 (Bridges, trestles, and culverts)</t>
  </si>
  <si>
    <t>6 (Bridges, Trestles, and Culverts) to 3 (Grading)</t>
  </si>
  <si>
    <t>9 (Rail &amp; Other Track Material) to 27 (Signals &amp; Interlockers)</t>
  </si>
  <si>
    <t>27 (Signals &amp; Interlockers) from 9 (Rail &amp; Other Track Material)</t>
  </si>
  <si>
    <t>31 (Power - Transmission Systems) from 44 (Shop Machinery)</t>
  </si>
  <si>
    <t xml:space="preserve">44 (Shop Machinery) to 31 (Power - Transmission Systems) </t>
  </si>
  <si>
    <t>53 (Freight-train cars) to 57 (Work equipment)</t>
  </si>
  <si>
    <t>57 (Work equipment) from 53 (Freight-train cars)</t>
  </si>
  <si>
    <t>AOR Report line 117x6</t>
  </si>
  <si>
    <t>from Cost Department</t>
  </si>
  <si>
    <t>for use of Account 616 was provided by letter dated February 28, 2017.</t>
  </si>
  <si>
    <t>Notes and Remarks For Schedules 210 and 220</t>
  </si>
  <si>
    <t xml:space="preserve">Road Initials:  NS Rail     Year:  2016  </t>
  </si>
  <si>
    <t xml:space="preserve">                         Railroad Annual Report R-1</t>
  </si>
  <si>
    <t xml:space="preserve">  Railroad Annual Report R-1</t>
  </si>
  <si>
    <t xml:space="preserve">    Road Initials:  NS Rail    Year:  2016</t>
  </si>
  <si>
    <t>Road Initials:  NS Rail    Year  2016</t>
  </si>
  <si>
    <t xml:space="preserve">Road Initials:  NS Rail     Year:  2016 </t>
  </si>
  <si>
    <t xml:space="preserve">                  Road Initials:  NS Rail     Year:  2016   </t>
  </si>
  <si>
    <t xml:space="preserve">Road Initials:  NS Rail    Year:  2016             </t>
  </si>
  <si>
    <t xml:space="preserve">Road Initials:  NS Rail     Year:  2016   </t>
  </si>
  <si>
    <t xml:space="preserve">  Railroad Annual Report R-1                   </t>
  </si>
  <si>
    <t xml:space="preserve"> Road Initials: NS Rail    Year 2016</t>
  </si>
  <si>
    <t xml:space="preserve">                           PTC Supplement to Railroad Annual Report R-1</t>
  </si>
  <si>
    <t xml:space="preserve">                                            PTC Supplement to Railroad Annual Report R-1</t>
  </si>
  <si>
    <t xml:space="preserve">         PTC Supplement to Railroad Annual Report R-1</t>
  </si>
  <si>
    <t xml:space="preserve">                     PTC Supplement to Railroad Annual Report R-1</t>
  </si>
  <si>
    <t xml:space="preserve">      Road Initials: NS Rail    Year 2016</t>
  </si>
  <si>
    <t xml:space="preserve">                        Road Initials: NS Rail   Year 2016</t>
  </si>
  <si>
    <t xml:space="preserve">    PTC Supplement to Railroad Annual Report R-1</t>
  </si>
  <si>
    <t>Diesel - Freight Units 6-Axle 4,400 HP</t>
  </si>
  <si>
    <t>Auxiliary Units 6-Axle</t>
  </si>
  <si>
    <t>Standard Steel 3,564 CU FT Plain Gondolas (GB)</t>
  </si>
  <si>
    <t>Standard Steel 2,743 CU FT Plain Gondolas (GB)</t>
  </si>
  <si>
    <t>Standard Steel 5,200 CU FT Covered Hopper (LO)</t>
  </si>
  <si>
    <t>Diesel - Freight Units 6-Axle 4,300 HP</t>
  </si>
  <si>
    <t>Diesel - Freight Units 6-Axle 4,000 HP</t>
  </si>
  <si>
    <t>Diesel - Freight Units 4-Axle 4,000 HP</t>
  </si>
  <si>
    <t>Diesel - Multipurpose Units 4-Axle 3,000 HP</t>
  </si>
  <si>
    <t>53A-53B</t>
  </si>
  <si>
    <t>Supporting schedule - Equipment</t>
  </si>
  <si>
    <t>52-53</t>
  </si>
  <si>
    <t>Excess Reserve Transferred from Leasehold Improvement Accumulated Reserve</t>
  </si>
  <si>
    <t>Transfer Between Subaccounts</t>
  </si>
  <si>
    <t>Excess Reserve Transferred to Leasehold Improvement Accumulated Reserve</t>
  </si>
  <si>
    <t>Schedule 200, Line 26, Column (b)</t>
  </si>
  <si>
    <t>Ann Arbor Railroad Inc.</t>
  </si>
  <si>
    <t>Elkhart &amp; Western Railroad</t>
  </si>
  <si>
    <t xml:space="preserve">R J Corman Co. </t>
  </si>
  <si>
    <t>NOT APPLICABLE - 5% RULE</t>
  </si>
  <si>
    <t>Meteorcomm LLC</t>
  </si>
  <si>
    <t>PTC-220 LLC</t>
  </si>
  <si>
    <t>In addition, Conrail, Inc. has invested a total of $8,273 for the purpose of implementing PTC through December 31, 2016,</t>
  </si>
  <si>
    <t>of which $4,135 was made in 2016.</t>
  </si>
  <si>
    <t>These investments are not included in the above Schedule 330.</t>
  </si>
  <si>
    <t>Road Initials:  NS Rail      Year 2016</t>
  </si>
  <si>
    <t xml:space="preserve">Transactions Between Respondent and Companies or Persons Affiliated </t>
  </si>
  <si>
    <t xml:space="preserve">     with Respondent for Services Received or Provided</t>
  </si>
  <si>
    <t>SCHEDULE 332</t>
  </si>
  <si>
    <t>NS Rail whole life rates are disclosed per Column (d).</t>
  </si>
  <si>
    <t>Schedule 450</t>
  </si>
  <si>
    <t>portions of Conrail's routes and assets on June 1, 1999.  See also note 10 Schedule 200 on page 8.</t>
  </si>
  <si>
    <t>(Schedules 335, 342)</t>
  </si>
  <si>
    <t>Total Capital Stock:</t>
  </si>
  <si>
    <t>Additional Capital</t>
  </si>
  <si>
    <t xml:space="preserve"> = Line 67, column (b)</t>
  </si>
  <si>
    <t xml:space="preserve"> = Line 68, column (b)</t>
  </si>
  <si>
    <t xml:space="preserve"> = Line 66, column (b)</t>
  </si>
  <si>
    <t>Income from continuing operations (line 46 minus line 51)</t>
  </si>
  <si>
    <t>Income after fixed charges (line 37 minus line 42)</t>
  </si>
  <si>
    <t>Schedule 200, line 30, column b</t>
  </si>
  <si>
    <t>(A) Use common carrier portion only.  Common carrier refers to railway transportation service.</t>
  </si>
  <si>
    <t xml:space="preserve">(B) Rent Income is the sum of Schedule 410, column h, lines 121, 122, 123, 127, 128, 129, 133, 134, </t>
  </si>
  <si>
    <t>135, 208, 210, 212, 227, 229, 231, 312, 314, and 316.  Rent income is added to railway operating</t>
  </si>
  <si>
    <t>revenues to produce total revenues.  Rent income is also added to total operating expenses to exclude</t>
  </si>
  <si>
    <t>the rent revenue items from operating expense.</t>
  </si>
  <si>
    <t>(C) If result is negative, use zero.</t>
  </si>
  <si>
    <t xml:space="preserve"> page 25, classifying the investments by means of letters, figures, and symbols in columns (a), (b) and (c).</t>
  </si>
  <si>
    <t xml:space="preserve"> pledged, mortgaged, or otherwise encumbered. Give names and other important particulars of such obligations</t>
  </si>
  <si>
    <t xml:space="preserve">    analyzed in columns (c) to (f), inclusive.  Column (g) should be the net of amounts in column (c) through (f).  Column (h) is the aggregate of columns (b) to (f), inclusive.  </t>
  </si>
  <si>
    <t xml:space="preserve">    Grand totals of columns (b) and (h) should equal the sum of Accounts 731 and 732 for the respective periods; if not, full explanation should be made in a footnote.</t>
  </si>
  <si>
    <t xml:space="preserve">2. In column (c) show disbursements made for the specific purpose of purchasing, constructing, and equipping new lines, and for the extension </t>
  </si>
  <si>
    <t>3. In column (d) show the cost of a railway or portion thereof, acquired as an operating entity or system by purchase, merger, consolidation,</t>
  </si>
  <si>
    <t>5. All credits representing property sold, abandoned, or otherwise retired should be shown in column (f).</t>
  </si>
  <si>
    <t>7. If during the year an individual charge of $100,000 or more was made to Account No. 2, "Land for Transportation Purposes", state the cost,</t>
  </si>
  <si>
    <t xml:space="preserve">    location, area, and other details which will identify the property in a footnote.</t>
  </si>
  <si>
    <t>10. If an amount of less than $5,000 is used as the minimum for additions and betterments to property investment accounts as provided for in Instruction 2-2</t>
  </si>
  <si>
    <t>interest rate of 2.47%).  Our intent is to refinance $100 million of these borrowings on a long-term basis.</t>
  </si>
  <si>
    <t xml:space="preserve">Accordingly, $100 million of the outstanding amount is included within "Funded Debt Unmatured" and the remaining $100 million </t>
  </si>
  <si>
    <t>Sch. 200, L. 29</t>
  </si>
  <si>
    <t>Sch. 200, L. 38</t>
  </si>
  <si>
    <t>Sch. 200, L. 40</t>
  </si>
  <si>
    <t>GENERAL INSTRUCTIONS CONCERNING RETURNS TO BE MADE IN SCHEDULE 720</t>
  </si>
  <si>
    <t xml:space="preserve">   2.     This schedule should include all class 1, 2, 3, or 4 track from Schedule 700 that is maintained by the respondent (class 5 track is assumed to be maintained by others). </t>
  </si>
  <si>
    <t>T-Cubed of North America, LLC</t>
  </si>
  <si>
    <t>Thoroughbred Technology &amp; Telecommunications, LLC</t>
  </si>
  <si>
    <t>debt as reported on line 9.</t>
  </si>
  <si>
    <t xml:space="preserve">*Net of capitalized interest $19,935. Amount on line 24 primarily represents "Other Interest expense" that does not relate to conventional </t>
  </si>
  <si>
    <t xml:space="preserve">Amounts received under the facility are accounted for as borrowings.  Under this facility, we received $100 million and repaid </t>
  </si>
  <si>
    <t>$100 million in both 2016 and 2015.  The facility was renewed and amended in June 2016, extending it until June 2018.</t>
  </si>
  <si>
    <t xml:space="preserve">               dedicated entirely to passenger service category F.</t>
  </si>
  <si>
    <t>4. Columns (c) and (e) should include all entries covering expenditures for additions and betterments, as defined, whether or not replacing other property.</t>
  </si>
  <si>
    <t>Diesel-Freight Locomotives</t>
  </si>
  <si>
    <t>Diesel-Multipurpose Locomotives</t>
  </si>
  <si>
    <t xml:space="preserve">earnings listed above is due to a portion of the amounts credited to operating expenses.  These earnings equal $16,400 and adjustments to </t>
  </si>
  <si>
    <t>Other Comprehensive Income and Retained Earnings equals $(345).</t>
  </si>
  <si>
    <t>* Note: Col (l) - Leased to Others includes 56 NS Owned Locomotives Leased to Conrail for use in Shared Assets Area</t>
  </si>
  <si>
    <t>outstanding is included in "Loans and Notes Payable".  At December 31, 2015, the amount outstanding was $200 million</t>
  </si>
  <si>
    <t xml:space="preserve">(at an average interest rate of 1.48%) included in "Loans and Notes Payable" in the Combined Balance Sheets. </t>
  </si>
  <si>
    <t xml:space="preserve">     (g) The Uniform System of Accounts for Railroad Companies means the system of accounts in Part 1201 of</t>
  </si>
  <si>
    <t xml:space="preserve">2.  If any entries are made for column (d) "Other credits" or column (f) "Other debits," state the facts occasioning such entries in the Notes and Remarks section.  </t>
  </si>
  <si>
    <t xml:space="preserve">  A debit balance in column (b) or (g) for any primary account should be shown in parenthesis or designated "Dr."</t>
  </si>
  <si>
    <t xml:space="preserve">3.  Any inconsistency between the credits to the reserve as shown in column (c) and the charges to operating expenses should be </t>
  </si>
  <si>
    <t xml:space="preserve">     fully explained in the Notes and Remarks section.</t>
  </si>
  <si>
    <t>intermodal - total of lift tab</t>
  </si>
  <si>
    <t>intermodal - total drays</t>
  </si>
  <si>
    <t>Note 1 -  See note 10 to Schedule 200 on page 8.</t>
  </si>
  <si>
    <t>and allocate the common operating expenses in accordance with the Board's rule governing the separation of such expenses between freight and passenger services.</t>
  </si>
  <si>
    <t>(less Depreciation) $53,509 and $51,650, respectively</t>
  </si>
  <si>
    <t>Both owned and lease hold improvement assets are included in columns (b) and ( c) above.</t>
  </si>
  <si>
    <t>See Notes and Remarks on page 82 for additional information.</t>
  </si>
  <si>
    <t>Cincinnati East Terminal Railway</t>
  </si>
  <si>
    <t>Delmarva Central Railroad</t>
  </si>
  <si>
    <t>KNWA (WATCO)</t>
  </si>
  <si>
    <t xml:space="preserve">  reports.  In case any changes of the nature referred to under inquiry 4 on this page have taken place during the year covered by this report,</t>
  </si>
  <si>
    <t xml:space="preserve">  they should be explained in full detail.</t>
  </si>
  <si>
    <t xml:space="preser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</si>
</sst>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
    <numFmt numFmtId="165" formatCode="_(&quot;$&quot;* #,##0_);_(&quot;$&quot;* \(#,##0\);_(&quot;$&quot;* &quot;-&quot;??_);_(@_)"/>
    <numFmt numFmtId="166" formatCode="#,##0.0"/>
    <numFmt numFmtId="167" formatCode="mmmm\ d\,\ yyyy"/>
    <numFmt numFmtId="168" formatCode="0."/>
    <numFmt numFmtId="169" formatCode="#,##0;\(#,##0\)"/>
    <numFmt numFmtId="170" formatCode="#,##0\ ;\(#,##0\)"/>
    <numFmt numFmtId="171" formatCode="#,##0.0\ ;\(#,##0.0\)"/>
    <numFmt numFmtId="172" formatCode="_(* #,##0_);_(* \(#,##0\);_(* &quot;-&quot;??_);_(@_)"/>
    <numFmt numFmtId="173" formatCode="#,##0.00\ ;\(#,##0.00\)"/>
    <numFmt numFmtId="174" formatCode="#,##0.0000"/>
    <numFmt numFmtId="175" formatCode="#,##0_);\(\ \ \ \ \ \ \ #,##0\)"/>
    <numFmt numFmtId="176" formatCode="0.0"/>
    <numFmt numFmtId="177" formatCode="0_);\(0\)"/>
    <numFmt numFmtId="178" formatCode="[$-409]mmmm\ d\,\ yyyy;@"/>
  </numFmts>
  <fonts count="89">
    <font>
      <sz val="11"/>
      <color theme="1"/>
      <name val="Calibri"/>
      <family val="2"/>
      <scheme val="minor"/>
    </font>
    <font>
      <sz val="11"/>
      <color theme="1"/>
      <name val="Calibri"/>
      <family val="2"/>
      <scheme val="minor"/>
    </font>
    <font>
      <sz val="8"/>
      <name val="Arial"/>
      <family val="2"/>
    </font>
    <font>
      <sz val="9"/>
      <name val="Arial"/>
      <family val="2"/>
    </font>
    <font>
      <b/>
      <sz val="9"/>
      <name val="Arial"/>
      <family val="2"/>
    </font>
    <font>
      <b/>
      <sz val="9"/>
      <color indexed="81"/>
      <name val="Tahoma"/>
      <family val="2"/>
    </font>
    <font>
      <sz val="10"/>
      <name val="Arial"/>
      <family val="2"/>
    </font>
    <font>
      <sz val="9"/>
      <name val="Geneva"/>
    </font>
    <font>
      <sz val="10"/>
      <name val="MS Sans Serif"/>
      <family val="2"/>
    </font>
    <font>
      <sz val="7"/>
      <name val="Arial"/>
      <family val="2"/>
    </font>
    <font>
      <u/>
      <sz val="9"/>
      <name val="Arial"/>
      <family val="2"/>
    </font>
    <font>
      <sz val="10"/>
      <name val="Geneva"/>
    </font>
    <font>
      <sz val="10"/>
      <name val="Helv"/>
    </font>
    <font>
      <b/>
      <sz val="8"/>
      <name val="Arial"/>
      <family val="2"/>
    </font>
    <font>
      <i/>
      <sz val="8"/>
      <name val="Arial"/>
      <family val="2"/>
    </font>
    <font>
      <u/>
      <sz val="8"/>
      <name val="Arial"/>
      <family val="2"/>
    </font>
    <font>
      <sz val="8"/>
      <name val="Geneva"/>
    </font>
    <font>
      <sz val="10"/>
      <name val="Univers Condensed"/>
      <family val="2"/>
    </font>
    <font>
      <b/>
      <sz val="10"/>
      <name val="Arial"/>
      <family val="2"/>
    </font>
    <font>
      <b/>
      <sz val="8"/>
      <color indexed="81"/>
      <name val="Tahoma"/>
      <family val="2"/>
    </font>
    <font>
      <sz val="8"/>
      <color indexed="81"/>
      <name val="Tahoma"/>
      <family val="2"/>
    </font>
    <font>
      <sz val="9"/>
      <name val="Univers Condensed"/>
      <family val="2"/>
    </font>
    <font>
      <sz val="9"/>
      <color indexed="12"/>
      <name val="Univers Condensed"/>
      <family val="2"/>
    </font>
    <font>
      <sz val="9"/>
      <name val="Helv"/>
    </font>
    <font>
      <sz val="8"/>
      <name val="Helv"/>
    </font>
    <font>
      <sz val="11"/>
      <color rgb="FF1F497D"/>
      <name val="Calibri"/>
      <family val="2"/>
      <scheme val="minor"/>
    </font>
    <font>
      <b/>
      <sz val="10"/>
      <name val="Univers Condensed"/>
      <family val="2"/>
    </font>
    <font>
      <sz val="11"/>
      <name val="Helv"/>
    </font>
    <font>
      <b/>
      <sz val="9"/>
      <name val="Times New Roman"/>
      <family val="1"/>
    </font>
    <font>
      <sz val="9"/>
      <name val="Times New Roman"/>
      <family val="1"/>
    </font>
    <font>
      <sz val="8"/>
      <name val="Times New Roman"/>
      <family val="1"/>
    </font>
    <font>
      <sz val="7"/>
      <name val="Times New Roman"/>
      <family val="1"/>
    </font>
    <font>
      <b/>
      <u/>
      <sz val="9"/>
      <name val="Arial"/>
      <family val="2"/>
    </font>
    <font>
      <b/>
      <sz val="11"/>
      <color indexed="10"/>
      <name val="Helv"/>
    </font>
    <font>
      <b/>
      <u/>
      <sz val="11"/>
      <color indexed="10"/>
      <name val="Helv"/>
    </font>
    <font>
      <b/>
      <sz val="11"/>
      <name val="Helv"/>
    </font>
    <font>
      <b/>
      <sz val="9"/>
      <name val="Helv"/>
    </font>
    <font>
      <sz val="8"/>
      <name val="Tms Rmn"/>
    </font>
    <font>
      <sz val="12"/>
      <color indexed="12"/>
      <name val="Helv"/>
    </font>
    <font>
      <b/>
      <u/>
      <sz val="10"/>
      <name val="Arial"/>
      <family val="2"/>
    </font>
    <font>
      <b/>
      <u/>
      <sz val="8"/>
      <name val="Arial"/>
      <family val="2"/>
    </font>
    <font>
      <sz val="10"/>
      <name val="Univers Cd (W1)"/>
      <family val="2"/>
    </font>
    <font>
      <b/>
      <sz val="9"/>
      <color indexed="10"/>
      <name val="Arial"/>
      <family val="2"/>
    </font>
    <font>
      <b/>
      <sz val="10"/>
      <name val="Helv"/>
    </font>
    <font>
      <sz val="10"/>
      <name val="Arial Narrow"/>
      <family val="2"/>
    </font>
    <font>
      <b/>
      <sz val="12"/>
      <name val="Arial"/>
      <family val="2"/>
    </font>
    <font>
      <sz val="9"/>
      <color theme="1"/>
      <name val="Arial"/>
      <family val="2"/>
    </font>
    <font>
      <sz val="9"/>
      <name val="Arial Narrow"/>
      <family val="2"/>
    </font>
    <font>
      <b/>
      <sz val="9"/>
      <name val="Arial Narrow"/>
      <family val="2"/>
    </font>
    <font>
      <b/>
      <sz val="10"/>
      <name val="Arial Narrow"/>
      <family val="2"/>
    </font>
    <font>
      <b/>
      <sz val="9"/>
      <name val="Geneva"/>
    </font>
    <font>
      <sz val="9"/>
      <color indexed="14"/>
      <name val="Arial"/>
      <family val="2"/>
    </font>
    <font>
      <sz val="9"/>
      <color indexed="19"/>
      <name val="Arial"/>
      <family val="2"/>
    </font>
    <font>
      <b/>
      <sz val="10"/>
      <color rgb="FFFF0000"/>
      <name val="MS Sans Serif"/>
      <family val="2"/>
    </font>
    <font>
      <sz val="9"/>
      <name val="MS Sans Serif"/>
      <family val="2"/>
    </font>
    <font>
      <b/>
      <sz val="7"/>
      <name val="Arial"/>
      <family val="2"/>
    </font>
    <font>
      <sz val="12"/>
      <color theme="1"/>
      <name val="Times New Roman"/>
      <family val="1"/>
    </font>
    <font>
      <sz val="8"/>
      <name val="Arial"/>
      <family val="2"/>
    </font>
    <font>
      <b/>
      <sz val="14"/>
      <name val="Geneva"/>
    </font>
    <font>
      <sz val="14"/>
      <name val="Geneva"/>
    </font>
    <font>
      <b/>
      <sz val="12"/>
      <name val="Geneva"/>
    </font>
    <font>
      <sz val="12"/>
      <name val="Geneva"/>
    </font>
    <font>
      <b/>
      <sz val="17"/>
      <name val="Geneva"/>
    </font>
    <font>
      <sz val="17"/>
      <name val="Geneva"/>
    </font>
    <font>
      <sz val="18"/>
      <name val="Geneva"/>
    </font>
    <font>
      <b/>
      <sz val="18"/>
      <name val="Geneva"/>
    </font>
    <font>
      <b/>
      <sz val="10"/>
      <name val="Geneva"/>
    </font>
    <font>
      <sz val="9"/>
      <color indexed="8"/>
      <name val="Arial"/>
      <family val="2"/>
    </font>
    <font>
      <sz val="14"/>
      <name val="Times New Roman"/>
      <family val="1"/>
    </font>
    <font>
      <b/>
      <sz val="14"/>
      <name val="Times New Roman"/>
      <family val="1"/>
    </font>
    <font>
      <b/>
      <sz val="11"/>
      <name val="Arial"/>
      <family val="2"/>
    </font>
    <font>
      <sz val="6.75"/>
      <name val="Calibri"/>
      <family val="2"/>
    </font>
    <font>
      <sz val="10"/>
      <name val="Arial"/>
      <family val="2"/>
    </font>
    <font>
      <sz val="9"/>
      <color indexed="56"/>
      <name val="Arial"/>
      <family val="2"/>
    </font>
    <font>
      <sz val="9"/>
      <color indexed="81"/>
      <name val="Tahoma"/>
      <family val="2"/>
    </font>
    <font>
      <sz val="9"/>
      <name val="Microsoft Sans Serif"/>
      <family val="2"/>
    </font>
    <font>
      <sz val="9"/>
      <name val="Microsoft Sans Serif"/>
      <family val="2"/>
    </font>
    <font>
      <sz val="12"/>
      <name val="Arial"/>
      <family val="2"/>
    </font>
    <font>
      <sz val="11"/>
      <color theme="1"/>
      <name val="Calibri"/>
      <family val="2"/>
    </font>
    <font>
      <sz val="10"/>
      <name val="Arial"/>
      <family val="2"/>
    </font>
    <font>
      <sz val="10"/>
      <color indexed="8"/>
      <name val="匠牥晩††††††††††"/>
    </font>
    <font>
      <sz val="12"/>
      <name val="Tms Rmn"/>
    </font>
    <font>
      <sz val="7"/>
      <name val="Small Fonts"/>
      <family val="2"/>
    </font>
    <font>
      <sz val="7"/>
      <color indexed="8"/>
      <name val="Arial"/>
      <family val="2"/>
    </font>
    <font>
      <sz val="9"/>
      <color theme="1"/>
      <name val="Calibri"/>
      <family val="2"/>
      <scheme val="minor"/>
    </font>
    <font>
      <sz val="8"/>
      <color indexed="8"/>
      <name val="Arial"/>
      <family val="2"/>
    </font>
    <font>
      <sz val="9"/>
      <color theme="0"/>
      <name val="Arial"/>
      <family val="2"/>
    </font>
    <font>
      <sz val="11"/>
      <name val="Arial"/>
      <family val="2"/>
    </font>
    <font>
      <sz val="12"/>
      <name val="Times New Roman"/>
      <family val="1"/>
    </font>
  </fonts>
  <fills count="8">
    <fill>
      <patternFill patternType="none"/>
    </fill>
    <fill>
      <patternFill patternType="gray125"/>
    </fill>
    <fill>
      <patternFill patternType="solid">
        <fgColor rgb="FFFFFFCC"/>
      </patternFill>
    </fill>
    <fill>
      <patternFill patternType="solid">
        <fgColor indexed="9"/>
        <bgColor indexed="9"/>
      </patternFill>
    </fill>
    <fill>
      <patternFill patternType="solid">
        <fgColor theme="0"/>
        <bgColor indexed="64"/>
      </patternFill>
    </fill>
    <fill>
      <patternFill patternType="gray0625"/>
    </fill>
    <fill>
      <patternFill patternType="solid">
        <fgColor indexed="9"/>
        <bgColor indexed="64"/>
      </patternFill>
    </fill>
    <fill>
      <patternFill patternType="solid">
        <fgColor theme="9" tint="0.79998168889431442"/>
        <bgColor indexed="64"/>
      </patternFill>
    </fill>
  </fills>
  <borders count="163">
    <border>
      <left/>
      <right/>
      <top/>
      <bottom/>
      <diagonal/>
    </border>
    <border>
      <left style="thin">
        <color rgb="FFB2B2B2"/>
      </left>
      <right style="thin">
        <color rgb="FFB2B2B2"/>
      </right>
      <top style="thin">
        <color rgb="FFB2B2B2"/>
      </top>
      <bottom style="thin">
        <color rgb="FFB2B2B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medium">
        <color indexed="8"/>
      </left>
      <right style="thin">
        <color indexed="8"/>
      </right>
      <top/>
      <bottom style="double">
        <color indexed="8"/>
      </bottom>
      <diagonal/>
    </border>
    <border>
      <left/>
      <right style="medium">
        <color indexed="8"/>
      </right>
      <top/>
      <bottom style="double">
        <color indexed="8"/>
      </bottom>
      <diagonal/>
    </border>
    <border>
      <left style="thin">
        <color indexed="8"/>
      </left>
      <right style="medium">
        <color indexed="8"/>
      </right>
      <top/>
      <bottom style="double">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medium">
        <color indexed="8"/>
      </top>
      <bottom/>
      <diagonal/>
    </border>
    <border>
      <left/>
      <right style="medium">
        <color indexed="8"/>
      </right>
      <top style="medium">
        <color indexed="8"/>
      </top>
      <bottom/>
      <diagonal/>
    </border>
    <border>
      <left style="thin">
        <color indexed="64"/>
      </left>
      <right style="thin">
        <color indexed="8"/>
      </right>
      <top/>
      <bottom style="double">
        <color indexed="8"/>
      </bottom>
      <diagonal/>
    </border>
    <border>
      <left style="thin">
        <color indexed="8"/>
      </left>
      <right style="thin">
        <color indexed="64"/>
      </right>
      <top/>
      <bottom style="double">
        <color indexed="8"/>
      </bottom>
      <diagonal/>
    </border>
    <border>
      <left/>
      <right style="medium">
        <color indexed="8"/>
      </right>
      <top/>
      <bottom/>
      <diagonal/>
    </border>
    <border>
      <left/>
      <right style="thin">
        <color indexed="8"/>
      </right>
      <top style="thin">
        <color indexed="64"/>
      </top>
      <bottom/>
      <diagonal/>
    </border>
    <border>
      <left style="thin">
        <color indexed="23"/>
      </left>
      <right style="thin">
        <color indexed="23"/>
      </right>
      <top style="thin">
        <color indexed="8"/>
      </top>
      <bottom style="thin">
        <color indexed="8"/>
      </bottom>
      <diagonal/>
    </border>
    <border>
      <left style="thin">
        <color indexed="8"/>
      </left>
      <right style="thin">
        <color indexed="64"/>
      </right>
      <top style="thin">
        <color indexed="64"/>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auto="1"/>
      </left>
      <right/>
      <top/>
      <bottom/>
      <diagonal/>
    </border>
    <border>
      <left style="medium">
        <color indexed="64"/>
      </left>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s>
  <cellStyleXfs count="44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1" fillId="0" borderId="0"/>
    <xf numFmtId="0" fontId="6" fillId="0" borderId="0"/>
    <xf numFmtId="0" fontId="7" fillId="0" borderId="0"/>
    <xf numFmtId="0" fontId="8" fillId="0" borderId="0"/>
    <xf numFmtId="44"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 fontId="1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6" fillId="0" borderId="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3" fontId="6" fillId="0" borderId="0" applyFill="0" applyBorder="0" applyAlignment="0" applyProtection="0"/>
    <xf numFmtId="44" fontId="1" fillId="0" borderId="0" applyFont="0" applyFill="0" applyBorder="0" applyAlignment="0" applyProtection="0"/>
    <xf numFmtId="8" fontId="11" fillId="0" borderId="0" applyFont="0" applyFill="0" applyBorder="0" applyAlignment="0" applyProtection="0"/>
    <xf numFmtId="5" fontId="6" fillId="0" borderId="0" applyFill="0" applyBorder="0" applyAlignment="0" applyProtection="0"/>
    <xf numFmtId="167" fontId="6" fillId="0" borderId="0" applyFill="0" applyBorder="0" applyAlignment="0" applyProtection="0"/>
    <xf numFmtId="2" fontId="6" fillId="0" borderId="0" applyFill="0" applyBorder="0" applyAlignment="0" applyProtection="0"/>
    <xf numFmtId="2" fontId="6" fillId="3" borderId="0"/>
    <xf numFmtId="0" fontId="6" fillId="0" borderId="0"/>
    <xf numFmtId="0" fontId="6" fillId="0" borderId="0"/>
    <xf numFmtId="0" fontId="6" fillId="0" borderId="0"/>
    <xf numFmtId="0" fontId="11" fillId="0" borderId="0"/>
    <xf numFmtId="0" fontId="1" fillId="0" borderId="0"/>
    <xf numFmtId="0" fontId="6" fillId="0" borderId="0"/>
    <xf numFmtId="0" fontId="1" fillId="0" borderId="0"/>
    <xf numFmtId="0" fontId="11" fillId="0" borderId="0"/>
    <xf numFmtId="0" fontId="8" fillId="0" borderId="0"/>
    <xf numFmtId="0" fontId="2" fillId="0" borderId="0"/>
    <xf numFmtId="0" fontId="2" fillId="0" borderId="0"/>
    <xf numFmtId="0" fontId="6" fillId="0" borderId="0"/>
    <xf numFmtId="0" fontId="6" fillId="0" borderId="0" applyNumberFormat="0" applyFill="0" applyBorder="0" applyAlignment="0" applyProtection="0"/>
    <xf numFmtId="0" fontId="8"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6" fillId="0" borderId="0"/>
    <xf numFmtId="0" fontId="1" fillId="2" borderId="1" applyNumberFormat="0" applyFont="0" applyAlignment="0" applyProtection="0"/>
    <xf numFmtId="9" fontId="6" fillId="0" borderId="0" applyFont="0" applyFill="0" applyBorder="0" applyAlignment="0" applyProtection="0"/>
    <xf numFmtId="9" fontId="2" fillId="0" borderId="0" applyFont="0" applyFill="0" applyBorder="0" applyAlignment="0" applyProtection="0"/>
    <xf numFmtId="0" fontId="11" fillId="0" borderId="0"/>
    <xf numFmtId="0" fontId="57" fillId="0" borderId="0"/>
    <xf numFmtId="43" fontId="57" fillId="0" borderId="0" applyFont="0" applyFill="0" applyBorder="0" applyAlignment="0" applyProtection="0"/>
    <xf numFmtId="44" fontId="57" fillId="0" borderId="0" applyFont="0" applyFill="0" applyBorder="0" applyAlignment="0" applyProtection="0"/>
    <xf numFmtId="9" fontId="57"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6" fillId="0" borderId="0"/>
    <xf numFmtId="0" fontId="11" fillId="0" borderId="139"/>
    <xf numFmtId="43" fontId="11" fillId="0" borderId="0" applyFont="0" applyFill="0" applyBorder="0" applyAlignment="0" applyProtection="0"/>
    <xf numFmtId="37" fontId="7" fillId="0" borderId="0" applyFill="0" applyBorder="0" applyAlignment="0" applyProtection="0"/>
    <xf numFmtId="0" fontId="6" fillId="0" borderId="0"/>
    <xf numFmtId="9" fontId="11" fillId="0" borderId="0" applyFont="0" applyFill="0" applyBorder="0" applyAlignment="0" applyProtection="0"/>
    <xf numFmtId="0" fontId="75" fillId="0" borderId="0"/>
    <xf numFmtId="0" fontId="8" fillId="0" borderId="0"/>
    <xf numFmtId="0" fontId="6" fillId="0" borderId="0"/>
    <xf numFmtId="43" fontId="1" fillId="0" borderId="0" applyFont="0" applyFill="0" applyBorder="0" applyAlignment="0" applyProtection="0"/>
    <xf numFmtId="0" fontId="8" fillId="0" borderId="0"/>
    <xf numFmtId="43" fontId="1" fillId="0" borderId="0" applyFont="0" applyFill="0" applyBorder="0" applyAlignment="0" applyProtection="0"/>
    <xf numFmtId="43" fontId="78" fillId="0" borderId="0" applyFont="0" applyFill="0" applyBorder="0" applyAlignment="0" applyProtection="0"/>
    <xf numFmtId="0" fontId="79" fillId="0" borderId="0"/>
    <xf numFmtId="0" fontId="1" fillId="0" borderId="0"/>
    <xf numFmtId="0" fontId="76" fillId="0" borderId="0"/>
    <xf numFmtId="43" fontId="6" fillId="0" borderId="0" applyFont="0" applyFill="0" applyBorder="0" applyAlignment="0" applyProtection="0"/>
    <xf numFmtId="43" fontId="1" fillId="0" borderId="0" applyFont="0" applyFill="0" applyBorder="0" applyAlignment="0" applyProtection="0"/>
    <xf numFmtId="0" fontId="76" fillId="0" borderId="0"/>
    <xf numFmtId="0" fontId="79" fillId="0" borderId="0"/>
    <xf numFmtId="0" fontId="6" fillId="0" borderId="0"/>
    <xf numFmtId="43" fontId="1" fillId="0" borderId="0" applyFont="0" applyFill="0" applyBorder="0" applyAlignment="0" applyProtection="0"/>
    <xf numFmtId="0" fontId="8"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xf numFmtId="0" fontId="6" fillId="0" borderId="0"/>
    <xf numFmtId="0" fontId="6" fillId="0" borderId="0"/>
    <xf numFmtId="43" fontId="1" fillId="0" borderId="0" applyFont="0" applyFill="0" applyBorder="0" applyAlignment="0" applyProtection="0"/>
    <xf numFmtId="0" fontId="1" fillId="0" borderId="0"/>
    <xf numFmtId="0" fontId="1" fillId="0" borderId="0"/>
    <xf numFmtId="0" fontId="1" fillId="0" borderId="0"/>
    <xf numFmtId="0" fontId="6" fillId="0" borderId="0"/>
    <xf numFmtId="0" fontId="1" fillId="0" borderId="0"/>
    <xf numFmtId="43" fontId="1" fillId="0" borderId="0" applyFont="0" applyFill="0" applyBorder="0" applyAlignment="0" applyProtection="0"/>
    <xf numFmtId="0" fontId="76" fillId="0" borderId="0"/>
    <xf numFmtId="0" fontId="78" fillId="0" borderId="0"/>
    <xf numFmtId="0" fontId="1" fillId="0" borderId="0"/>
    <xf numFmtId="0" fontId="1" fillId="0" borderId="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6" fillId="0" borderId="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6" fillId="0" borderId="0"/>
    <xf numFmtId="0" fontId="6" fillId="0" borderId="0"/>
    <xf numFmtId="43" fontId="78" fillId="0" borderId="0" applyFont="0" applyFill="0" applyBorder="0" applyAlignment="0" applyProtection="0"/>
    <xf numFmtId="0" fontId="78" fillId="0" borderId="0"/>
    <xf numFmtId="0" fontId="76" fillId="0" borderId="0"/>
    <xf numFmtId="43" fontId="6" fillId="0" borderId="0" applyFont="0" applyFill="0" applyBorder="0" applyAlignment="0" applyProtection="0"/>
    <xf numFmtId="37" fontId="82" fillId="0" borderId="0"/>
    <xf numFmtId="20" fontId="77" fillId="0" borderId="0" applyFont="0" applyBorder="0"/>
    <xf numFmtId="46" fontId="77" fillId="0" borderId="0" applyFont="0" applyBorder="0"/>
    <xf numFmtId="44" fontId="6" fillId="0" borderId="0" applyFont="0" applyFill="0" applyBorder="0" applyAlignment="0" applyProtection="0"/>
    <xf numFmtId="0" fontId="81" fillId="0" borderId="0" applyNumberFormat="0" applyFill="0" applyBorder="0" applyAlignment="0" applyProtection="0"/>
    <xf numFmtId="0" fontId="80" fillId="0" borderId="0"/>
    <xf numFmtId="0" fontId="7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1" fillId="0" borderId="0"/>
    <xf numFmtId="43" fontId="6" fillId="0" borderId="0" applyFont="0" applyFill="0" applyBorder="0" applyAlignment="0" applyProtection="0"/>
    <xf numFmtId="0" fontId="6" fillId="0" borderId="0"/>
    <xf numFmtId="0" fontId="8"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37" fontId="82" fillId="0" borderId="0"/>
    <xf numFmtId="0" fontId="6" fillId="0" borderId="0"/>
    <xf numFmtId="0" fontId="76" fillId="0" borderId="0"/>
    <xf numFmtId="0" fontId="6" fillId="0" borderId="0"/>
    <xf numFmtId="0" fontId="6" fillId="0" borderId="0"/>
    <xf numFmtId="37" fontId="82" fillId="0" borderId="0"/>
    <xf numFmtId="0" fontId="76" fillId="0" borderId="0"/>
    <xf numFmtId="0" fontId="2" fillId="0" borderId="0"/>
    <xf numFmtId="0" fontId="2" fillId="0" borderId="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6" fillId="0" borderId="0"/>
    <xf numFmtId="0" fontId="11" fillId="0" borderId="0"/>
    <xf numFmtId="0" fontId="6" fillId="0" borderId="0"/>
    <xf numFmtId="0" fontId="11" fillId="0" borderId="0"/>
    <xf numFmtId="0" fontId="8" fillId="0" borderId="0"/>
    <xf numFmtId="43" fontId="1" fillId="0" borderId="0" applyFont="0" applyFill="0" applyBorder="0" applyAlignment="0" applyProtection="0"/>
    <xf numFmtId="0" fontId="1" fillId="0" borderId="0"/>
    <xf numFmtId="0" fontId="1" fillId="0" borderId="0"/>
    <xf numFmtId="0" fontId="76" fillId="0" borderId="0"/>
    <xf numFmtId="0" fontId="6" fillId="0" borderId="0"/>
    <xf numFmtId="0" fontId="6" fillId="0" borderId="0"/>
    <xf numFmtId="0" fontId="6" fillId="0" borderId="0"/>
    <xf numFmtId="0" fontId="6" fillId="0" borderId="0"/>
    <xf numFmtId="0" fontId="1" fillId="0" borderId="0"/>
    <xf numFmtId="0" fontId="1" fillId="0" borderId="0"/>
    <xf numFmtId="43" fontId="1" fillId="0" borderId="0" applyFont="0" applyFill="0" applyBorder="0" applyAlignment="0" applyProtection="0"/>
    <xf numFmtId="0" fontId="6"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44" fontId="1" fillId="0" borderId="0" applyFont="0" applyFill="0" applyBorder="0" applyAlignment="0" applyProtection="0"/>
  </cellStyleXfs>
  <cellXfs count="3964">
    <xf numFmtId="0" fontId="0" fillId="0" borderId="0" xfId="0"/>
    <xf numFmtId="0" fontId="3" fillId="0" borderId="0" xfId="3" applyFont="1"/>
    <xf numFmtId="0" fontId="3" fillId="0" borderId="0" xfId="3" applyFont="1" applyProtection="1"/>
    <xf numFmtId="0" fontId="4" fillId="0" borderId="0" xfId="3" applyFont="1"/>
    <xf numFmtId="37" fontId="3" fillId="0" borderId="0" xfId="3" applyNumberFormat="1" applyFont="1" applyAlignment="1" applyProtection="1">
      <alignment horizontal="center"/>
    </xf>
    <xf numFmtId="0" fontId="4" fillId="0" borderId="0" xfId="4" applyFont="1"/>
    <xf numFmtId="0" fontId="3" fillId="0" borderId="0" xfId="4" applyFont="1"/>
    <xf numFmtId="0" fontId="4" fillId="0" borderId="2" xfId="4" applyFont="1" applyBorder="1" applyAlignment="1" applyProtection="1">
      <alignment horizontal="centerContinuous"/>
    </xf>
    <xf numFmtId="0" fontId="4" fillId="0" borderId="3" xfId="4" applyFont="1" applyBorder="1" applyAlignment="1" applyProtection="1">
      <alignment horizontal="centerContinuous"/>
    </xf>
    <xf numFmtId="0" fontId="4" fillId="0" borderId="4" xfId="4" applyFont="1" applyBorder="1" applyAlignment="1" applyProtection="1">
      <alignment horizontal="centerContinuous"/>
    </xf>
    <xf numFmtId="0" fontId="3" fillId="0" borderId="5" xfId="4" applyFont="1" applyBorder="1" applyProtection="1"/>
    <xf numFmtId="0" fontId="3" fillId="0" borderId="6" xfId="4" applyFont="1" applyBorder="1" applyAlignment="1" applyProtection="1">
      <alignment horizontal="centerContinuous"/>
    </xf>
    <xf numFmtId="0" fontId="3" fillId="0" borderId="7" xfId="4" applyFont="1" applyBorder="1" applyProtection="1"/>
    <xf numFmtId="0" fontId="3" fillId="0" borderId="7" xfId="4" applyFont="1" applyBorder="1" applyAlignment="1" applyProtection="1">
      <alignment horizontal="center"/>
    </xf>
    <xf numFmtId="0" fontId="3" fillId="0" borderId="5" xfId="4" applyFont="1" applyBorder="1" applyAlignment="1" applyProtection="1">
      <alignment horizontal="center"/>
    </xf>
    <xf numFmtId="0" fontId="3" fillId="0" borderId="8" xfId="4" applyFont="1" applyBorder="1" applyProtection="1"/>
    <xf numFmtId="0" fontId="3" fillId="0" borderId="8" xfId="4" applyFont="1" applyBorder="1" applyAlignment="1" applyProtection="1">
      <alignment horizontal="center"/>
    </xf>
    <xf numFmtId="0" fontId="3" fillId="0" borderId="9" xfId="4" applyFont="1" applyBorder="1" applyAlignment="1" applyProtection="1">
      <alignment horizontal="center"/>
    </xf>
    <xf numFmtId="0" fontId="3" fillId="0" borderId="9" xfId="4" applyFont="1" applyBorder="1" applyProtection="1"/>
    <xf numFmtId="0" fontId="3" fillId="0" borderId="9" xfId="4" applyFont="1" applyBorder="1" applyAlignment="1" applyProtection="1">
      <alignment horizontal="centerContinuous"/>
    </xf>
    <xf numFmtId="0" fontId="3" fillId="0" borderId="0" xfId="4" applyFont="1" applyBorder="1" applyProtection="1"/>
    <xf numFmtId="0" fontId="3" fillId="0" borderId="10" xfId="4" applyFont="1" applyBorder="1" applyProtection="1"/>
    <xf numFmtId="0" fontId="3" fillId="0" borderId="10" xfId="4" applyFont="1" applyBorder="1"/>
    <xf numFmtId="0" fontId="4" fillId="0" borderId="7" xfId="4" applyFont="1" applyBorder="1" applyProtection="1"/>
    <xf numFmtId="0" fontId="3" fillId="0" borderId="5" xfId="4" applyFont="1" applyBorder="1"/>
    <xf numFmtId="0" fontId="3" fillId="0" borderId="0" xfId="4" applyFont="1" applyBorder="1"/>
    <xf numFmtId="0" fontId="3" fillId="0" borderId="0" xfId="4" applyFont="1" applyBorder="1" applyAlignment="1" applyProtection="1">
      <alignment horizontal="center"/>
    </xf>
    <xf numFmtId="0" fontId="3" fillId="0" borderId="0" xfId="4" applyFont="1" applyProtection="1"/>
    <xf numFmtId="0" fontId="3" fillId="0" borderId="11" xfId="4" applyFont="1" applyBorder="1" applyProtection="1"/>
    <xf numFmtId="0" fontId="3" fillId="0" borderId="2" xfId="4" applyFont="1" applyBorder="1" applyProtection="1"/>
    <xf numFmtId="0" fontId="3" fillId="0" borderId="3" xfId="4" applyFont="1" applyBorder="1" applyProtection="1"/>
    <xf numFmtId="0" fontId="3" fillId="0" borderId="4" xfId="4" applyFont="1" applyBorder="1" applyProtection="1"/>
    <xf numFmtId="0" fontId="4" fillId="0" borderId="0" xfId="4" applyFont="1" applyProtection="1"/>
    <xf numFmtId="0" fontId="3" fillId="0" borderId="0" xfId="4" applyFont="1" applyAlignment="1" applyProtection="1">
      <alignment horizontal="right"/>
    </xf>
    <xf numFmtId="0" fontId="4" fillId="0" borderId="0" xfId="3" applyFont="1" applyAlignment="1" applyProtection="1">
      <alignment horizontal="left"/>
    </xf>
    <xf numFmtId="0" fontId="4" fillId="0" borderId="0" xfId="3" applyFont="1" applyProtection="1"/>
    <xf numFmtId="0" fontId="3" fillId="0" borderId="0" xfId="3" applyFont="1" applyAlignment="1">
      <alignment horizontal="right"/>
    </xf>
    <xf numFmtId="0" fontId="3" fillId="0" borderId="12" xfId="4" applyFont="1" applyBorder="1" applyProtection="1"/>
    <xf numFmtId="0" fontId="3" fillId="0" borderId="6" xfId="4" applyFont="1" applyBorder="1" applyProtection="1"/>
    <xf numFmtId="0" fontId="3" fillId="0" borderId="13" xfId="4" applyFont="1" applyBorder="1" applyProtection="1"/>
    <xf numFmtId="0" fontId="4" fillId="0" borderId="14" xfId="4" applyFont="1" applyBorder="1" applyAlignment="1" applyProtection="1">
      <alignment horizontal="centerContinuous"/>
    </xf>
    <xf numFmtId="0" fontId="3" fillId="0" borderId="0" xfId="4" applyFont="1" applyAlignment="1" applyProtection="1">
      <alignment horizontal="centerContinuous"/>
    </xf>
    <xf numFmtId="0" fontId="3" fillId="0" borderId="15" xfId="4" applyFont="1" applyBorder="1" applyAlignment="1" applyProtection="1">
      <alignment horizontal="centerContinuous"/>
    </xf>
    <xf numFmtId="0" fontId="3" fillId="0" borderId="14" xfId="4" applyFont="1" applyBorder="1" applyProtection="1"/>
    <xf numFmtId="0" fontId="3" fillId="0" borderId="15" xfId="4" applyFont="1" applyBorder="1" applyProtection="1"/>
    <xf numFmtId="0" fontId="3" fillId="0" borderId="16" xfId="4" applyFont="1" applyBorder="1" applyProtection="1"/>
    <xf numFmtId="0" fontId="3" fillId="0" borderId="17" xfId="4" applyFont="1" applyBorder="1" applyProtection="1"/>
    <xf numFmtId="0" fontId="3" fillId="0" borderId="0" xfId="4" applyFont="1" applyAlignment="1" applyProtection="1">
      <alignment horizontal="left"/>
    </xf>
    <xf numFmtId="0" fontId="3" fillId="0" borderId="0" xfId="4" applyFont="1" applyBorder="1" applyAlignment="1">
      <alignment textRotation="180"/>
    </xf>
    <xf numFmtId="0" fontId="3" fillId="0" borderId="18" xfId="4" applyFont="1" applyBorder="1" applyAlignment="1">
      <alignment horizontal="centerContinuous"/>
    </xf>
    <xf numFmtId="0" fontId="3" fillId="0" borderId="19" xfId="4" applyFont="1" applyBorder="1" applyAlignment="1">
      <alignment horizontal="centerContinuous"/>
    </xf>
    <xf numFmtId="0" fontId="3" fillId="0" borderId="19" xfId="4" applyFont="1" applyBorder="1"/>
    <xf numFmtId="0" fontId="4" fillId="0" borderId="19" xfId="4" applyFont="1" applyBorder="1"/>
    <xf numFmtId="0" fontId="4" fillId="0" borderId="19" xfId="4" applyFont="1" applyBorder="1" applyAlignment="1">
      <alignment horizontal="centerContinuous"/>
    </xf>
    <xf numFmtId="0" fontId="3" fillId="0" borderId="20" xfId="4" applyFont="1" applyBorder="1" applyAlignment="1">
      <alignment horizontal="centerContinuous"/>
    </xf>
    <xf numFmtId="0" fontId="3" fillId="0" borderId="0" xfId="4" applyFont="1" applyBorder="1" applyAlignment="1">
      <alignment horizontal="centerContinuous"/>
    </xf>
    <xf numFmtId="0" fontId="3" fillId="0" borderId="0" xfId="4" applyFont="1" applyAlignment="1">
      <alignment textRotation="180"/>
    </xf>
    <xf numFmtId="0" fontId="4" fillId="0" borderId="14" xfId="4" applyFont="1" applyBorder="1" applyAlignment="1">
      <alignment horizontal="centerContinuous"/>
    </xf>
    <xf numFmtId="0" fontId="3" fillId="0" borderId="0" xfId="4" applyFont="1" applyAlignment="1">
      <alignment horizontal="centerContinuous"/>
    </xf>
    <xf numFmtId="0" fontId="3" fillId="0" borderId="15" xfId="4" applyFont="1" applyBorder="1" applyAlignment="1">
      <alignment horizontal="centerContinuous"/>
    </xf>
    <xf numFmtId="0" fontId="3" fillId="0" borderId="5" xfId="4" applyFont="1" applyBorder="1" applyAlignment="1">
      <alignment horizontal="center"/>
    </xf>
    <xf numFmtId="0" fontId="3" fillId="0" borderId="6" xfId="4" applyFont="1" applyBorder="1"/>
    <xf numFmtId="0" fontId="3" fillId="0" borderId="13" xfId="4" applyFont="1" applyBorder="1"/>
    <xf numFmtId="0" fontId="3" fillId="0" borderId="6" xfId="4" applyFont="1" applyBorder="1" applyAlignment="1">
      <alignment horizontal="center"/>
    </xf>
    <xf numFmtId="0" fontId="3" fillId="0" borderId="12" xfId="4" applyFont="1" applyBorder="1" applyAlignment="1">
      <alignment horizontal="centerContinuous"/>
    </xf>
    <xf numFmtId="0" fontId="3" fillId="0" borderId="6" xfId="4" applyFont="1" applyBorder="1" applyAlignment="1">
      <alignment horizontal="centerContinuous"/>
    </xf>
    <xf numFmtId="0" fontId="3" fillId="0" borderId="3" xfId="4" applyFont="1" applyBorder="1" applyAlignment="1">
      <alignment horizontal="centerContinuous"/>
    </xf>
    <xf numFmtId="0" fontId="3" fillId="0" borderId="7" xfId="4" applyFont="1" applyBorder="1" applyAlignment="1">
      <alignment horizontal="center"/>
    </xf>
    <xf numFmtId="0" fontId="3" fillId="0" borderId="15" xfId="4" applyFont="1" applyBorder="1"/>
    <xf numFmtId="0" fontId="3" fillId="0" borderId="8" xfId="4" applyFont="1" applyBorder="1" applyAlignment="1">
      <alignment horizontal="center"/>
    </xf>
    <xf numFmtId="0" fontId="3" fillId="0" borderId="11" xfId="4" applyFont="1" applyBorder="1" applyAlignment="1">
      <alignment horizontal="centerContinuous"/>
    </xf>
    <xf numFmtId="0" fontId="3" fillId="0" borderId="17" xfId="4" applyFont="1" applyBorder="1" applyAlignment="1">
      <alignment horizontal="centerContinuous"/>
    </xf>
    <xf numFmtId="0" fontId="3" fillId="0" borderId="0" xfId="4" applyFont="1" applyAlignment="1">
      <alignment horizontal="center"/>
    </xf>
    <xf numFmtId="0" fontId="3" fillId="0" borderId="15" xfId="4" applyFont="1" applyBorder="1" applyAlignment="1">
      <alignment horizontal="center"/>
    </xf>
    <xf numFmtId="0" fontId="3" fillId="0" borderId="22" xfId="4" applyFont="1" applyBorder="1" applyAlignment="1">
      <alignment horizontal="center"/>
    </xf>
    <xf numFmtId="0" fontId="3" fillId="0" borderId="10" xfId="4" applyFont="1" applyBorder="1" applyAlignment="1">
      <alignment horizontal="center"/>
    </xf>
    <xf numFmtId="0" fontId="3" fillId="0" borderId="23" xfId="4" applyFont="1" applyBorder="1" applyAlignment="1">
      <alignment horizontal="center"/>
    </xf>
    <xf numFmtId="0" fontId="3" fillId="0" borderId="11" xfId="4" applyFont="1" applyBorder="1"/>
    <xf numFmtId="0" fontId="3" fillId="0" borderId="17" xfId="4" applyFont="1" applyBorder="1"/>
    <xf numFmtId="0" fontId="3" fillId="0" borderId="24" xfId="4" applyFont="1" applyBorder="1" applyAlignment="1">
      <alignment horizontal="center"/>
    </xf>
    <xf numFmtId="0" fontId="3" fillId="0" borderId="25" xfId="4" applyFont="1" applyBorder="1" applyAlignment="1">
      <alignment horizontal="center"/>
    </xf>
    <xf numFmtId="0" fontId="3" fillId="0" borderId="26" xfId="4" applyFont="1" applyBorder="1" applyAlignment="1">
      <alignment horizontal="center"/>
    </xf>
    <xf numFmtId="0" fontId="3" fillId="0" borderId="27" xfId="4" applyFont="1" applyBorder="1" applyAlignment="1">
      <alignment horizontal="center"/>
    </xf>
    <xf numFmtId="0" fontId="3" fillId="0" borderId="28" xfId="4" applyFont="1" applyBorder="1" applyAlignment="1">
      <alignment horizontal="center"/>
    </xf>
    <xf numFmtId="0" fontId="3" fillId="0" borderId="29" xfId="4" applyFont="1" applyBorder="1" applyAlignment="1">
      <alignment horizontal="center"/>
    </xf>
    <xf numFmtId="0" fontId="3" fillId="0" borderId="30" xfId="4" applyFont="1" applyBorder="1" applyAlignment="1">
      <alignment horizontal="center"/>
    </xf>
    <xf numFmtId="0" fontId="3" fillId="0" borderId="16" xfId="4" applyFont="1" applyBorder="1" applyAlignment="1">
      <alignment horizontal="center"/>
    </xf>
    <xf numFmtId="0" fontId="3" fillId="0" borderId="11" xfId="4" applyFont="1" applyBorder="1" applyAlignment="1">
      <alignment horizontal="left"/>
    </xf>
    <xf numFmtId="0" fontId="3" fillId="0" borderId="11" xfId="4" applyFont="1" applyBorder="1" applyAlignment="1">
      <alignment horizontal="center"/>
    </xf>
    <xf numFmtId="0" fontId="4" fillId="0" borderId="16" xfId="4" applyFont="1" applyBorder="1" applyAlignment="1">
      <alignment horizontal="centerContinuous"/>
    </xf>
    <xf numFmtId="0" fontId="3" fillId="0" borderId="7" xfId="4" applyFont="1" applyBorder="1" applyAlignment="1">
      <alignment horizontal="left"/>
    </xf>
    <xf numFmtId="0" fontId="3" fillId="0" borderId="14" xfId="4" applyFont="1" applyBorder="1"/>
    <xf numFmtId="0" fontId="3" fillId="0" borderId="7" xfId="4" applyFont="1" applyBorder="1"/>
    <xf numFmtId="0" fontId="3" fillId="0" borderId="14" xfId="4" applyFont="1" applyBorder="1" applyAlignment="1">
      <alignment horizontal="centerContinuous"/>
    </xf>
    <xf numFmtId="0" fontId="3" fillId="0" borderId="31" xfId="4" applyFont="1" applyBorder="1" applyAlignment="1">
      <alignment horizontal="center"/>
    </xf>
    <xf numFmtId="0" fontId="3" fillId="0" borderId="32" xfId="4" applyFont="1" applyBorder="1" applyAlignment="1">
      <alignment horizontal="center"/>
    </xf>
    <xf numFmtId="0" fontId="3" fillId="0" borderId="33" xfId="4" applyFont="1" applyBorder="1"/>
    <xf numFmtId="0" fontId="3" fillId="0" borderId="34" xfId="4" applyFont="1" applyBorder="1" applyAlignment="1">
      <alignment horizontal="center"/>
    </xf>
    <xf numFmtId="164" fontId="3" fillId="0" borderId="16" xfId="4" applyNumberFormat="1" applyFont="1" applyBorder="1" applyProtection="1"/>
    <xf numFmtId="0" fontId="4" fillId="0" borderId="12" xfId="4" applyFont="1" applyBorder="1" applyAlignment="1">
      <alignment horizontal="centerContinuous"/>
    </xf>
    <xf numFmtId="0" fontId="3" fillId="0" borderId="22" xfId="4" applyFont="1" applyBorder="1"/>
    <xf numFmtId="0" fontId="3" fillId="0" borderId="23" xfId="4" applyFont="1" applyBorder="1"/>
    <xf numFmtId="0" fontId="3" fillId="0" borderId="26" xfId="4" applyFont="1" applyBorder="1"/>
    <xf numFmtId="0" fontId="3" fillId="0" borderId="27" xfId="4" applyFont="1" applyBorder="1"/>
    <xf numFmtId="0" fontId="3" fillId="0" borderId="15" xfId="4" applyFont="1" applyBorder="1" applyAlignment="1">
      <alignment textRotation="180"/>
    </xf>
    <xf numFmtId="0" fontId="3" fillId="0" borderId="35" xfId="4" applyFont="1" applyBorder="1"/>
    <xf numFmtId="0" fontId="3" fillId="0" borderId="36" xfId="4" applyFont="1" applyBorder="1"/>
    <xf numFmtId="0" fontId="4" fillId="0" borderId="7" xfId="4" applyFont="1" applyBorder="1" applyAlignment="1">
      <alignment horizontal="center"/>
    </xf>
    <xf numFmtId="0" fontId="4" fillId="0" borderId="5" xfId="4" applyFont="1" applyBorder="1"/>
    <xf numFmtId="0" fontId="3" fillId="0" borderId="37" xfId="4" applyFont="1" applyBorder="1" applyAlignment="1">
      <alignment horizontal="center"/>
    </xf>
    <xf numFmtId="0" fontId="3" fillId="0" borderId="14" xfId="4" applyFont="1" applyBorder="1" applyAlignment="1">
      <alignment horizontal="center"/>
    </xf>
    <xf numFmtId="0" fontId="3" fillId="0" borderId="8" xfId="4" applyFont="1" applyBorder="1"/>
    <xf numFmtId="0" fontId="3" fillId="0" borderId="24" xfId="4" applyFont="1" applyBorder="1"/>
    <xf numFmtId="0" fontId="3" fillId="0" borderId="25" xfId="4" applyFont="1" applyBorder="1"/>
    <xf numFmtId="0" fontId="3" fillId="0" borderId="28" xfId="4" applyFont="1" applyBorder="1"/>
    <xf numFmtId="0" fontId="3" fillId="0" borderId="29" xfId="4" applyFont="1" applyBorder="1"/>
    <xf numFmtId="0" fontId="3" fillId="0" borderId="30" xfId="4" applyFont="1" applyBorder="1"/>
    <xf numFmtId="164" fontId="3" fillId="0" borderId="16" xfId="4" applyNumberFormat="1" applyFont="1" applyBorder="1" applyAlignment="1" applyProtection="1">
      <alignment horizontal="center"/>
    </xf>
    <xf numFmtId="0" fontId="4" fillId="0" borderId="0" xfId="4" applyFont="1" applyAlignment="1" applyProtection="1">
      <alignment horizontal="right"/>
    </xf>
    <xf numFmtId="0" fontId="3" fillId="0" borderId="0" xfId="4" applyFont="1" applyAlignment="1">
      <alignment horizontal="right"/>
    </xf>
    <xf numFmtId="0" fontId="4" fillId="0" borderId="18" xfId="4" applyFont="1" applyBorder="1" applyAlignment="1" applyProtection="1">
      <alignment horizontal="centerContinuous"/>
    </xf>
    <xf numFmtId="0" fontId="4" fillId="0" borderId="19" xfId="4" applyFont="1" applyBorder="1" applyAlignment="1" applyProtection="1">
      <alignment horizontal="centerContinuous"/>
    </xf>
    <xf numFmtId="0" fontId="4" fillId="0" borderId="20" xfId="4" applyFont="1" applyBorder="1" applyAlignment="1" applyProtection="1">
      <alignment horizontal="centerContinuous"/>
    </xf>
    <xf numFmtId="0" fontId="3" fillId="0" borderId="21" xfId="4" applyFont="1" applyBorder="1" applyProtection="1"/>
    <xf numFmtId="0" fontId="3" fillId="0" borderId="38" xfId="4" applyFont="1" applyBorder="1" applyProtection="1"/>
    <xf numFmtId="0" fontId="3" fillId="0" borderId="21" xfId="4" applyFont="1" applyBorder="1" applyAlignment="1" applyProtection="1">
      <alignment horizontal="center"/>
    </xf>
    <xf numFmtId="0" fontId="3" fillId="0" borderId="38" xfId="4" applyFont="1" applyBorder="1"/>
    <xf numFmtId="0" fontId="3" fillId="0" borderId="21" xfId="4" applyFont="1" applyBorder="1" applyAlignment="1" applyProtection="1">
      <alignment horizontal="left" indent="3"/>
    </xf>
    <xf numFmtId="0" fontId="3" fillId="0" borderId="0" xfId="4" applyFont="1" applyBorder="1" applyAlignment="1" applyProtection="1">
      <alignment horizontal="left" indent="4"/>
    </xf>
    <xf numFmtId="0" fontId="3" fillId="0" borderId="39" xfId="4" applyFont="1" applyBorder="1" applyProtection="1"/>
    <xf numFmtId="0" fontId="3" fillId="0" borderId="40" xfId="4" applyFont="1" applyBorder="1" applyProtection="1"/>
    <xf numFmtId="0" fontId="3" fillId="0" borderId="40" xfId="4" applyFont="1" applyBorder="1"/>
    <xf numFmtId="0" fontId="3" fillId="0" borderId="41" xfId="4" applyFont="1" applyBorder="1" applyAlignment="1" applyProtection="1">
      <alignment horizontal="centerContinuous"/>
    </xf>
    <xf numFmtId="0" fontId="3" fillId="0" borderId="3" xfId="4" applyFont="1" applyBorder="1" applyAlignment="1" applyProtection="1">
      <alignment horizontal="centerContinuous"/>
    </xf>
    <xf numFmtId="0" fontId="3" fillId="0" borderId="42" xfId="4" applyFont="1" applyBorder="1" applyAlignment="1" applyProtection="1">
      <alignment horizontal="centerContinuous"/>
    </xf>
    <xf numFmtId="0" fontId="3" fillId="0" borderId="43" xfId="4" applyFont="1" applyBorder="1" applyProtection="1"/>
    <xf numFmtId="0" fontId="3" fillId="0" borderId="12" xfId="4" applyFont="1" applyBorder="1" applyAlignment="1" applyProtection="1">
      <alignment horizontal="centerContinuous"/>
    </xf>
    <xf numFmtId="0" fontId="3" fillId="0" borderId="13" xfId="4" applyFont="1" applyBorder="1" applyAlignment="1" applyProtection="1">
      <alignment horizontal="centerContinuous"/>
    </xf>
    <xf numFmtId="0" fontId="3" fillId="0" borderId="2" xfId="4" applyFont="1" applyBorder="1" applyAlignment="1" applyProtection="1">
      <alignment horizontal="centerContinuous"/>
    </xf>
    <xf numFmtId="0" fontId="3" fillId="0" borderId="44" xfId="4" applyFont="1" applyBorder="1" applyProtection="1"/>
    <xf numFmtId="0" fontId="3" fillId="0" borderId="42" xfId="4" applyFont="1" applyBorder="1" applyProtection="1"/>
    <xf numFmtId="0" fontId="3" fillId="0" borderId="16" xfId="4" applyFont="1" applyBorder="1" applyAlignment="1" applyProtection="1">
      <alignment horizontal="centerContinuous"/>
    </xf>
    <xf numFmtId="0" fontId="3" fillId="0" borderId="17" xfId="4" applyFont="1" applyBorder="1" applyAlignment="1" applyProtection="1">
      <alignment horizontal="centerContinuous"/>
    </xf>
    <xf numFmtId="0" fontId="3" fillId="0" borderId="45" xfId="4" applyFont="1" applyBorder="1" applyProtection="1"/>
    <xf numFmtId="0" fontId="3" fillId="0" borderId="45" xfId="4" applyFont="1" applyBorder="1" applyAlignment="1" applyProtection="1">
      <alignment horizontal="center"/>
    </xf>
    <xf numFmtId="0" fontId="3" fillId="0" borderId="43" xfId="4" applyFont="1" applyBorder="1" applyAlignment="1" applyProtection="1">
      <alignment horizontal="center"/>
    </xf>
    <xf numFmtId="0" fontId="3" fillId="0" borderId="14" xfId="4" applyFont="1" applyBorder="1" applyAlignment="1" applyProtection="1">
      <alignment horizontal="centerContinuous"/>
    </xf>
    <xf numFmtId="0" fontId="3" fillId="0" borderId="46" xfId="4" applyFont="1" applyBorder="1" applyProtection="1"/>
    <xf numFmtId="0" fontId="3" fillId="0" borderId="47" xfId="4" applyFont="1" applyBorder="1" applyProtection="1"/>
    <xf numFmtId="0" fontId="3" fillId="0" borderId="47" xfId="4" applyFont="1" applyBorder="1" applyAlignment="1" applyProtection="1">
      <alignment horizontal="center"/>
    </xf>
    <xf numFmtId="0" fontId="3" fillId="0" borderId="22" xfId="4" applyFont="1" applyBorder="1" applyProtection="1"/>
    <xf numFmtId="0" fontId="3" fillId="0" borderId="23" xfId="4" applyFont="1" applyBorder="1" applyProtection="1"/>
    <xf numFmtId="0" fontId="3" fillId="0" borderId="26" xfId="4" applyFont="1" applyBorder="1" applyProtection="1"/>
    <xf numFmtId="0" fontId="3" fillId="0" borderId="27" xfId="4" applyFont="1" applyBorder="1" applyProtection="1"/>
    <xf numFmtId="0" fontId="3" fillId="0" borderId="24" xfId="4" applyFont="1" applyBorder="1" applyProtection="1"/>
    <xf numFmtId="0" fontId="3" fillId="0" borderId="25" xfId="4" applyFont="1" applyBorder="1" applyProtection="1"/>
    <xf numFmtId="0" fontId="3" fillId="0" borderId="46" xfId="4" applyFont="1" applyBorder="1" applyAlignment="1" applyProtection="1">
      <alignment horizontal="center"/>
    </xf>
    <xf numFmtId="0" fontId="3" fillId="0" borderId="24" xfId="4" applyFont="1" applyBorder="1" applyAlignment="1" applyProtection="1">
      <alignment horizontal="center"/>
    </xf>
    <xf numFmtId="0" fontId="3" fillId="0" borderId="28" xfId="4" applyFont="1" applyBorder="1" applyProtection="1"/>
    <xf numFmtId="0" fontId="3" fillId="0" borderId="29" xfId="4" applyFont="1" applyBorder="1" applyProtection="1"/>
    <xf numFmtId="0" fontId="3" fillId="0" borderId="30" xfId="4" applyFont="1" applyBorder="1" applyProtection="1"/>
    <xf numFmtId="0" fontId="3" fillId="0" borderId="48" xfId="4" applyFont="1" applyBorder="1" applyProtection="1"/>
    <xf numFmtId="0" fontId="3" fillId="0" borderId="49" xfId="4" applyFont="1" applyBorder="1" applyProtection="1"/>
    <xf numFmtId="0" fontId="3" fillId="0" borderId="50" xfId="4" applyFont="1" applyBorder="1" applyProtection="1"/>
    <xf numFmtId="0" fontId="4" fillId="0" borderId="12" xfId="4" applyFont="1" applyBorder="1" applyAlignment="1" applyProtection="1">
      <alignment horizontal="centerContinuous"/>
    </xf>
    <xf numFmtId="0" fontId="4" fillId="0" borderId="6" xfId="4" applyFont="1" applyBorder="1" applyAlignment="1" applyProtection="1">
      <alignment horizontal="centerContinuous"/>
    </xf>
    <xf numFmtId="0" fontId="4" fillId="0" borderId="13" xfId="4" applyFont="1" applyBorder="1" applyAlignment="1" applyProtection="1">
      <alignment horizontal="centerContinuous"/>
    </xf>
    <xf numFmtId="0" fontId="3" fillId="0" borderId="4" xfId="4" applyFont="1" applyBorder="1" applyAlignment="1" applyProtection="1">
      <alignment horizontal="centerContinuous"/>
    </xf>
    <xf numFmtId="0" fontId="3" fillId="0" borderId="25" xfId="4" applyFont="1" applyBorder="1" applyAlignment="1" applyProtection="1">
      <alignment horizontal="center"/>
    </xf>
    <xf numFmtId="0" fontId="3" fillId="0" borderId="28" xfId="4" applyFont="1" applyBorder="1" applyAlignment="1" applyProtection="1">
      <alignment horizontal="center"/>
    </xf>
    <xf numFmtId="0" fontId="3" fillId="0" borderId="29" xfId="4" applyFont="1" applyBorder="1" applyAlignment="1" applyProtection="1">
      <alignment horizontal="center"/>
    </xf>
    <xf numFmtId="0" fontId="3" fillId="0" borderId="30" xfId="4" applyFont="1" applyBorder="1" applyAlignment="1" applyProtection="1">
      <alignment horizontal="center"/>
    </xf>
    <xf numFmtId="0" fontId="3" fillId="0" borderId="12" xfId="4" applyFont="1" applyBorder="1" applyAlignment="1" applyProtection="1">
      <alignment horizontal="center"/>
    </xf>
    <xf numFmtId="0" fontId="3" fillId="0" borderId="14" xfId="4" applyFont="1" applyBorder="1" applyAlignment="1" applyProtection="1">
      <alignment horizontal="center"/>
    </xf>
    <xf numFmtId="0" fontId="3" fillId="0" borderId="16" xfId="4" applyFont="1" applyBorder="1" applyAlignment="1" applyProtection="1">
      <alignment horizontal="center"/>
    </xf>
    <xf numFmtId="0" fontId="3" fillId="0" borderId="0" xfId="6" applyFont="1" applyAlignment="1">
      <alignment horizontal="left" vertical="top"/>
    </xf>
    <xf numFmtId="0" fontId="6" fillId="0" borderId="0" xfId="6" applyAlignment="1">
      <alignment vertical="top"/>
    </xf>
    <xf numFmtId="0" fontId="6" fillId="0" borderId="0" xfId="6" applyFont="1" applyAlignment="1">
      <alignment vertical="top"/>
    </xf>
    <xf numFmtId="0" fontId="6" fillId="0" borderId="0" xfId="6" applyFont="1" applyAlignment="1">
      <alignment horizontal="center" vertical="top"/>
    </xf>
    <xf numFmtId="0" fontId="3" fillId="0" borderId="0" xfId="6" applyFont="1" applyAlignment="1">
      <alignment horizontal="right"/>
    </xf>
    <xf numFmtId="0" fontId="6" fillId="0" borderId="0" xfId="6"/>
    <xf numFmtId="0" fontId="6" fillId="0" borderId="0" xfId="6" applyAlignment="1">
      <alignment horizontal="center"/>
    </xf>
    <xf numFmtId="0" fontId="3" fillId="0" borderId="0" xfId="6" applyFont="1"/>
    <xf numFmtId="0" fontId="3" fillId="0" borderId="21" xfId="6" applyFont="1" applyBorder="1" applyAlignment="1">
      <alignment horizontal="centerContinuous"/>
    </xf>
    <xf numFmtId="0" fontId="3" fillId="0" borderId="0" xfId="6" applyFont="1" applyBorder="1" applyAlignment="1">
      <alignment horizontal="centerContinuous"/>
    </xf>
    <xf numFmtId="0" fontId="3" fillId="0" borderId="38" xfId="6" applyFont="1" applyBorder="1" applyAlignment="1">
      <alignment horizontal="centerContinuous"/>
    </xf>
    <xf numFmtId="0" fontId="3" fillId="0" borderId="21" xfId="6" applyFont="1" applyBorder="1"/>
    <xf numFmtId="0" fontId="3" fillId="0" borderId="0" xfId="6" applyFont="1" applyBorder="1"/>
    <xf numFmtId="0" fontId="3" fillId="0" borderId="38" xfId="6" applyFont="1" applyBorder="1"/>
    <xf numFmtId="49" fontId="3" fillId="0" borderId="21" xfId="6" applyNumberFormat="1" applyFont="1" applyBorder="1" applyAlignment="1">
      <alignment horizontal="right"/>
    </xf>
    <xf numFmtId="0" fontId="6" fillId="0" borderId="38" xfId="6" applyBorder="1"/>
    <xf numFmtId="0" fontId="6" fillId="0" borderId="21" xfId="6" applyBorder="1"/>
    <xf numFmtId="0" fontId="4" fillId="0" borderId="21" xfId="6" applyFont="1" applyBorder="1" applyAlignment="1">
      <alignment horizontal="centerContinuous"/>
    </xf>
    <xf numFmtId="0" fontId="2" fillId="0" borderId="0" xfId="6" applyFont="1" applyBorder="1" applyAlignment="1">
      <alignment horizontal="centerContinuous"/>
    </xf>
    <xf numFmtId="0" fontId="6" fillId="0" borderId="0" xfId="6" applyBorder="1" applyAlignment="1">
      <alignment horizontal="centerContinuous"/>
    </xf>
    <xf numFmtId="0" fontId="6" fillId="0" borderId="38" xfId="6" applyBorder="1" applyAlignment="1">
      <alignment horizontal="centerContinuous"/>
    </xf>
    <xf numFmtId="0" fontId="4" fillId="0" borderId="51" xfId="6" applyFont="1" applyBorder="1" applyAlignment="1">
      <alignment horizontal="centerContinuous"/>
    </xf>
    <xf numFmtId="0" fontId="2" fillId="0" borderId="52" xfId="6" applyFont="1" applyBorder="1" applyAlignment="1">
      <alignment horizontal="centerContinuous"/>
    </xf>
    <xf numFmtId="0" fontId="6" fillId="0" borderId="52" xfId="6" applyBorder="1" applyAlignment="1">
      <alignment horizontal="centerContinuous"/>
    </xf>
    <xf numFmtId="0" fontId="6" fillId="0" borderId="53" xfId="6" applyBorder="1" applyAlignment="1">
      <alignment horizontal="centerContinuous"/>
    </xf>
    <xf numFmtId="0" fontId="3" fillId="0" borderId="54" xfId="6" applyFont="1" applyBorder="1" applyAlignment="1">
      <alignment horizontal="right"/>
    </xf>
    <xf numFmtId="0" fontId="3" fillId="0" borderId="38" xfId="6" applyFont="1" applyFill="1" applyBorder="1"/>
    <xf numFmtId="38" fontId="3" fillId="0" borderId="21" xfId="6" applyNumberFormat="1" applyFont="1" applyBorder="1"/>
    <xf numFmtId="38" fontId="3" fillId="0" borderId="54" xfId="6" applyNumberFormat="1" applyFont="1" applyBorder="1"/>
    <xf numFmtId="0" fontId="3" fillId="0" borderId="54" xfId="6" applyFont="1" applyBorder="1" applyAlignment="1">
      <alignment horizontal="center"/>
    </xf>
    <xf numFmtId="0" fontId="3" fillId="0" borderId="0" xfId="6" applyFont="1" applyBorder="1" applyAlignment="1">
      <alignment horizontal="center"/>
    </xf>
    <xf numFmtId="38" fontId="3" fillId="0" borderId="21" xfId="6" applyNumberFormat="1" applyFont="1" applyBorder="1" applyAlignment="1">
      <alignment horizontal="center"/>
    </xf>
    <xf numFmtId="38" fontId="3" fillId="0" borderId="54" xfId="6" applyNumberFormat="1" applyFont="1" applyBorder="1" applyAlignment="1">
      <alignment horizontal="center"/>
    </xf>
    <xf numFmtId="0" fontId="3" fillId="0" borderId="38" xfId="6" applyFont="1" applyFill="1" applyBorder="1" applyAlignment="1">
      <alignment horizontal="center"/>
    </xf>
    <xf numFmtId="0" fontId="3" fillId="0" borderId="52" xfId="6" applyFont="1" applyBorder="1" applyAlignment="1">
      <alignment horizontal="center"/>
    </xf>
    <xf numFmtId="38" fontId="3" fillId="0" borderId="51" xfId="6" applyNumberFormat="1" applyFont="1" applyBorder="1" applyAlignment="1">
      <alignment horizontal="center"/>
    </xf>
    <xf numFmtId="38" fontId="3" fillId="0" borderId="55" xfId="6" applyNumberFormat="1" applyFont="1" applyBorder="1" applyAlignment="1">
      <alignment horizontal="center"/>
    </xf>
    <xf numFmtId="0" fontId="3" fillId="0" borderId="55" xfId="6" applyFont="1" applyBorder="1" applyAlignment="1">
      <alignment horizontal="center"/>
    </xf>
    <xf numFmtId="0" fontId="7" fillId="0" borderId="0" xfId="7" applyAlignment="1">
      <alignment horizontal="center"/>
    </xf>
    <xf numFmtId="0" fontId="3" fillId="0" borderId="56" xfId="6" applyFont="1" applyBorder="1" applyAlignment="1">
      <alignment horizontal="center"/>
    </xf>
    <xf numFmtId="0" fontId="3" fillId="0" borderId="57" xfId="6" applyFont="1" applyFill="1" applyBorder="1"/>
    <xf numFmtId="37" fontId="3" fillId="0" borderId="52" xfId="6" applyNumberFormat="1" applyFont="1" applyBorder="1"/>
    <xf numFmtId="37" fontId="3" fillId="0" borderId="58" xfId="6" applyNumberFormat="1" applyFont="1" applyBorder="1"/>
    <xf numFmtId="37" fontId="3" fillId="0" borderId="56" xfId="6" applyNumberFormat="1" applyFont="1" applyBorder="1"/>
    <xf numFmtId="38" fontId="3" fillId="0" borderId="56" xfId="6" applyNumberFormat="1" applyFont="1" applyBorder="1" applyAlignment="1">
      <alignment horizontal="center"/>
    </xf>
    <xf numFmtId="0" fontId="3" fillId="0" borderId="56" xfId="6" applyFont="1" applyBorder="1"/>
    <xf numFmtId="37" fontId="3" fillId="0" borderId="52" xfId="6" applyNumberFormat="1" applyFont="1" applyFill="1" applyBorder="1"/>
    <xf numFmtId="37" fontId="3" fillId="0" borderId="58" xfId="6" applyNumberFormat="1" applyFont="1" applyFill="1" applyBorder="1"/>
    <xf numFmtId="37" fontId="3" fillId="0" borderId="56" xfId="6" applyNumberFormat="1" applyFont="1" applyFill="1" applyBorder="1"/>
    <xf numFmtId="38" fontId="3" fillId="0" borderId="56" xfId="6" applyNumberFormat="1" applyFont="1" applyFill="1" applyBorder="1" applyAlignment="1">
      <alignment horizontal="center"/>
    </xf>
    <xf numFmtId="0" fontId="4" fillId="0" borderId="57" xfId="6" applyFont="1" applyFill="1" applyBorder="1" applyAlignment="1">
      <alignment horizontal="center"/>
    </xf>
    <xf numFmtId="0" fontId="3" fillId="0" borderId="57" xfId="6" applyFont="1" applyBorder="1" applyAlignment="1">
      <alignment horizontal="centerContinuous"/>
    </xf>
    <xf numFmtId="0" fontId="3" fillId="0" borderId="56" xfId="6" applyFont="1" applyFill="1" applyBorder="1" applyAlignment="1">
      <alignment horizontal="center"/>
    </xf>
    <xf numFmtId="0" fontId="3" fillId="0" borderId="18" xfId="6" applyFont="1" applyBorder="1"/>
    <xf numFmtId="0" fontId="3" fillId="0" borderId="19" xfId="6" applyFont="1" applyBorder="1"/>
    <xf numFmtId="0" fontId="3" fillId="0" borderId="19" xfId="6" applyFont="1" applyBorder="1" applyAlignment="1">
      <alignment horizontal="right"/>
    </xf>
    <xf numFmtId="0" fontId="3" fillId="0" borderId="20" xfId="6" applyFont="1" applyBorder="1" applyAlignment="1">
      <alignment horizontal="right"/>
    </xf>
    <xf numFmtId="0" fontId="6" fillId="0" borderId="0" xfId="6" applyBorder="1"/>
    <xf numFmtId="0" fontId="6" fillId="0" borderId="51" xfId="6" applyBorder="1"/>
    <xf numFmtId="0" fontId="6" fillId="0" borderId="52" xfId="6" applyBorder="1"/>
    <xf numFmtId="0" fontId="6" fillId="0" borderId="53" xfId="6" applyBorder="1"/>
    <xf numFmtId="0" fontId="8" fillId="0" borderId="0" xfId="8" applyProtection="1">
      <protection locked="0"/>
    </xf>
    <xf numFmtId="0" fontId="3" fillId="0" borderId="0" xfId="8" applyFont="1" applyAlignment="1" applyProtection="1">
      <alignment vertical="center"/>
      <protection locked="0"/>
    </xf>
    <xf numFmtId="0" fontId="3" fillId="0" borderId="18" xfId="8" applyFont="1" applyBorder="1" applyAlignment="1" applyProtection="1">
      <alignment vertical="center"/>
      <protection locked="0"/>
    </xf>
    <xf numFmtId="0" fontId="3" fillId="0" borderId="19" xfId="8" applyFont="1" applyBorder="1" applyAlignment="1" applyProtection="1">
      <alignment vertical="center"/>
      <protection locked="0"/>
    </xf>
    <xf numFmtId="0" fontId="3" fillId="0" borderId="20" xfId="8" applyFont="1" applyBorder="1" applyAlignment="1" applyProtection="1">
      <alignment vertical="center"/>
      <protection locked="0"/>
    </xf>
    <xf numFmtId="5" fontId="4" fillId="0" borderId="21" xfId="8" applyNumberFormat="1" applyFont="1" applyBorder="1" applyAlignment="1" applyProtection="1">
      <alignment horizontal="centerContinuous" vertical="center"/>
      <protection locked="0"/>
    </xf>
    <xf numFmtId="5" fontId="4" fillId="0" borderId="0" xfId="8" applyNumberFormat="1" applyFont="1" applyBorder="1" applyAlignment="1" applyProtection="1">
      <alignment horizontal="centerContinuous" vertical="center"/>
      <protection locked="0"/>
    </xf>
    <xf numFmtId="5" fontId="4" fillId="0" borderId="38" xfId="8" applyNumberFormat="1" applyFont="1" applyBorder="1" applyAlignment="1" applyProtection="1">
      <alignment horizontal="centerContinuous" vertical="center"/>
      <protection locked="0"/>
    </xf>
    <xf numFmtId="5" fontId="3" fillId="0" borderId="21" xfId="8" applyNumberFormat="1" applyFont="1" applyBorder="1" applyAlignment="1" applyProtection="1">
      <alignment vertical="center"/>
      <protection locked="0"/>
    </xf>
    <xf numFmtId="5" fontId="3" fillId="0" borderId="0" xfId="8" applyNumberFormat="1" applyFont="1" applyBorder="1" applyAlignment="1" applyProtection="1">
      <alignment vertical="center"/>
      <protection locked="0"/>
    </xf>
    <xf numFmtId="5" fontId="3" fillId="0" borderId="38" xfId="8" applyNumberFormat="1" applyFont="1" applyBorder="1" applyAlignment="1" applyProtection="1">
      <alignment vertical="center"/>
      <protection locked="0"/>
    </xf>
    <xf numFmtId="0" fontId="3" fillId="0" borderId="0" xfId="8" applyFont="1" applyBorder="1" applyAlignment="1" applyProtection="1">
      <alignment vertical="center"/>
      <protection locked="0"/>
    </xf>
    <xf numFmtId="0" fontId="8" fillId="0" borderId="51" xfId="8" applyBorder="1" applyProtection="1">
      <protection locked="0"/>
    </xf>
    <xf numFmtId="5" fontId="3" fillId="0" borderId="52" xfId="8" applyNumberFormat="1" applyFont="1" applyBorder="1" applyAlignment="1" applyProtection="1">
      <alignment vertical="center"/>
      <protection locked="0"/>
    </xf>
    <xf numFmtId="5" fontId="3" fillId="0" borderId="53" xfId="8" applyNumberFormat="1" applyFont="1" applyBorder="1" applyAlignment="1" applyProtection="1">
      <alignment vertical="center"/>
      <protection locked="0"/>
    </xf>
    <xf numFmtId="5" fontId="3" fillId="0" borderId="59" xfId="8" applyNumberFormat="1" applyFont="1" applyBorder="1" applyAlignment="1" applyProtection="1">
      <alignment vertical="center"/>
      <protection locked="0"/>
    </xf>
    <xf numFmtId="5" fontId="3" fillId="0" borderId="60" xfId="8" applyNumberFormat="1" applyFont="1" applyBorder="1" applyAlignment="1" applyProtection="1">
      <alignment vertical="center"/>
      <protection locked="0"/>
    </xf>
    <xf numFmtId="5" fontId="3" fillId="0" borderId="61" xfId="8" applyNumberFormat="1" applyFont="1" applyBorder="1" applyAlignment="1" applyProtection="1">
      <alignment vertical="center"/>
      <protection locked="0"/>
    </xf>
    <xf numFmtId="0" fontId="3" fillId="0" borderId="54" xfId="8" applyFont="1" applyBorder="1" applyAlignment="1" applyProtection="1">
      <alignment horizontal="centerContinuous"/>
      <protection locked="0"/>
    </xf>
    <xf numFmtId="0" fontId="3" fillId="0" borderId="0" xfId="8" applyFont="1" applyBorder="1" applyAlignment="1" applyProtection="1">
      <protection locked="0"/>
    </xf>
    <xf numFmtId="0" fontId="3" fillId="0" borderId="0" xfId="8" applyFont="1" applyBorder="1" applyAlignment="1" applyProtection="1">
      <alignment horizontal="centerContinuous"/>
      <protection locked="0"/>
    </xf>
    <xf numFmtId="0" fontId="3" fillId="0" borderId="38" xfId="8" applyFont="1" applyBorder="1" applyAlignment="1" applyProtection="1">
      <alignment horizontal="centerContinuous"/>
      <protection locked="0"/>
    </xf>
    <xf numFmtId="0" fontId="3" fillId="0" borderId="54" xfId="8" applyFont="1" applyBorder="1" applyAlignment="1" applyProtection="1">
      <alignment horizontal="centerContinuous" vertical="center"/>
      <protection locked="0"/>
    </xf>
    <xf numFmtId="0" fontId="3" fillId="0" borderId="0" xfId="8" applyFont="1" applyBorder="1" applyAlignment="1" applyProtection="1">
      <alignment horizontal="center" vertical="center"/>
      <protection locked="0"/>
    </xf>
    <xf numFmtId="0" fontId="3" fillId="0" borderId="0" xfId="8" applyFont="1" applyBorder="1" applyAlignment="1" applyProtection="1">
      <alignment horizontal="centerContinuous" vertical="center"/>
      <protection locked="0"/>
    </xf>
    <xf numFmtId="0" fontId="3" fillId="0" borderId="38" xfId="8" applyFont="1" applyBorder="1" applyAlignment="1" applyProtection="1">
      <alignment horizontal="centerContinuous" vertical="center"/>
      <protection locked="0"/>
    </xf>
    <xf numFmtId="0" fontId="3" fillId="0" borderId="54" xfId="8" applyFont="1" applyBorder="1" applyAlignment="1" applyProtection="1">
      <alignment vertical="center"/>
      <protection locked="0"/>
    </xf>
    <xf numFmtId="0" fontId="3" fillId="0" borderId="38" xfId="8" applyFont="1" applyBorder="1" applyAlignment="1" applyProtection="1">
      <alignment vertical="center"/>
      <protection locked="0"/>
    </xf>
    <xf numFmtId="0" fontId="3" fillId="0" borderId="55" xfId="8" applyFont="1" applyBorder="1" applyAlignment="1" applyProtection="1">
      <alignment vertical="center"/>
      <protection locked="0"/>
    </xf>
    <xf numFmtId="0" fontId="3" fillId="0" borderId="52" xfId="8" applyFont="1" applyBorder="1" applyAlignment="1" applyProtection="1">
      <alignment horizontal="center" vertical="center"/>
      <protection locked="0"/>
    </xf>
    <xf numFmtId="0" fontId="3" fillId="0" borderId="62" xfId="8" applyFont="1" applyBorder="1" applyAlignment="1" applyProtection="1">
      <alignment horizontal="center" vertical="center"/>
      <protection locked="0"/>
    </xf>
    <xf numFmtId="0" fontId="3" fillId="0" borderId="63" xfId="8" applyFont="1" applyBorder="1" applyAlignment="1" applyProtection="1">
      <alignment horizontal="center" vertical="center"/>
      <protection locked="0"/>
    </xf>
    <xf numFmtId="0" fontId="3" fillId="0" borderId="64" xfId="8" applyFont="1" applyBorder="1" applyAlignment="1" applyProtection="1">
      <alignment horizontal="center" vertical="center"/>
      <protection locked="0"/>
    </xf>
    <xf numFmtId="0" fontId="3" fillId="0" borderId="53" xfId="8" applyFont="1" applyBorder="1" applyAlignment="1" applyProtection="1">
      <alignment vertical="center"/>
      <protection locked="0"/>
    </xf>
    <xf numFmtId="0" fontId="3" fillId="0" borderId="55" xfId="8" applyFont="1" applyBorder="1" applyAlignment="1" applyProtection="1">
      <alignment horizontal="centerContinuous" vertical="center"/>
      <protection locked="0"/>
    </xf>
    <xf numFmtId="0" fontId="3" fillId="0" borderId="52" xfId="8" applyFont="1" applyBorder="1" applyAlignment="1" applyProtection="1">
      <alignment vertical="center"/>
      <protection locked="0"/>
    </xf>
    <xf numFmtId="0" fontId="3" fillId="0" borderId="53" xfId="8" applyFont="1" applyBorder="1" applyAlignment="1" applyProtection="1">
      <alignment horizontal="centerContinuous" vertical="center"/>
      <protection locked="0"/>
    </xf>
    <xf numFmtId="0" fontId="3" fillId="0" borderId="68" xfId="4" applyFont="1" applyBorder="1"/>
    <xf numFmtId="0" fontId="3" fillId="0" borderId="68" xfId="4" applyFont="1" applyBorder="1" applyAlignment="1">
      <alignment horizontal="center"/>
    </xf>
    <xf numFmtId="0" fontId="3" fillId="0" borderId="69" xfId="4" applyFont="1" applyBorder="1"/>
    <xf numFmtId="0" fontId="3" fillId="0" borderId="21" xfId="8" applyFont="1" applyBorder="1" applyAlignment="1" applyProtection="1">
      <alignment vertical="center"/>
      <protection locked="0"/>
    </xf>
    <xf numFmtId="3" fontId="3" fillId="0" borderId="0" xfId="8" applyNumberFormat="1" applyFont="1" applyBorder="1" applyAlignment="1" applyProtection="1">
      <alignment vertical="center"/>
      <protection locked="0"/>
    </xf>
    <xf numFmtId="0" fontId="3" fillId="0" borderId="51" xfId="8" applyFont="1" applyBorder="1" applyAlignment="1" applyProtection="1">
      <alignment vertical="center"/>
      <protection locked="0"/>
    </xf>
    <xf numFmtId="0" fontId="3" fillId="0" borderId="0" xfId="8" applyFont="1" applyProtection="1">
      <protection locked="0"/>
    </xf>
    <xf numFmtId="0" fontId="3" fillId="0" borderId="51" xfId="4" applyFont="1" applyBorder="1" applyAlignment="1">
      <alignment horizontal="center" wrapText="1"/>
    </xf>
    <xf numFmtId="0" fontId="3" fillId="0" borderId="52" xfId="4" applyFont="1" applyBorder="1" applyAlignment="1">
      <alignment horizontal="center" wrapText="1"/>
    </xf>
    <xf numFmtId="0" fontId="3" fillId="0" borderId="53" xfId="4" applyFont="1" applyBorder="1" applyAlignment="1">
      <alignment horizontal="center" wrapText="1"/>
    </xf>
    <xf numFmtId="0" fontId="3" fillId="0" borderId="18" xfId="4" applyNumberFormat="1" applyFont="1" applyBorder="1" applyAlignment="1">
      <alignment horizontal="centerContinuous" wrapText="1"/>
    </xf>
    <xf numFmtId="0" fontId="3" fillId="0" borderId="19" xfId="4" applyFont="1" applyBorder="1" applyAlignment="1">
      <alignment horizontal="centerContinuous" wrapText="1"/>
    </xf>
    <xf numFmtId="0" fontId="3" fillId="0" borderId="20" xfId="4" applyFont="1" applyBorder="1" applyAlignment="1">
      <alignment horizontal="centerContinuous" wrapText="1"/>
    </xf>
    <xf numFmtId="0" fontId="3" fillId="0" borderId="39" xfId="4" applyFont="1" applyBorder="1"/>
    <xf numFmtId="0" fontId="3" fillId="0" borderId="0" xfId="4" applyFont="1" applyBorder="1" applyAlignment="1">
      <alignment wrapText="1"/>
    </xf>
    <xf numFmtId="0" fontId="3" fillId="0" borderId="70" xfId="4" applyFont="1" applyBorder="1" applyProtection="1"/>
    <xf numFmtId="0" fontId="3" fillId="0" borderId="5" xfId="4" applyFont="1" applyBorder="1" applyAlignment="1" applyProtection="1">
      <alignment wrapText="1"/>
    </xf>
    <xf numFmtId="0" fontId="3" fillId="0" borderId="5" xfId="4" applyFont="1" applyBorder="1" applyAlignment="1" applyProtection="1">
      <alignment horizontal="center" wrapText="1"/>
    </xf>
    <xf numFmtId="0" fontId="3" fillId="0" borderId="7" xfId="4" applyFont="1" applyBorder="1" applyAlignment="1" applyProtection="1">
      <alignment horizontal="center" wrapText="1"/>
    </xf>
    <xf numFmtId="0" fontId="3" fillId="0" borderId="71" xfId="4" applyFont="1" applyBorder="1" applyAlignment="1" applyProtection="1">
      <alignment horizontal="center"/>
    </xf>
    <xf numFmtId="0" fontId="3" fillId="0" borderId="9" xfId="4" applyFont="1" applyBorder="1" applyAlignment="1" applyProtection="1">
      <alignment horizontal="left" wrapText="1"/>
    </xf>
    <xf numFmtId="0" fontId="3" fillId="0" borderId="9" xfId="4" applyFont="1" applyBorder="1" applyAlignment="1" applyProtection="1">
      <alignment wrapText="1"/>
    </xf>
    <xf numFmtId="6" fontId="3" fillId="0" borderId="9" xfId="4" applyNumberFormat="1" applyFont="1" applyBorder="1" applyAlignment="1" applyProtection="1">
      <alignment wrapText="1"/>
    </xf>
    <xf numFmtId="0" fontId="3" fillId="0" borderId="72" xfId="4" applyFont="1" applyBorder="1" applyAlignment="1" applyProtection="1">
      <alignment horizontal="center"/>
    </xf>
    <xf numFmtId="0" fontId="3" fillId="0" borderId="70" xfId="4" applyFont="1" applyBorder="1" applyAlignment="1" applyProtection="1">
      <alignment horizontal="center"/>
    </xf>
    <xf numFmtId="0" fontId="3" fillId="0" borderId="44" xfId="4" applyFont="1" applyBorder="1" applyAlignment="1" applyProtection="1">
      <alignment horizontal="center"/>
    </xf>
    <xf numFmtId="0" fontId="3" fillId="0" borderId="18" xfId="4" applyFont="1" applyBorder="1"/>
    <xf numFmtId="0" fontId="3" fillId="0" borderId="20" xfId="4" applyFont="1" applyBorder="1"/>
    <xf numFmtId="0" fontId="3" fillId="0" borderId="38" xfId="4" applyFont="1" applyBorder="1" applyAlignment="1">
      <alignment horizontal="center"/>
    </xf>
    <xf numFmtId="0" fontId="3" fillId="0" borderId="0" xfId="4" applyFont="1" applyBorder="1" applyAlignment="1">
      <alignment horizontal="center"/>
    </xf>
    <xf numFmtId="0" fontId="10" fillId="0" borderId="0" xfId="4" applyFont="1" applyBorder="1" applyAlignment="1">
      <alignment horizontal="left"/>
    </xf>
    <xf numFmtId="0" fontId="3" fillId="0" borderId="21" xfId="4" applyFont="1" applyBorder="1"/>
    <xf numFmtId="0" fontId="3" fillId="0" borderId="51" xfId="4" applyFont="1" applyBorder="1"/>
    <xf numFmtId="0" fontId="3" fillId="0" borderId="52" xfId="4" applyFont="1" applyBorder="1"/>
    <xf numFmtId="0" fontId="3" fillId="0" borderId="53" xfId="4" applyFont="1" applyBorder="1"/>
    <xf numFmtId="168" fontId="3" fillId="0" borderId="0" xfId="45" applyNumberFormat="1" applyFont="1"/>
    <xf numFmtId="169" fontId="3" fillId="0" borderId="0" xfId="45" applyNumberFormat="1" applyFont="1"/>
    <xf numFmtId="0" fontId="3" fillId="0" borderId="0" xfId="45" applyFont="1"/>
    <xf numFmtId="0" fontId="3" fillId="0" borderId="0" xfId="45" applyFont="1" applyBorder="1" applyAlignment="1">
      <alignment horizontal="center"/>
    </xf>
    <xf numFmtId="0" fontId="12" fillId="0" borderId="0" xfId="45" applyFont="1"/>
    <xf numFmtId="0" fontId="11" fillId="0" borderId="0" xfId="45"/>
    <xf numFmtId="168" fontId="3" fillId="0" borderId="18" xfId="45" applyNumberFormat="1" applyFont="1" applyBorder="1"/>
    <xf numFmtId="169" fontId="3" fillId="0" borderId="19" xfId="45" applyNumberFormat="1" applyFont="1" applyBorder="1"/>
    <xf numFmtId="0" fontId="3" fillId="0" borderId="19" xfId="45" applyFont="1" applyBorder="1"/>
    <xf numFmtId="0" fontId="3" fillId="0" borderId="20" xfId="45" applyFont="1" applyBorder="1"/>
    <xf numFmtId="168" fontId="3" fillId="0" borderId="21" xfId="45" applyNumberFormat="1" applyFont="1" applyBorder="1"/>
    <xf numFmtId="0" fontId="3" fillId="0" borderId="38" xfId="45" applyFont="1" applyBorder="1"/>
    <xf numFmtId="168" fontId="3" fillId="0" borderId="58" xfId="45" applyNumberFormat="1" applyFont="1" applyBorder="1" applyAlignment="1">
      <alignment horizontal="center"/>
    </xf>
    <xf numFmtId="169" fontId="3" fillId="0" borderId="56" xfId="45" applyNumberFormat="1" applyFont="1" applyBorder="1"/>
    <xf numFmtId="0" fontId="3" fillId="0" borderId="73" xfId="45" applyFont="1" applyBorder="1"/>
    <xf numFmtId="0" fontId="3" fillId="0" borderId="73" xfId="45" applyFont="1" applyBorder="1" applyAlignment="1">
      <alignment horizontal="center"/>
    </xf>
    <xf numFmtId="169" fontId="3" fillId="0" borderId="73" xfId="45" applyNumberFormat="1" applyFont="1" applyBorder="1"/>
    <xf numFmtId="0" fontId="3" fillId="0" borderId="57" xfId="45" applyFont="1" applyBorder="1"/>
    <xf numFmtId="169" fontId="3" fillId="0" borderId="54" xfId="45" applyNumberFormat="1" applyFont="1" applyBorder="1"/>
    <xf numFmtId="0" fontId="4" fillId="0" borderId="0" xfId="45" applyFont="1"/>
    <xf numFmtId="168" fontId="3" fillId="0" borderId="51" xfId="45" applyNumberFormat="1" applyFont="1" applyBorder="1"/>
    <xf numFmtId="169" fontId="3" fillId="0" borderId="55" xfId="45" applyNumberFormat="1" applyFont="1" applyBorder="1"/>
    <xf numFmtId="0" fontId="3" fillId="0" borderId="52" xfId="45" applyFont="1" applyBorder="1"/>
    <xf numFmtId="169" fontId="3" fillId="0" borderId="52" xfId="45" applyNumberFormat="1" applyFont="1" applyBorder="1"/>
    <xf numFmtId="0" fontId="3" fillId="0" borderId="53" xfId="45" applyFont="1" applyBorder="1"/>
    <xf numFmtId="0" fontId="3" fillId="0" borderId="52" xfId="46" applyFont="1" applyBorder="1" applyAlignment="1">
      <alignment horizontal="left"/>
    </xf>
    <xf numFmtId="168" fontId="2" fillId="0" borderId="52" xfId="46" applyNumberFormat="1" applyFont="1" applyBorder="1" applyAlignment="1">
      <alignment horizontal="left"/>
    </xf>
    <xf numFmtId="0" fontId="2" fillId="0" borderId="52" xfId="46" applyFont="1" applyBorder="1"/>
    <xf numFmtId="0" fontId="2" fillId="0" borderId="52" xfId="46" applyFont="1" applyBorder="1" applyAlignment="1">
      <alignment horizontal="right"/>
    </xf>
    <xf numFmtId="0" fontId="3" fillId="0" borderId="52" xfId="46" applyFont="1" applyBorder="1" applyAlignment="1">
      <alignment horizontal="right"/>
    </xf>
    <xf numFmtId="0" fontId="6" fillId="0" borderId="0" xfId="46" applyFont="1"/>
    <xf numFmtId="0" fontId="2" fillId="0" borderId="21" xfId="46" applyFont="1" applyBorder="1"/>
    <xf numFmtId="0" fontId="2" fillId="0" borderId="0" xfId="46" applyFont="1"/>
    <xf numFmtId="0" fontId="2" fillId="0" borderId="38" xfId="46" applyFont="1" applyBorder="1"/>
    <xf numFmtId="168" fontId="2" fillId="0" borderId="0" xfId="46" applyNumberFormat="1" applyFont="1" applyAlignment="1">
      <alignment horizontal="left"/>
    </xf>
    <xf numFmtId="0" fontId="2" fillId="0" borderId="51" xfId="46" applyFont="1" applyBorder="1"/>
    <xf numFmtId="0" fontId="2" fillId="0" borderId="53" xfId="46" applyFont="1" applyBorder="1"/>
    <xf numFmtId="168" fontId="3" fillId="0" borderId="0" xfId="46" applyNumberFormat="1" applyFont="1" applyAlignment="1">
      <alignment horizontal="right"/>
    </xf>
    <xf numFmtId="0" fontId="11" fillId="0" borderId="0" xfId="47"/>
    <xf numFmtId="0" fontId="12" fillId="0" borderId="0" xfId="47" applyFont="1"/>
    <xf numFmtId="168" fontId="3" fillId="0" borderId="0" xfId="47" applyNumberFormat="1" applyFont="1"/>
    <xf numFmtId="1" fontId="3" fillId="0" borderId="0" xfId="47" applyNumberFormat="1" applyFont="1" applyBorder="1"/>
    <xf numFmtId="0" fontId="3" fillId="0" borderId="0" xfId="47" applyFont="1"/>
    <xf numFmtId="0" fontId="3" fillId="0" borderId="0" xfId="47" applyFont="1" applyAlignment="1">
      <alignment horizontal="right"/>
    </xf>
    <xf numFmtId="0" fontId="3" fillId="0" borderId="0" xfId="47" applyFont="1" applyAlignment="1">
      <alignment horizontal="left"/>
    </xf>
    <xf numFmtId="0" fontId="12" fillId="0" borderId="0" xfId="47" applyFont="1" applyBorder="1"/>
    <xf numFmtId="0" fontId="3" fillId="0" borderId="19" xfId="47" applyFont="1" applyBorder="1"/>
    <xf numFmtId="0" fontId="3" fillId="0" borderId="56" xfId="47" applyFont="1" applyBorder="1"/>
    <xf numFmtId="168" fontId="3" fillId="0" borderId="73" xfId="47" applyNumberFormat="1" applyFont="1" applyBorder="1"/>
    <xf numFmtId="0" fontId="3" fillId="0" borderId="73" xfId="47" applyFont="1" applyBorder="1"/>
    <xf numFmtId="0" fontId="3" fillId="0" borderId="57" xfId="47" applyFont="1" applyBorder="1"/>
    <xf numFmtId="0" fontId="3" fillId="0" borderId="53" xfId="47" applyFont="1" applyBorder="1"/>
    <xf numFmtId="168" fontId="4" fillId="0" borderId="73" xfId="47" applyNumberFormat="1" applyFont="1" applyBorder="1"/>
    <xf numFmtId="3" fontId="3" fillId="0" borderId="73" xfId="20" applyNumberFormat="1" applyFont="1" applyBorder="1"/>
    <xf numFmtId="3" fontId="3" fillId="0" borderId="57" xfId="20" applyNumberFormat="1" applyFont="1" applyBorder="1"/>
    <xf numFmtId="0" fontId="12" fillId="0" borderId="58" xfId="47" applyFont="1" applyBorder="1"/>
    <xf numFmtId="0" fontId="12" fillId="0" borderId="73" xfId="47" applyFont="1" applyBorder="1"/>
    <xf numFmtId="0" fontId="12" fillId="0" borderId="57" xfId="47" applyFont="1" applyBorder="1"/>
    <xf numFmtId="0" fontId="12" fillId="0" borderId="51" xfId="47" applyFont="1" applyBorder="1"/>
    <xf numFmtId="0" fontId="12" fillId="0" borderId="52" xfId="47" applyFont="1" applyBorder="1"/>
    <xf numFmtId="0" fontId="12" fillId="0" borderId="53" xfId="47" applyFont="1" applyBorder="1"/>
    <xf numFmtId="0" fontId="4" fillId="0" borderId="73" xfId="47" applyFont="1" applyBorder="1" applyAlignment="1">
      <alignment horizontal="right"/>
    </xf>
    <xf numFmtId="0" fontId="3" fillId="0" borderId="0" xfId="48" applyFont="1" applyAlignment="1">
      <alignment horizontal="left"/>
    </xf>
    <xf numFmtId="168" fontId="2" fillId="0" borderId="0" xfId="48" applyNumberFormat="1" applyFont="1" applyAlignment="1">
      <alignment horizontal="left"/>
    </xf>
    <xf numFmtId="0" fontId="2" fillId="0" borderId="0" xfId="48" applyFont="1"/>
    <xf numFmtId="0" fontId="2" fillId="0" borderId="0" xfId="48" applyFont="1" applyAlignment="1">
      <alignment horizontal="left"/>
    </xf>
    <xf numFmtId="0" fontId="2" fillId="0" borderId="0" xfId="48" applyFont="1" applyAlignment="1">
      <alignment horizontal="right"/>
    </xf>
    <xf numFmtId="0" fontId="3" fillId="0" borderId="0" xfId="48" applyFont="1" applyAlignment="1">
      <alignment horizontal="right"/>
    </xf>
    <xf numFmtId="0" fontId="11" fillId="0" borderId="0" xfId="48"/>
    <xf numFmtId="0" fontId="11" fillId="0" borderId="21" xfId="48" applyBorder="1"/>
    <xf numFmtId="0" fontId="3" fillId="0" borderId="0" xfId="49" applyFont="1"/>
    <xf numFmtId="170" fontId="3" fillId="0" borderId="0" xfId="49" applyNumberFormat="1" applyFont="1" applyAlignment="1">
      <alignment horizontal="center"/>
    </xf>
    <xf numFmtId="0" fontId="17" fillId="0" borderId="0" xfId="49" applyFont="1"/>
    <xf numFmtId="0" fontId="17" fillId="0" borderId="0" xfId="49" applyFont="1" applyFill="1"/>
    <xf numFmtId="0" fontId="3" fillId="0" borderId="21" xfId="49" applyFont="1" applyBorder="1" applyAlignment="1">
      <alignment horizontal="center"/>
    </xf>
    <xf numFmtId="0" fontId="3" fillId="0" borderId="0" xfId="49" applyFont="1" applyBorder="1" applyAlignment="1">
      <alignment horizontal="center"/>
    </xf>
    <xf numFmtId="0" fontId="3" fillId="0" borderId="38" xfId="49" applyFont="1" applyBorder="1" applyAlignment="1">
      <alignment horizontal="center"/>
    </xf>
    <xf numFmtId="0" fontId="3" fillId="0" borderId="51" xfId="49" applyFont="1" applyBorder="1" applyAlignment="1">
      <alignment horizontal="center"/>
    </xf>
    <xf numFmtId="0" fontId="3" fillId="0" borderId="52" xfId="49" applyFont="1" applyBorder="1" applyAlignment="1">
      <alignment horizontal="center"/>
    </xf>
    <xf numFmtId="0" fontId="3" fillId="0" borderId="52" xfId="49" applyFont="1" applyBorder="1"/>
    <xf numFmtId="170" fontId="3" fillId="0" borderId="52" xfId="49" applyNumberFormat="1" applyFont="1" applyBorder="1" applyAlignment="1">
      <alignment horizontal="center"/>
    </xf>
    <xf numFmtId="0" fontId="17" fillId="0" borderId="38" xfId="49" applyFont="1" applyBorder="1"/>
    <xf numFmtId="0" fontId="3" fillId="0" borderId="0" xfId="49" applyFont="1" applyAlignment="1">
      <alignment horizontal="center"/>
    </xf>
    <xf numFmtId="0" fontId="3" fillId="0" borderId="18" xfId="49" applyFont="1" applyBorder="1" applyAlignment="1">
      <alignment horizontal="center"/>
    </xf>
    <xf numFmtId="0" fontId="3" fillId="0" borderId="20" xfId="49" applyFont="1" applyBorder="1" applyAlignment="1">
      <alignment horizontal="center"/>
    </xf>
    <xf numFmtId="0" fontId="3" fillId="0" borderId="19" xfId="49" applyFont="1" applyBorder="1" applyAlignment="1">
      <alignment horizontal="center"/>
    </xf>
    <xf numFmtId="0" fontId="3" fillId="0" borderId="74" xfId="49" applyFont="1" applyBorder="1" applyAlignment="1">
      <alignment horizontal="center"/>
    </xf>
    <xf numFmtId="0" fontId="3" fillId="0" borderId="19" xfId="49" applyFont="1" applyBorder="1"/>
    <xf numFmtId="170" fontId="3" fillId="0" borderId="18" xfId="49" applyNumberFormat="1" applyFont="1" applyBorder="1" applyAlignment="1">
      <alignment horizontal="center"/>
    </xf>
    <xf numFmtId="170" fontId="3" fillId="0" borderId="74" xfId="49" applyNumberFormat="1" applyFont="1" applyFill="1" applyBorder="1" applyAlignment="1">
      <alignment horizontal="center"/>
    </xf>
    <xf numFmtId="0" fontId="3" fillId="0" borderId="18" xfId="49" applyFont="1" applyBorder="1"/>
    <xf numFmtId="0" fontId="17" fillId="0" borderId="20" xfId="49" applyFont="1" applyBorder="1"/>
    <xf numFmtId="0" fontId="3" fillId="0" borderId="54" xfId="49" applyFont="1" applyBorder="1"/>
    <xf numFmtId="170" fontId="3" fillId="0" borderId="21" xfId="49" applyNumberFormat="1" applyFont="1" applyBorder="1" applyAlignment="1">
      <alignment horizontal="center"/>
    </xf>
    <xf numFmtId="170" fontId="3" fillId="0" borderId="54" xfId="49" applyNumberFormat="1" applyFont="1" applyFill="1" applyBorder="1" applyAlignment="1">
      <alignment horizontal="center"/>
    </xf>
    <xf numFmtId="0" fontId="3" fillId="0" borderId="21" xfId="49" applyFont="1" applyBorder="1"/>
    <xf numFmtId="0" fontId="3" fillId="0" borderId="53" xfId="49" applyFont="1" applyBorder="1" applyAlignment="1">
      <alignment horizontal="center"/>
    </xf>
    <xf numFmtId="0" fontId="3" fillId="0" borderId="55" xfId="49" applyFont="1" applyBorder="1"/>
    <xf numFmtId="170" fontId="3" fillId="0" borderId="51" xfId="49" applyNumberFormat="1" applyFont="1" applyBorder="1" applyAlignment="1">
      <alignment horizontal="center"/>
    </xf>
    <xf numFmtId="170" fontId="3" fillId="0" borderId="55" xfId="49" applyNumberFormat="1" applyFont="1" applyFill="1" applyBorder="1" applyAlignment="1">
      <alignment horizontal="center"/>
    </xf>
    <xf numFmtId="170" fontId="3" fillId="0" borderId="74" xfId="49" applyNumberFormat="1" applyFont="1" applyBorder="1" applyAlignment="1">
      <alignment horizontal="center"/>
    </xf>
    <xf numFmtId="170" fontId="3" fillId="0" borderId="54" xfId="49" applyNumberFormat="1" applyFont="1" applyBorder="1" applyAlignment="1">
      <alignment horizontal="center"/>
    </xf>
    <xf numFmtId="0" fontId="3" fillId="0" borderId="38" xfId="49" applyFont="1" applyBorder="1"/>
    <xf numFmtId="0" fontId="3" fillId="0" borderId="54" xfId="49" applyFont="1" applyBorder="1" applyAlignment="1">
      <alignment horizontal="left"/>
    </xf>
    <xf numFmtId="170" fontId="3" fillId="0" borderId="54" xfId="49" applyNumberFormat="1" applyFont="1" applyBorder="1"/>
    <xf numFmtId="170" fontId="17" fillId="0" borderId="0" xfId="49" applyNumberFormat="1" applyFont="1"/>
    <xf numFmtId="41" fontId="3" fillId="0" borderId="54" xfId="49" applyNumberFormat="1" applyFont="1" applyBorder="1"/>
    <xf numFmtId="170" fontId="3" fillId="0" borderId="56" xfId="49" applyNumberFormat="1" applyFont="1" applyBorder="1"/>
    <xf numFmtId="0" fontId="17" fillId="0" borderId="0" xfId="49" applyFont="1" applyAlignment="1">
      <alignment horizontal="center"/>
    </xf>
    <xf numFmtId="0" fontId="17" fillId="0" borderId="0" xfId="52" applyFont="1"/>
    <xf numFmtId="0" fontId="3" fillId="0" borderId="54" xfId="49" applyFont="1" applyFill="1" applyBorder="1" applyAlignment="1">
      <alignment horizontal="left"/>
    </xf>
    <xf numFmtId="0" fontId="3" fillId="0" borderId="0" xfId="49" applyFont="1" applyFill="1"/>
    <xf numFmtId="170" fontId="3" fillId="0" borderId="54" xfId="49" applyNumberFormat="1" applyFont="1" applyFill="1" applyBorder="1"/>
    <xf numFmtId="170" fontId="3" fillId="0" borderId="0" xfId="49" applyNumberFormat="1" applyFont="1" applyFill="1" applyBorder="1"/>
    <xf numFmtId="170" fontId="17" fillId="0" borderId="0" xfId="49" applyNumberFormat="1" applyFont="1" applyFill="1"/>
    <xf numFmtId="170" fontId="3" fillId="0" borderId="55" xfId="49" applyNumberFormat="1" applyFont="1" applyBorder="1"/>
    <xf numFmtId="0" fontId="3" fillId="0" borderId="58" xfId="49" applyFont="1" applyBorder="1" applyAlignment="1">
      <alignment horizontal="center"/>
    </xf>
    <xf numFmtId="0" fontId="3" fillId="0" borderId="73" xfId="49" applyFont="1" applyBorder="1" applyAlignment="1">
      <alignment horizontal="center"/>
    </xf>
    <xf numFmtId="0" fontId="3" fillId="0" borderId="73" xfId="49" applyFont="1" applyBorder="1"/>
    <xf numFmtId="0" fontId="3" fillId="0" borderId="73" xfId="49" applyFont="1" applyBorder="1" applyAlignment="1">
      <alignment horizontal="left"/>
    </xf>
    <xf numFmtId="170" fontId="3" fillId="0" borderId="73" xfId="49" applyNumberFormat="1" applyFont="1" applyBorder="1"/>
    <xf numFmtId="0" fontId="17" fillId="0" borderId="57" xfId="49" applyFont="1" applyBorder="1"/>
    <xf numFmtId="0" fontId="3" fillId="0" borderId="19" xfId="49" applyFont="1" applyBorder="1" applyAlignment="1">
      <alignment horizontal="left"/>
    </xf>
    <xf numFmtId="170" fontId="3" fillId="0" borderId="19" xfId="49" applyNumberFormat="1" applyFont="1" applyBorder="1"/>
    <xf numFmtId="0" fontId="3" fillId="0" borderId="0" xfId="49" applyFont="1" applyAlignment="1">
      <alignment horizontal="left"/>
    </xf>
    <xf numFmtId="0" fontId="4" fillId="0" borderId="0" xfId="49" applyFont="1" applyAlignment="1">
      <alignment horizontal="center"/>
    </xf>
    <xf numFmtId="170" fontId="3" fillId="0" borderId="0" xfId="49" applyNumberFormat="1" applyFont="1"/>
    <xf numFmtId="0" fontId="3" fillId="0" borderId="51" xfId="49" applyFont="1" applyBorder="1"/>
    <xf numFmtId="0" fontId="17" fillId="0" borderId="53" xfId="49" applyFont="1" applyBorder="1"/>
    <xf numFmtId="0" fontId="3" fillId="0" borderId="52" xfId="49" applyFont="1" applyBorder="1" applyAlignment="1">
      <alignment horizontal="left"/>
    </xf>
    <xf numFmtId="0" fontId="17" fillId="0" borderId="0" xfId="49" applyFont="1" applyAlignment="1">
      <alignment horizontal="left"/>
    </xf>
    <xf numFmtId="170" fontId="17" fillId="0" borderId="0" xfId="49" applyNumberFormat="1" applyFont="1" applyAlignment="1">
      <alignment horizontal="center"/>
    </xf>
    <xf numFmtId="0" fontId="3" fillId="0" borderId="0" xfId="51" applyFont="1" applyAlignment="1">
      <alignment horizontal="left"/>
    </xf>
    <xf numFmtId="0" fontId="3" fillId="0" borderId="0" xfId="51" applyFont="1"/>
    <xf numFmtId="0" fontId="3" fillId="0" borderId="0" xfId="51" applyFont="1" applyAlignment="1">
      <alignment horizontal="right"/>
    </xf>
    <xf numFmtId="0" fontId="17" fillId="0" borderId="0" xfId="51" applyFont="1"/>
    <xf numFmtId="0" fontId="4" fillId="0" borderId="18" xfId="51" applyFont="1" applyFill="1" applyBorder="1" applyAlignment="1">
      <alignment horizontal="centerContinuous"/>
    </xf>
    <xf numFmtId="0" fontId="3" fillId="0" borderId="19" xfId="51" applyFont="1" applyFill="1" applyBorder="1" applyAlignment="1">
      <alignment horizontal="centerContinuous"/>
    </xf>
    <xf numFmtId="0" fontId="3" fillId="0" borderId="20" xfId="51" applyFont="1" applyFill="1" applyBorder="1"/>
    <xf numFmtId="0" fontId="18" fillId="0" borderId="21" xfId="51" applyFont="1" applyFill="1" applyBorder="1" applyAlignment="1">
      <alignment horizontal="centerContinuous"/>
    </xf>
    <xf numFmtId="0" fontId="3" fillId="0" borderId="0" xfId="51" applyFont="1" applyFill="1" applyBorder="1" applyAlignment="1">
      <alignment horizontal="centerContinuous"/>
    </xf>
    <xf numFmtId="0" fontId="3" fillId="0" borderId="0" xfId="51" applyFont="1" applyBorder="1" applyAlignment="1">
      <alignment horizontal="center"/>
    </xf>
    <xf numFmtId="0" fontId="3" fillId="0" borderId="38" xfId="51" applyFont="1" applyFill="1" applyBorder="1"/>
    <xf numFmtId="0" fontId="17" fillId="0" borderId="0" xfId="51" applyFont="1" applyFill="1"/>
    <xf numFmtId="0" fontId="6" fillId="0" borderId="21" xfId="51" applyFont="1" applyBorder="1"/>
    <xf numFmtId="0" fontId="3" fillId="0" borderId="0" xfId="51" applyFont="1" applyBorder="1"/>
    <xf numFmtId="0" fontId="3" fillId="0" borderId="38" xfId="51" applyFont="1" applyBorder="1"/>
    <xf numFmtId="0" fontId="6" fillId="0" borderId="51" xfId="51" applyFont="1" applyBorder="1"/>
    <xf numFmtId="0" fontId="3" fillId="0" borderId="52" xfId="51" applyFont="1" applyBorder="1"/>
    <xf numFmtId="0" fontId="3" fillId="0" borderId="53" xfId="51" applyFont="1" applyBorder="1"/>
    <xf numFmtId="0" fontId="6" fillId="0" borderId="18" xfId="51" applyFont="1" applyBorder="1" applyAlignment="1">
      <alignment horizontal="center"/>
    </xf>
    <xf numFmtId="0" fontId="3" fillId="0" borderId="20" xfId="51" applyFont="1" applyBorder="1"/>
    <xf numFmtId="0" fontId="3" fillId="0" borderId="74" xfId="51" applyFont="1" applyBorder="1" applyAlignment="1">
      <alignment horizontal="center"/>
    </xf>
    <xf numFmtId="0" fontId="3" fillId="0" borderId="19" xfId="51" applyFont="1" applyBorder="1"/>
    <xf numFmtId="0" fontId="3" fillId="0" borderId="19" xfId="51" applyFont="1" applyBorder="1" applyAlignment="1">
      <alignment horizontal="center"/>
    </xf>
    <xf numFmtId="0" fontId="3" fillId="0" borderId="74" xfId="51" applyFont="1" applyFill="1" applyBorder="1" applyAlignment="1">
      <alignment horizontal="center"/>
    </xf>
    <xf numFmtId="0" fontId="3" fillId="0" borderId="18" xfId="51" applyFont="1" applyBorder="1" applyAlignment="1">
      <alignment horizontal="center"/>
    </xf>
    <xf numFmtId="0" fontId="6" fillId="0" borderId="21" xfId="51" applyFont="1" applyBorder="1" applyAlignment="1">
      <alignment horizontal="center"/>
    </xf>
    <xf numFmtId="0" fontId="3" fillId="0" borderId="54" xfId="51" applyFont="1" applyBorder="1" applyAlignment="1">
      <alignment horizontal="center"/>
    </xf>
    <xf numFmtId="0" fontId="3" fillId="0" borderId="54" xfId="51" applyFont="1" applyBorder="1"/>
    <xf numFmtId="0" fontId="3" fillId="0" borderId="54" xfId="51" applyFont="1" applyFill="1" applyBorder="1" applyAlignment="1">
      <alignment horizontal="center"/>
    </xf>
    <xf numFmtId="0" fontId="3" fillId="0" borderId="21" xfId="51" applyFont="1" applyBorder="1" applyAlignment="1">
      <alignment horizontal="center"/>
    </xf>
    <xf numFmtId="0" fontId="3" fillId="0" borderId="55" xfId="51" applyFont="1" applyBorder="1"/>
    <xf numFmtId="0" fontId="3" fillId="0" borderId="52" xfId="51" applyFont="1" applyBorder="1" applyAlignment="1">
      <alignment horizontal="center"/>
    </xf>
    <xf numFmtId="0" fontId="3" fillId="0" borderId="55" xfId="51" applyFont="1" applyBorder="1" applyAlignment="1">
      <alignment horizontal="center"/>
    </xf>
    <xf numFmtId="0" fontId="3" fillId="0" borderId="55" xfId="51" applyFont="1" applyFill="1" applyBorder="1" applyAlignment="1">
      <alignment horizontal="center"/>
    </xf>
    <xf numFmtId="0" fontId="3" fillId="0" borderId="51" xfId="51" applyFont="1" applyBorder="1"/>
    <xf numFmtId="0" fontId="3" fillId="0" borderId="21" xfId="51" applyFont="1" applyBorder="1"/>
    <xf numFmtId="0" fontId="3" fillId="0" borderId="0" xfId="51" applyFont="1" applyAlignment="1">
      <alignment horizontal="center"/>
    </xf>
    <xf numFmtId="170" fontId="3" fillId="0" borderId="54" xfId="51" applyNumberFormat="1" applyFont="1" applyBorder="1"/>
    <xf numFmtId="0" fontId="3" fillId="0" borderId="54" xfId="51" applyFont="1" applyBorder="1" applyAlignment="1">
      <alignment horizontal="left"/>
    </xf>
    <xf numFmtId="170" fontId="3" fillId="0" borderId="56" xfId="51" applyNumberFormat="1" applyFont="1" applyBorder="1"/>
    <xf numFmtId="170" fontId="3" fillId="0" borderId="54" xfId="51" applyNumberFormat="1" applyFont="1" applyBorder="1" applyAlignment="1">
      <alignment horizontal="center"/>
    </xf>
    <xf numFmtId="170" fontId="17" fillId="0" borderId="0" xfId="51" applyNumberFormat="1" applyFont="1"/>
    <xf numFmtId="0" fontId="3" fillId="0" borderId="55" xfId="51" applyFont="1" applyBorder="1" applyAlignment="1">
      <alignment horizontal="left"/>
    </xf>
    <xf numFmtId="170" fontId="3" fillId="0" borderId="55" xfId="51" applyNumberFormat="1" applyFont="1" applyBorder="1"/>
    <xf numFmtId="0" fontId="6" fillId="0" borderId="58" xfId="51" applyFont="1" applyBorder="1"/>
    <xf numFmtId="0" fontId="3" fillId="0" borderId="73" xfId="51" applyFont="1" applyBorder="1"/>
    <xf numFmtId="170" fontId="3" fillId="0" borderId="73" xfId="51" applyNumberFormat="1" applyFont="1" applyBorder="1"/>
    <xf numFmtId="0" fontId="3" fillId="0" borderId="57" xfId="51" applyFont="1" applyBorder="1"/>
    <xf numFmtId="0" fontId="17" fillId="0" borderId="73" xfId="51" applyFont="1" applyBorder="1"/>
    <xf numFmtId="0" fontId="6" fillId="0" borderId="18" xfId="51" applyFont="1" applyBorder="1"/>
    <xf numFmtId="170" fontId="3" fillId="0" borderId="19" xfId="51" applyNumberFormat="1" applyFont="1" applyBorder="1"/>
    <xf numFmtId="0" fontId="4" fillId="0" borderId="0" xfId="51" applyFont="1" applyAlignment="1">
      <alignment horizontal="center"/>
    </xf>
    <xf numFmtId="170" fontId="3" fillId="0" borderId="0" xfId="51" applyNumberFormat="1" applyFont="1"/>
    <xf numFmtId="170" fontId="3" fillId="0" borderId="52" xfId="51" applyNumberFormat="1" applyFont="1" applyBorder="1"/>
    <xf numFmtId="170" fontId="3" fillId="0" borderId="0" xfId="51" applyNumberFormat="1" applyFont="1" applyBorder="1"/>
    <xf numFmtId="0" fontId="6" fillId="0" borderId="0" xfId="51" applyFont="1"/>
    <xf numFmtId="0" fontId="3" fillId="0" borderId="52" xfId="52" applyFont="1" applyBorder="1" applyAlignment="1">
      <alignment horizontal="left"/>
    </xf>
    <xf numFmtId="0" fontId="3" fillId="0" borderId="52" xfId="52" applyFont="1" applyBorder="1"/>
    <xf numFmtId="0" fontId="17" fillId="0" borderId="52" xfId="52" applyFont="1" applyBorder="1"/>
    <xf numFmtId="0" fontId="4" fillId="0" borderId="18" xfId="52" applyFont="1" applyFill="1" applyBorder="1" applyAlignment="1">
      <alignment horizontal="centerContinuous"/>
    </xf>
    <xf numFmtId="0" fontId="3" fillId="0" borderId="19" xfId="52" applyFont="1" applyFill="1" applyBorder="1" applyAlignment="1">
      <alignment horizontal="centerContinuous"/>
    </xf>
    <xf numFmtId="0" fontId="17" fillId="0" borderId="20" xfId="52" applyFont="1" applyFill="1" applyBorder="1" applyAlignment="1">
      <alignment horizontal="centerContinuous"/>
    </xf>
    <xf numFmtId="0" fontId="3" fillId="0" borderId="21" xfId="52" applyFont="1" applyBorder="1" applyAlignment="1">
      <alignment horizontal="centerContinuous"/>
    </xf>
    <xf numFmtId="0" fontId="3" fillId="0" borderId="0" xfId="52" applyFont="1" applyBorder="1" applyAlignment="1">
      <alignment horizontal="centerContinuous"/>
    </xf>
    <xf numFmtId="0" fontId="17" fillId="0" borderId="38" xfId="52" applyFont="1" applyBorder="1" applyAlignment="1">
      <alignment horizontal="centerContinuous"/>
    </xf>
    <xf numFmtId="0" fontId="17" fillId="0" borderId="0" xfId="52" applyFont="1" applyFill="1"/>
    <xf numFmtId="0" fontId="3" fillId="0" borderId="21" xfId="52" applyFont="1" applyBorder="1"/>
    <xf numFmtId="0" fontId="3" fillId="0" borderId="0" xfId="52" applyFont="1" applyBorder="1"/>
    <xf numFmtId="0" fontId="17" fillId="0" borderId="38" xfId="52" applyFont="1" applyBorder="1"/>
    <xf numFmtId="0" fontId="17" fillId="0" borderId="21" xfId="52" applyFont="1" applyBorder="1"/>
    <xf numFmtId="0" fontId="17" fillId="0" borderId="0" xfId="52" applyFont="1" applyBorder="1"/>
    <xf numFmtId="0" fontId="3" fillId="0" borderId="51" xfId="52" applyFont="1" applyBorder="1"/>
    <xf numFmtId="0" fontId="17" fillId="0" borderId="53" xfId="52" applyFont="1" applyBorder="1"/>
    <xf numFmtId="0" fontId="3" fillId="0" borderId="18" xfId="52" applyFont="1" applyBorder="1" applyAlignment="1">
      <alignment horizontal="center"/>
    </xf>
    <xf numFmtId="0" fontId="3" fillId="0" borderId="20" xfId="52" applyFont="1" applyBorder="1" applyAlignment="1">
      <alignment horizontal="center"/>
    </xf>
    <xf numFmtId="0" fontId="3" fillId="0" borderId="74" xfId="52" applyFont="1" applyBorder="1" applyAlignment="1">
      <alignment horizontal="center"/>
    </xf>
    <xf numFmtId="0" fontId="3" fillId="0" borderId="19" xfId="52" applyFont="1" applyBorder="1" applyAlignment="1">
      <alignment horizontal="center"/>
    </xf>
    <xf numFmtId="0" fontId="3" fillId="0" borderId="19" xfId="52" applyFont="1" applyBorder="1"/>
    <xf numFmtId="0" fontId="3" fillId="0" borderId="74" xfId="52" applyFont="1" applyFill="1" applyBorder="1" applyAlignment="1">
      <alignment horizontal="center"/>
    </xf>
    <xf numFmtId="0" fontId="17" fillId="0" borderId="20" xfId="52" applyFont="1" applyBorder="1" applyAlignment="1">
      <alignment horizontal="center"/>
    </xf>
    <xf numFmtId="0" fontId="3" fillId="0" borderId="21" xfId="52" applyFont="1" applyBorder="1" applyAlignment="1">
      <alignment horizontal="center"/>
    </xf>
    <xf numFmtId="0" fontId="3" fillId="0" borderId="38" xfId="52" applyFont="1" applyBorder="1" applyAlignment="1">
      <alignment horizontal="center"/>
    </xf>
    <xf numFmtId="0" fontId="3" fillId="0" borderId="54" xfId="52" applyFont="1" applyBorder="1" applyAlignment="1">
      <alignment horizontal="center"/>
    </xf>
    <xf numFmtId="0" fontId="3" fillId="0" borderId="0" xfId="52" applyFont="1" applyAlignment="1">
      <alignment horizontal="center"/>
    </xf>
    <xf numFmtId="0" fontId="3" fillId="0" borderId="54" xfId="52" applyFont="1" applyFill="1" applyBorder="1" applyAlignment="1">
      <alignment horizontal="center"/>
    </xf>
    <xf numFmtId="0" fontId="17" fillId="0" borderId="38" xfId="52" applyFont="1" applyBorder="1" applyAlignment="1">
      <alignment horizontal="center"/>
    </xf>
    <xf numFmtId="0" fontId="3" fillId="0" borderId="51" xfId="52" applyFont="1" applyBorder="1" applyAlignment="1">
      <alignment horizontal="center"/>
    </xf>
    <xf numFmtId="0" fontId="3" fillId="0" borderId="53" xfId="52" applyFont="1" applyBorder="1" applyAlignment="1">
      <alignment horizontal="center"/>
    </xf>
    <xf numFmtId="0" fontId="3" fillId="0" borderId="55" xfId="52" applyFont="1" applyBorder="1" applyAlignment="1">
      <alignment horizontal="center"/>
    </xf>
    <xf numFmtId="0" fontId="3" fillId="0" borderId="52" xfId="52" applyFont="1" applyBorder="1" applyAlignment="1">
      <alignment horizontal="center"/>
    </xf>
    <xf numFmtId="0" fontId="3" fillId="0" borderId="55" xfId="52" applyFont="1" applyFill="1" applyBorder="1" applyAlignment="1">
      <alignment horizontal="center"/>
    </xf>
    <xf numFmtId="0" fontId="17" fillId="0" borderId="53" xfId="52" applyFont="1" applyBorder="1" applyAlignment="1">
      <alignment horizontal="center"/>
    </xf>
    <xf numFmtId="0" fontId="3" fillId="0" borderId="38" xfId="52" applyFont="1" applyBorder="1"/>
    <xf numFmtId="0" fontId="3" fillId="0" borderId="54" xfId="52" applyFont="1" applyBorder="1"/>
    <xf numFmtId="0" fontId="3" fillId="0" borderId="0" xfId="52" applyFont="1"/>
    <xf numFmtId="0" fontId="3" fillId="0" borderId="74" xfId="52" applyFont="1" applyBorder="1"/>
    <xf numFmtId="170" fontId="3" fillId="0" borderId="54" xfId="52" applyNumberFormat="1" applyFont="1" applyBorder="1"/>
    <xf numFmtId="170" fontId="3" fillId="0" borderId="54" xfId="52" applyNumberFormat="1" applyFont="1" applyBorder="1" applyAlignment="1">
      <alignment horizontal="center"/>
    </xf>
    <xf numFmtId="170" fontId="3" fillId="0" borderId="54" xfId="52" applyNumberFormat="1" applyFont="1" applyFill="1" applyBorder="1" applyAlignment="1">
      <alignment horizontal="center"/>
    </xf>
    <xf numFmtId="170" fontId="3" fillId="0" borderId="54" xfId="52" applyNumberFormat="1" applyFont="1" applyFill="1" applyBorder="1"/>
    <xf numFmtId="170" fontId="17" fillId="0" borderId="0" xfId="52" applyNumberFormat="1" applyFont="1"/>
    <xf numFmtId="170" fontId="3" fillId="0" borderId="74" xfId="52" applyNumberFormat="1" applyFont="1" applyBorder="1"/>
    <xf numFmtId="0" fontId="17" fillId="0" borderId="0" xfId="52" applyFont="1" applyAlignment="1">
      <alignment horizontal="center"/>
    </xf>
    <xf numFmtId="170" fontId="3" fillId="0" borderId="56" xfId="52" applyNumberFormat="1" applyFont="1" applyBorder="1"/>
    <xf numFmtId="170" fontId="3" fillId="0" borderId="55" xfId="52" applyNumberFormat="1" applyFont="1" applyBorder="1"/>
    <xf numFmtId="170" fontId="3" fillId="1" borderId="21" xfId="52" applyNumberFormat="1" applyFont="1" applyFill="1" applyBorder="1"/>
    <xf numFmtId="170" fontId="3" fillId="1" borderId="38" xfId="52" applyNumberFormat="1" applyFont="1" applyFill="1" applyBorder="1"/>
    <xf numFmtId="0" fontId="3" fillId="1" borderId="21" xfId="52" applyFont="1" applyFill="1" applyBorder="1"/>
    <xf numFmtId="0" fontId="3" fillId="1" borderId="38" xfId="52" applyFont="1" applyFill="1" applyBorder="1"/>
    <xf numFmtId="0" fontId="3" fillId="0" borderId="53" xfId="52" applyFont="1" applyBorder="1"/>
    <xf numFmtId="0" fontId="3" fillId="0" borderId="55" xfId="52" applyFont="1" applyBorder="1"/>
    <xf numFmtId="0" fontId="3" fillId="1" borderId="51" xfId="52" applyFont="1" applyFill="1" applyBorder="1"/>
    <xf numFmtId="0" fontId="3" fillId="1" borderId="53" xfId="52" applyFont="1" applyFill="1" applyBorder="1"/>
    <xf numFmtId="170" fontId="3" fillId="0" borderId="0" xfId="52" applyNumberFormat="1" applyFont="1"/>
    <xf numFmtId="0" fontId="3" fillId="0" borderId="0" xfId="52" applyFont="1" applyAlignment="1">
      <alignment horizontal="right"/>
    </xf>
    <xf numFmtId="170" fontId="3" fillId="0" borderId="52" xfId="52" applyNumberFormat="1" applyFont="1" applyBorder="1"/>
    <xf numFmtId="0" fontId="4" fillId="0" borderId="21" xfId="52" applyFont="1" applyFill="1" applyBorder="1" applyAlignment="1">
      <alignment horizontal="centerContinuous"/>
    </xf>
    <xf numFmtId="0" fontId="3" fillId="0" borderId="0" xfId="52" applyFont="1" applyFill="1" applyAlignment="1">
      <alignment horizontal="centerContinuous"/>
    </xf>
    <xf numFmtId="170" fontId="3" fillId="0" borderId="0" xfId="52" applyNumberFormat="1" applyFont="1" applyFill="1" applyAlignment="1">
      <alignment horizontal="centerContinuous"/>
    </xf>
    <xf numFmtId="0" fontId="17" fillId="0" borderId="38" xfId="52" applyFont="1" applyFill="1" applyBorder="1" applyAlignment="1">
      <alignment horizontal="centerContinuous"/>
    </xf>
    <xf numFmtId="0" fontId="3" fillId="0" borderId="0" xfId="52" applyFont="1" applyAlignment="1">
      <alignment horizontal="centerContinuous"/>
    </xf>
    <xf numFmtId="170" fontId="3" fillId="0" borderId="0" xfId="52" applyNumberFormat="1" applyFont="1" applyAlignment="1">
      <alignment horizontal="centerContinuous"/>
    </xf>
    <xf numFmtId="170" fontId="3" fillId="0" borderId="74" xfId="52" applyNumberFormat="1" applyFont="1" applyBorder="1" applyAlignment="1">
      <alignment horizontal="center"/>
    </xf>
    <xf numFmtId="170" fontId="3" fillId="0" borderId="74" xfId="52" applyNumberFormat="1" applyFont="1" applyFill="1" applyBorder="1" applyAlignment="1">
      <alignment horizontal="center"/>
    </xf>
    <xf numFmtId="0" fontId="17" fillId="0" borderId="20" xfId="52" applyFont="1" applyBorder="1"/>
    <xf numFmtId="170" fontId="3" fillId="0" borderId="55" xfId="52" applyNumberFormat="1" applyFont="1" applyBorder="1" applyAlignment="1">
      <alignment horizontal="center"/>
    </xf>
    <xf numFmtId="170" fontId="3" fillId="0" borderId="55" xfId="52" applyNumberFormat="1" applyFont="1" applyFill="1" applyBorder="1" applyAlignment="1">
      <alignment horizontal="center"/>
    </xf>
    <xf numFmtId="0" fontId="3" fillId="0" borderId="0" xfId="52" applyFont="1" applyFill="1"/>
    <xf numFmtId="0" fontId="3" fillId="0" borderId="0" xfId="31" applyFont="1" applyAlignment="1">
      <alignment horizontal="left"/>
    </xf>
    <xf numFmtId="0" fontId="3" fillId="0" borderId="0" xfId="31" applyFont="1"/>
    <xf numFmtId="0" fontId="3" fillId="0" borderId="0" xfId="31" applyFont="1" applyAlignment="1">
      <alignment horizontal="right"/>
    </xf>
    <xf numFmtId="0" fontId="18" fillId="0" borderId="0" xfId="31" applyFont="1"/>
    <xf numFmtId="0" fontId="18" fillId="0" borderId="21" xfId="31" applyFont="1" applyBorder="1"/>
    <xf numFmtId="0" fontId="18" fillId="0" borderId="0" xfId="31" applyFont="1" applyBorder="1"/>
    <xf numFmtId="0" fontId="18" fillId="0" borderId="38" xfId="31" applyFont="1" applyBorder="1"/>
    <xf numFmtId="0" fontId="18" fillId="0" borderId="51" xfId="31" applyFont="1" applyBorder="1"/>
    <xf numFmtId="0" fontId="18" fillId="0" borderId="52" xfId="31" applyFont="1" applyBorder="1"/>
    <xf numFmtId="0" fontId="18" fillId="0" borderId="53" xfId="31" applyFont="1" applyBorder="1"/>
    <xf numFmtId="0" fontId="3" fillId="0" borderId="0" xfId="53" applyFont="1"/>
    <xf numFmtId="171" fontId="3" fillId="0" borderId="0" xfId="53" applyNumberFormat="1" applyFont="1"/>
    <xf numFmtId="170" fontId="3" fillId="0" borderId="0" xfId="53" applyNumberFormat="1" applyFont="1"/>
    <xf numFmtId="0" fontId="17" fillId="0" borderId="0" xfId="53" applyFont="1"/>
    <xf numFmtId="0" fontId="4" fillId="0" borderId="18" xfId="53" applyFont="1" applyBorder="1" applyAlignment="1">
      <alignment horizontal="centerContinuous"/>
    </xf>
    <xf numFmtId="0" fontId="3" fillId="0" borderId="19" xfId="53" applyFont="1" applyBorder="1" applyAlignment="1">
      <alignment horizontal="centerContinuous"/>
    </xf>
    <xf numFmtId="171" fontId="3" fillId="0" borderId="19" xfId="53" applyNumberFormat="1" applyFont="1" applyBorder="1" applyAlignment="1">
      <alignment horizontal="centerContinuous"/>
    </xf>
    <xf numFmtId="170" fontId="3" fillId="0" borderId="19" xfId="53" applyNumberFormat="1" applyFont="1" applyBorder="1" applyAlignment="1">
      <alignment horizontal="centerContinuous"/>
    </xf>
    <xf numFmtId="0" fontId="3" fillId="0" borderId="20" xfId="53" applyFont="1" applyBorder="1" applyAlignment="1">
      <alignment horizontal="centerContinuous"/>
    </xf>
    <xf numFmtId="0" fontId="3" fillId="0" borderId="21" xfId="53" applyFont="1" applyBorder="1" applyAlignment="1">
      <alignment horizontal="centerContinuous"/>
    </xf>
    <xf numFmtId="0" fontId="3" fillId="0" borderId="0" xfId="53" applyFont="1" applyBorder="1" applyAlignment="1">
      <alignment horizontal="centerContinuous"/>
    </xf>
    <xf numFmtId="171" fontId="3" fillId="0" borderId="0" xfId="53" applyNumberFormat="1" applyFont="1" applyBorder="1" applyAlignment="1">
      <alignment horizontal="centerContinuous"/>
    </xf>
    <xf numFmtId="170" fontId="3" fillId="0" borderId="0" xfId="53" applyNumberFormat="1" applyFont="1" applyBorder="1" applyAlignment="1">
      <alignment horizontal="centerContinuous"/>
    </xf>
    <xf numFmtId="0" fontId="3" fillId="0" borderId="38" xfId="53" applyFont="1" applyBorder="1" applyAlignment="1">
      <alignment horizontal="centerContinuous"/>
    </xf>
    <xf numFmtId="0" fontId="17" fillId="0" borderId="21" xfId="53" applyFont="1" applyBorder="1"/>
    <xf numFmtId="0" fontId="17" fillId="0" borderId="0" xfId="53" applyFont="1" applyBorder="1"/>
    <xf numFmtId="171" fontId="17" fillId="0" borderId="0" xfId="53" applyNumberFormat="1" applyFont="1" applyBorder="1"/>
    <xf numFmtId="170" fontId="17" fillId="0" borderId="0" xfId="53" applyNumberFormat="1" applyFont="1" applyBorder="1"/>
    <xf numFmtId="0" fontId="17" fillId="0" borderId="38" xfId="53" applyFont="1" applyBorder="1"/>
    <xf numFmtId="0" fontId="3" fillId="0" borderId="21" xfId="53" applyFont="1" applyBorder="1"/>
    <xf numFmtId="0" fontId="3" fillId="0" borderId="0" xfId="53" applyFont="1" applyBorder="1"/>
    <xf numFmtId="171" fontId="3" fillId="0" borderId="0" xfId="53" applyNumberFormat="1" applyFont="1" applyBorder="1"/>
    <xf numFmtId="170" fontId="3" fillId="0" borderId="0" xfId="53" applyNumberFormat="1" applyFont="1" applyBorder="1"/>
    <xf numFmtId="0" fontId="3" fillId="0" borderId="38" xfId="53" applyFont="1" applyBorder="1"/>
    <xf numFmtId="0" fontId="3" fillId="0" borderId="51" xfId="53" applyFont="1" applyBorder="1"/>
    <xf numFmtId="0" fontId="3" fillId="0" borderId="52" xfId="53" applyFont="1" applyBorder="1"/>
    <xf numFmtId="171" fontId="3" fillId="0" borderId="52" xfId="53" applyNumberFormat="1" applyFont="1" applyBorder="1"/>
    <xf numFmtId="170" fontId="3" fillId="0" borderId="52" xfId="53" applyNumberFormat="1" applyFont="1" applyBorder="1"/>
    <xf numFmtId="0" fontId="3" fillId="0" borderId="53" xfId="53" applyFont="1" applyBorder="1"/>
    <xf numFmtId="0" fontId="3" fillId="0" borderId="58" xfId="53" applyFont="1" applyBorder="1"/>
    <xf numFmtId="0" fontId="3" fillId="0" borderId="73" xfId="53" applyFont="1" applyBorder="1"/>
    <xf numFmtId="171" fontId="3" fillId="0" borderId="73" xfId="53" applyNumberFormat="1" applyFont="1" applyBorder="1"/>
    <xf numFmtId="170" fontId="3" fillId="0" borderId="73" xfId="53" applyNumberFormat="1" applyFont="1" applyBorder="1"/>
    <xf numFmtId="0" fontId="3" fillId="0" borderId="57" xfId="53" applyFont="1" applyBorder="1"/>
    <xf numFmtId="0" fontId="3" fillId="0" borderId="18" xfId="53" applyFont="1" applyBorder="1" applyAlignment="1">
      <alignment horizontal="center"/>
    </xf>
    <xf numFmtId="0" fontId="3" fillId="0" borderId="20" xfId="53" applyFont="1" applyBorder="1"/>
    <xf numFmtId="0" fontId="3" fillId="0" borderId="20" xfId="53" applyFont="1" applyBorder="1" applyAlignment="1">
      <alignment horizontal="center"/>
    </xf>
    <xf numFmtId="171" fontId="3" fillId="0" borderId="19" xfId="53" applyNumberFormat="1" applyFont="1" applyBorder="1"/>
    <xf numFmtId="0" fontId="3" fillId="0" borderId="19" xfId="53" applyFont="1" applyBorder="1"/>
    <xf numFmtId="170" fontId="3" fillId="0" borderId="18" xfId="53" applyNumberFormat="1" applyFont="1" applyBorder="1" applyAlignment="1">
      <alignment horizontal="center"/>
    </xf>
    <xf numFmtId="170" fontId="3" fillId="0" borderId="20" xfId="53" applyNumberFormat="1" applyFont="1" applyBorder="1" applyAlignment="1">
      <alignment horizontal="center"/>
    </xf>
    <xf numFmtId="0" fontId="3" fillId="0" borderId="21" xfId="53" applyFont="1" applyBorder="1" applyAlignment="1">
      <alignment horizontal="center"/>
    </xf>
    <xf numFmtId="0" fontId="3" fillId="0" borderId="38" xfId="53" applyFont="1" applyBorder="1" applyAlignment="1">
      <alignment horizontal="center"/>
    </xf>
    <xf numFmtId="170" fontId="3" fillId="0" borderId="21" xfId="53" applyNumberFormat="1" applyFont="1" applyBorder="1" applyAlignment="1">
      <alignment horizontal="center"/>
    </xf>
    <xf numFmtId="170" fontId="3" fillId="0" borderId="38" xfId="53" applyNumberFormat="1" applyFont="1" applyBorder="1" applyAlignment="1">
      <alignment horizontal="center"/>
    </xf>
    <xf numFmtId="0" fontId="17" fillId="0" borderId="0" xfId="53" applyFont="1" applyAlignment="1">
      <alignment horizontal="center"/>
    </xf>
    <xf numFmtId="170" fontId="3" fillId="0" borderId="21" xfId="53" applyNumberFormat="1" applyFont="1" applyBorder="1"/>
    <xf numFmtId="170" fontId="3" fillId="0" borderId="38" xfId="53" applyNumberFormat="1" applyFont="1" applyBorder="1"/>
    <xf numFmtId="170" fontId="3" fillId="0" borderId="51" xfId="53" applyNumberFormat="1" applyFont="1" applyBorder="1" applyAlignment="1">
      <alignment horizontal="center"/>
    </xf>
    <xf numFmtId="170" fontId="3" fillId="0" borderId="53" xfId="53" applyNumberFormat="1" applyFont="1" applyBorder="1" applyAlignment="1">
      <alignment horizontal="center"/>
    </xf>
    <xf numFmtId="0" fontId="3" fillId="0" borderId="0" xfId="53" applyFont="1" applyFill="1"/>
    <xf numFmtId="170" fontId="3" fillId="0" borderId="21" xfId="53" applyNumberFormat="1" applyFont="1" applyBorder="1" applyAlignment="1">
      <alignment horizontal="right"/>
    </xf>
    <xf numFmtId="171" fontId="3" fillId="0" borderId="0" xfId="53" applyNumberFormat="1" applyFont="1" applyAlignment="1">
      <alignment horizontal="left"/>
    </xf>
    <xf numFmtId="170" fontId="3" fillId="0" borderId="0" xfId="53" applyNumberFormat="1" applyFont="1" applyAlignment="1">
      <alignment horizontal="left"/>
    </xf>
    <xf numFmtId="170" fontId="3" fillId="0" borderId="58" xfId="53" applyNumberFormat="1" applyFont="1" applyBorder="1"/>
    <xf numFmtId="170" fontId="3" fillId="0" borderId="57" xfId="53" applyNumberFormat="1" applyFont="1" applyBorder="1"/>
    <xf numFmtId="170" fontId="3" fillId="0" borderId="38" xfId="53" applyNumberFormat="1" applyFont="1" applyBorder="1" applyAlignment="1">
      <alignment horizontal="left"/>
    </xf>
    <xf numFmtId="170" fontId="3" fillId="0" borderId="56" xfId="53" applyNumberFormat="1" applyFont="1" applyBorder="1" applyAlignment="1">
      <alignment horizontal="center"/>
    </xf>
    <xf numFmtId="170" fontId="3" fillId="0" borderId="51" xfId="53" applyNumberFormat="1" applyFont="1" applyBorder="1"/>
    <xf numFmtId="170" fontId="3" fillId="0" borderId="53" xfId="53" applyNumberFormat="1" applyFont="1" applyBorder="1"/>
    <xf numFmtId="170" fontId="3" fillId="5" borderId="0" xfId="53" applyNumberFormat="1" applyFont="1" applyFill="1"/>
    <xf numFmtId="170" fontId="3" fillId="5" borderId="0" xfId="53" applyNumberFormat="1" applyFont="1" applyFill="1" applyAlignment="1">
      <alignment horizontal="center"/>
    </xf>
    <xf numFmtId="170" fontId="3" fillId="5" borderId="21" xfId="53" applyNumberFormat="1" applyFont="1" applyFill="1" applyBorder="1"/>
    <xf numFmtId="6" fontId="3" fillId="0" borderId="0" xfId="26" applyNumberFormat="1" applyFont="1" applyAlignment="1">
      <alignment horizontal="left"/>
    </xf>
    <xf numFmtId="170" fontId="3" fillId="5" borderId="51" xfId="53" applyNumberFormat="1" applyFont="1" applyFill="1" applyBorder="1"/>
    <xf numFmtId="170" fontId="3" fillId="5" borderId="52" xfId="53" applyNumberFormat="1" applyFont="1" applyFill="1" applyBorder="1"/>
    <xf numFmtId="170" fontId="3" fillId="0" borderId="0" xfId="53" applyNumberFormat="1" applyFont="1" applyFill="1"/>
    <xf numFmtId="171" fontId="3" fillId="0" borderId="0" xfId="53" applyNumberFormat="1" applyFont="1" applyFill="1" applyAlignment="1">
      <alignment horizontal="left"/>
    </xf>
    <xf numFmtId="171" fontId="17" fillId="0" borderId="0" xfId="53" applyNumberFormat="1" applyFont="1"/>
    <xf numFmtId="170" fontId="3" fillId="0" borderId="0" xfId="53" applyNumberFormat="1" applyFont="1" applyFill="1" applyAlignment="1">
      <alignment horizontal="left" indent="1"/>
    </xf>
    <xf numFmtId="0" fontId="3" fillId="0" borderId="0" xfId="53" applyFont="1" applyFill="1" applyAlignment="1">
      <alignment horizontal="right"/>
    </xf>
    <xf numFmtId="3" fontId="3" fillId="0" borderId="0" xfId="21" applyNumberFormat="1" applyFont="1" applyFill="1"/>
    <xf numFmtId="3" fontId="3" fillId="0" borderId="0" xfId="53" applyNumberFormat="1" applyFont="1" applyBorder="1"/>
    <xf numFmtId="170" fontId="17" fillId="0" borderId="0" xfId="53" applyNumberFormat="1" applyFont="1"/>
    <xf numFmtId="170" fontId="3" fillId="0" borderId="0" xfId="31" applyNumberFormat="1" applyFont="1"/>
    <xf numFmtId="0" fontId="21" fillId="0" borderId="0" xfId="31" applyFont="1"/>
    <xf numFmtId="0" fontId="3" fillId="0" borderId="21" xfId="31" applyFont="1" applyBorder="1"/>
    <xf numFmtId="0" fontId="3" fillId="0" borderId="38" xfId="31" applyFont="1" applyBorder="1"/>
    <xf numFmtId="0" fontId="21" fillId="0" borderId="0" xfId="31" applyFont="1" applyAlignment="1">
      <alignment horizontal="center"/>
    </xf>
    <xf numFmtId="0" fontId="3" fillId="0" borderId="74" xfId="31" applyFont="1" applyBorder="1" applyAlignment="1">
      <alignment horizontal="center"/>
    </xf>
    <xf numFmtId="0" fontId="3" fillId="0" borderId="18" xfId="31" applyFont="1" applyBorder="1"/>
    <xf numFmtId="0" fontId="3" fillId="0" borderId="20" xfId="31" applyFont="1" applyBorder="1"/>
    <xf numFmtId="0" fontId="3" fillId="0" borderId="19" xfId="31" applyFont="1" applyBorder="1"/>
    <xf numFmtId="0" fontId="3" fillId="0" borderId="19" xfId="31" applyFont="1" applyBorder="1" applyAlignment="1">
      <alignment horizontal="center"/>
    </xf>
    <xf numFmtId="170" fontId="3" fillId="0" borderId="18" xfId="31" applyNumberFormat="1" applyFont="1" applyBorder="1" applyAlignment="1">
      <alignment horizontal="center"/>
    </xf>
    <xf numFmtId="0" fontId="3" fillId="0" borderId="55" xfId="31" applyFont="1" applyBorder="1" applyAlignment="1">
      <alignment horizontal="center"/>
    </xf>
    <xf numFmtId="0" fontId="3" fillId="0" borderId="51" xfId="31" applyFont="1" applyBorder="1"/>
    <xf numFmtId="0" fontId="3" fillId="0" borderId="53" xfId="31" applyFont="1" applyBorder="1"/>
    <xf numFmtId="0" fontId="3" fillId="0" borderId="52" xfId="31" applyFont="1" applyBorder="1"/>
    <xf numFmtId="0" fontId="3" fillId="0" borderId="52" xfId="31" applyFont="1" applyBorder="1" applyAlignment="1">
      <alignment horizontal="center"/>
    </xf>
    <xf numFmtId="170" fontId="3" fillId="0" borderId="51" xfId="31" applyNumberFormat="1" applyFont="1" applyBorder="1" applyAlignment="1">
      <alignment horizontal="center"/>
    </xf>
    <xf numFmtId="0" fontId="3" fillId="0" borderId="54" xfId="31" applyFont="1" applyBorder="1" applyAlignment="1">
      <alignment horizontal="center"/>
    </xf>
    <xf numFmtId="170" fontId="3" fillId="0" borderId="21" xfId="31" applyNumberFormat="1" applyFont="1" applyBorder="1"/>
    <xf numFmtId="0" fontId="3" fillId="0" borderId="0" xfId="31" applyFont="1" applyAlignment="1">
      <alignment horizontal="center"/>
    </xf>
    <xf numFmtId="170" fontId="3" fillId="0" borderId="58" xfId="31" applyNumberFormat="1" applyFont="1" applyBorder="1"/>
    <xf numFmtId="0" fontId="3" fillId="0" borderId="57" xfId="31" applyFont="1" applyBorder="1"/>
    <xf numFmtId="0" fontId="3" fillId="0" borderId="21" xfId="31" applyFont="1" applyBorder="1" applyAlignment="1">
      <alignment horizontal="center"/>
    </xf>
    <xf numFmtId="170" fontId="3" fillId="0" borderId="51" xfId="31" applyNumberFormat="1" applyFont="1" applyBorder="1"/>
    <xf numFmtId="170" fontId="3" fillId="0" borderId="52" xfId="31" applyNumberFormat="1" applyFont="1" applyBorder="1"/>
    <xf numFmtId="170" fontId="3" fillId="0" borderId="0" xfId="31" applyNumberFormat="1" applyFont="1" applyBorder="1"/>
    <xf numFmtId="0" fontId="21" fillId="0" borderId="0" xfId="31" applyFont="1" applyFill="1" applyAlignment="1">
      <alignment horizontal="center"/>
    </xf>
    <xf numFmtId="0" fontId="22" fillId="0" borderId="0" xfId="31" applyFont="1" applyFill="1" applyAlignment="1">
      <alignment horizontal="center"/>
    </xf>
    <xf numFmtId="170" fontId="3" fillId="0" borderId="73" xfId="31" applyNumberFormat="1" applyFont="1" applyBorder="1"/>
    <xf numFmtId="41" fontId="3" fillId="0" borderId="21" xfId="31" applyNumberFormat="1" applyFont="1" applyBorder="1" applyAlignment="1">
      <alignment horizontal="center"/>
    </xf>
    <xf numFmtId="0" fontId="3" fillId="0" borderId="38" xfId="31" applyFont="1" applyBorder="1" applyAlignment="1">
      <alignment horizontal="center"/>
    </xf>
    <xf numFmtId="0" fontId="3" fillId="0" borderId="0" xfId="31" applyFont="1" applyBorder="1"/>
    <xf numFmtId="0" fontId="3" fillId="0" borderId="0" xfId="31" applyFont="1" applyBorder="1" applyAlignment="1">
      <alignment horizontal="center"/>
    </xf>
    <xf numFmtId="170" fontId="21" fillId="0" borderId="0" xfId="31" applyNumberFormat="1" applyFont="1"/>
    <xf numFmtId="0" fontId="17" fillId="0" borderId="0" xfId="31" applyFont="1" applyAlignment="1">
      <alignment horizontal="center"/>
    </xf>
    <xf numFmtId="0" fontId="17" fillId="0" borderId="0" xfId="31" applyFont="1"/>
    <xf numFmtId="0" fontId="3" fillId="0" borderId="0" xfId="31" applyFont="1" applyFill="1"/>
    <xf numFmtId="170" fontId="3" fillId="0" borderId="18" xfId="31" applyNumberFormat="1" applyFont="1" applyBorder="1"/>
    <xf numFmtId="0" fontId="4" fillId="0" borderId="0" xfId="31" applyFont="1"/>
    <xf numFmtId="170" fontId="3" fillId="0" borderId="0" xfId="31" applyNumberFormat="1" applyFont="1" applyAlignment="1">
      <alignment horizontal="center"/>
    </xf>
    <xf numFmtId="170" fontId="17" fillId="0" borderId="0" xfId="31" applyNumberFormat="1" applyFont="1"/>
    <xf numFmtId="0" fontId="3" fillId="0" borderId="0" xfId="54" applyFont="1"/>
    <xf numFmtId="170" fontId="3" fillId="0" borderId="0" xfId="54" applyNumberFormat="1" applyFont="1"/>
    <xf numFmtId="0" fontId="11" fillId="0" borderId="0" xfId="54"/>
    <xf numFmtId="0" fontId="11" fillId="0" borderId="0" xfId="54" applyAlignment="1">
      <alignment horizontal="center"/>
    </xf>
    <xf numFmtId="0" fontId="17" fillId="0" borderId="0" xfId="54" applyFont="1"/>
    <xf numFmtId="0" fontId="4" fillId="0" borderId="18" xfId="54" applyFont="1" applyFill="1" applyBorder="1" applyAlignment="1">
      <alignment horizontal="centerContinuous"/>
    </xf>
    <xf numFmtId="0" fontId="3" fillId="0" borderId="19" xfId="54" applyFont="1" applyFill="1" applyBorder="1" applyAlignment="1">
      <alignment horizontal="centerContinuous"/>
    </xf>
    <xf numFmtId="170" fontId="3" fillId="0" borderId="19" xfId="54" applyNumberFormat="1" applyFont="1" applyFill="1" applyBorder="1" applyAlignment="1">
      <alignment horizontal="centerContinuous"/>
    </xf>
    <xf numFmtId="0" fontId="3" fillId="0" borderId="38" xfId="54" applyFont="1" applyFill="1" applyBorder="1" applyAlignment="1">
      <alignment horizontal="centerContinuous"/>
    </xf>
    <xf numFmtId="0" fontId="3" fillId="0" borderId="21" xfId="54" applyFont="1" applyBorder="1" applyAlignment="1">
      <alignment horizontal="centerContinuous"/>
    </xf>
    <xf numFmtId="0" fontId="3" fillId="0" borderId="0" xfId="54" applyFont="1" applyAlignment="1">
      <alignment horizontal="centerContinuous"/>
    </xf>
    <xf numFmtId="170" fontId="3" fillId="0" borderId="0" xfId="54" applyNumberFormat="1" applyFont="1" applyAlignment="1">
      <alignment horizontal="centerContinuous"/>
    </xf>
    <xf numFmtId="0" fontId="3" fillId="0" borderId="38" xfId="54" applyFont="1" applyBorder="1" applyAlignment="1">
      <alignment horizontal="centerContinuous"/>
    </xf>
    <xf numFmtId="0" fontId="17" fillId="0" borderId="0" xfId="54" applyFont="1" applyFill="1"/>
    <xf numFmtId="0" fontId="3" fillId="0" borderId="21" xfId="54" applyFont="1" applyBorder="1"/>
    <xf numFmtId="0" fontId="3" fillId="0" borderId="38" xfId="54" applyFont="1" applyBorder="1"/>
    <xf numFmtId="0" fontId="3" fillId="0" borderId="51" xfId="54" applyFont="1" applyBorder="1"/>
    <xf numFmtId="0" fontId="3" fillId="0" borderId="52" xfId="54" applyFont="1" applyBorder="1"/>
    <xf numFmtId="170" fontId="3" fillId="0" borderId="52" xfId="54" applyNumberFormat="1" applyFont="1" applyBorder="1"/>
    <xf numFmtId="0" fontId="3" fillId="0" borderId="53" xfId="54" applyFont="1" applyBorder="1"/>
    <xf numFmtId="0" fontId="3" fillId="0" borderId="18" xfId="54" applyFont="1" applyBorder="1"/>
    <xf numFmtId="0" fontId="3" fillId="0" borderId="20" xfId="54" applyFont="1" applyBorder="1"/>
    <xf numFmtId="170" fontId="3" fillId="0" borderId="74" xfId="54" applyNumberFormat="1" applyFont="1" applyBorder="1" applyAlignment="1">
      <alignment horizontal="center"/>
    </xf>
    <xf numFmtId="0" fontId="3" fillId="0" borderId="0" xfId="54" applyFont="1" applyAlignment="1">
      <alignment horizontal="center"/>
    </xf>
    <xf numFmtId="170" fontId="3" fillId="0" borderId="54" xfId="54" applyNumberFormat="1" applyFont="1" applyBorder="1"/>
    <xf numFmtId="170" fontId="3" fillId="0" borderId="55" xfId="54" applyNumberFormat="1" applyFont="1" applyBorder="1" applyAlignment="1">
      <alignment horizontal="center"/>
    </xf>
    <xf numFmtId="170" fontId="3" fillId="0" borderId="54" xfId="54" applyNumberFormat="1" applyFont="1" applyFill="1" applyBorder="1"/>
    <xf numFmtId="170" fontId="3" fillId="0" borderId="56" xfId="54" applyNumberFormat="1" applyFont="1" applyBorder="1"/>
    <xf numFmtId="0" fontId="3" fillId="0" borderId="19" xfId="54" applyFont="1" applyBorder="1"/>
    <xf numFmtId="170" fontId="3" fillId="0" borderId="19" xfId="54" applyNumberFormat="1" applyFont="1" applyBorder="1"/>
    <xf numFmtId="170" fontId="17" fillId="0" borderId="0" xfId="54" applyNumberFormat="1" applyFont="1"/>
    <xf numFmtId="0" fontId="16" fillId="0" borderId="0" xfId="55" applyFont="1"/>
    <xf numFmtId="168" fontId="3" fillId="0" borderId="0" xfId="55" applyNumberFormat="1" applyFont="1"/>
    <xf numFmtId="169" fontId="3" fillId="0" borderId="0" xfId="55" applyNumberFormat="1" applyFont="1"/>
    <xf numFmtId="0" fontId="3" fillId="0" borderId="0" xfId="55" applyFont="1"/>
    <xf numFmtId="0" fontId="3" fillId="0" borderId="0" xfId="55" applyFont="1" applyBorder="1" applyAlignment="1">
      <alignment horizontal="center"/>
    </xf>
    <xf numFmtId="0" fontId="23" fillId="0" borderId="0" xfId="55" applyFont="1"/>
    <xf numFmtId="0" fontId="7" fillId="0" borderId="0" xfId="55" applyFont="1"/>
    <xf numFmtId="168" fontId="2" fillId="0" borderId="18" xfId="55" applyNumberFormat="1" applyFont="1" applyBorder="1"/>
    <xf numFmtId="169" fontId="2" fillId="0" borderId="19" xfId="55" applyNumberFormat="1" applyFont="1" applyBorder="1"/>
    <xf numFmtId="0" fontId="2" fillId="0" borderId="19" xfId="55" applyFont="1" applyBorder="1"/>
    <xf numFmtId="0" fontId="2" fillId="0" borderId="20" xfId="55" applyFont="1" applyBorder="1"/>
    <xf numFmtId="0" fontId="24" fillId="0" borderId="0" xfId="55" applyFont="1"/>
    <xf numFmtId="168" fontId="2" fillId="0" borderId="21" xfId="55" applyNumberFormat="1" applyFont="1" applyBorder="1"/>
    <xf numFmtId="169" fontId="2" fillId="0" borderId="0" xfId="55" applyNumberFormat="1" applyFont="1" applyBorder="1"/>
    <xf numFmtId="0" fontId="2" fillId="0" borderId="0" xfId="55" applyFont="1" applyBorder="1"/>
    <xf numFmtId="0" fontId="2" fillId="0" borderId="38" xfId="55" applyFont="1" applyBorder="1"/>
    <xf numFmtId="168" fontId="2" fillId="0" borderId="21" xfId="55" applyNumberFormat="1" applyFont="1" applyBorder="1" applyAlignment="1">
      <alignment horizontal="center"/>
    </xf>
    <xf numFmtId="0" fontId="2" fillId="0" borderId="0" xfId="55" applyFont="1" applyBorder="1" applyAlignment="1">
      <alignment horizontal="center"/>
    </xf>
    <xf numFmtId="0" fontId="13" fillId="0" borderId="0" xfId="55" applyFont="1" applyBorder="1"/>
    <xf numFmtId="0" fontId="16" fillId="0" borderId="21" xfId="55" applyFont="1" applyBorder="1"/>
    <xf numFmtId="0" fontId="16" fillId="0" borderId="0" xfId="55" applyFont="1" applyBorder="1"/>
    <xf numFmtId="0" fontId="16" fillId="0" borderId="38" xfId="55" applyFont="1" applyBorder="1"/>
    <xf numFmtId="169" fontId="2" fillId="0" borderId="0" xfId="55" applyNumberFormat="1" applyFont="1" applyBorder="1" applyAlignment="1">
      <alignment horizontal="center"/>
    </xf>
    <xf numFmtId="169" fontId="2" fillId="0" borderId="0" xfId="55" applyNumberFormat="1" applyFont="1" applyBorder="1" applyAlignment="1">
      <alignment horizontal="right"/>
    </xf>
    <xf numFmtId="168" fontId="2" fillId="0" borderId="51" xfId="55" applyNumberFormat="1" applyFont="1" applyBorder="1"/>
    <xf numFmtId="169" fontId="2" fillId="0" borderId="52" xfId="55" applyNumberFormat="1" applyFont="1" applyBorder="1"/>
    <xf numFmtId="0" fontId="2" fillId="0" borderId="52" xfId="55" applyFont="1" applyBorder="1"/>
    <xf numFmtId="0" fontId="2" fillId="0" borderId="53" xfId="55" applyFont="1" applyBorder="1"/>
    <xf numFmtId="169" fontId="2" fillId="0" borderId="0" xfId="55" applyNumberFormat="1" applyFont="1"/>
    <xf numFmtId="0" fontId="2" fillId="0" borderId="0" xfId="55" applyFont="1"/>
    <xf numFmtId="0" fontId="3" fillId="0" borderId="0" xfId="55" applyFont="1" applyAlignment="1">
      <alignment horizontal="left"/>
    </xf>
    <xf numFmtId="0" fontId="17" fillId="0" borderId="0" xfId="55" applyFont="1"/>
    <xf numFmtId="0" fontId="3" fillId="0" borderId="0" xfId="55" applyFont="1" applyAlignment="1">
      <alignment horizontal="right"/>
    </xf>
    <xf numFmtId="0" fontId="4" fillId="0" borderId="18" xfId="55" applyFont="1" applyBorder="1" applyAlignment="1">
      <alignment horizontal="centerContinuous"/>
    </xf>
    <xf numFmtId="0" fontId="3" fillId="0" borderId="19" xfId="55" applyFont="1" applyBorder="1" applyAlignment="1">
      <alignment horizontal="centerContinuous"/>
    </xf>
    <xf numFmtId="0" fontId="3" fillId="0" borderId="20" xfId="55" applyFont="1" applyBorder="1" applyAlignment="1">
      <alignment horizontal="centerContinuous"/>
    </xf>
    <xf numFmtId="0" fontId="4" fillId="0" borderId="21" xfId="55" applyFont="1" applyBorder="1" applyAlignment="1">
      <alignment horizontal="centerContinuous"/>
    </xf>
    <xf numFmtId="0" fontId="3" fillId="0" borderId="0" xfId="55" applyFont="1" applyAlignment="1">
      <alignment horizontal="centerContinuous"/>
    </xf>
    <xf numFmtId="0" fontId="3" fillId="0" borderId="38" xfId="55" applyFont="1" applyBorder="1" applyAlignment="1">
      <alignment horizontal="centerContinuous"/>
    </xf>
    <xf numFmtId="0" fontId="3" fillId="0" borderId="21" xfId="55" applyFont="1" applyBorder="1"/>
    <xf numFmtId="0" fontId="3" fillId="0" borderId="38" xfId="55" applyFont="1" applyBorder="1"/>
    <xf numFmtId="0" fontId="17" fillId="0" borderId="21" xfId="55" applyFont="1" applyBorder="1"/>
    <xf numFmtId="0" fontId="3" fillId="0" borderId="0" xfId="55" applyFont="1" applyBorder="1"/>
    <xf numFmtId="0" fontId="3" fillId="0" borderId="0" xfId="55" applyFont="1" applyBorder="1" applyAlignment="1">
      <alignment horizontal="left" indent="1"/>
    </xf>
    <xf numFmtId="0" fontId="3" fillId="0" borderId="51" xfId="55" applyFont="1" applyBorder="1"/>
    <xf numFmtId="0" fontId="3" fillId="0" borderId="52" xfId="55" applyFont="1" applyBorder="1"/>
    <xf numFmtId="0" fontId="3" fillId="0" borderId="53" xfId="55" applyFont="1" applyBorder="1"/>
    <xf numFmtId="0" fontId="3" fillId="0" borderId="18" xfId="55" applyFont="1" applyBorder="1"/>
    <xf numFmtId="0" fontId="3" fillId="0" borderId="20" xfId="55" applyFont="1" applyBorder="1"/>
    <xf numFmtId="0" fontId="3" fillId="0" borderId="74" xfId="55" applyFont="1" applyBorder="1" applyAlignment="1">
      <alignment horizontal="center"/>
    </xf>
    <xf numFmtId="0" fontId="3" fillId="0" borderId="19" xfId="55" applyFont="1" applyBorder="1"/>
    <xf numFmtId="0" fontId="3" fillId="0" borderId="19" xfId="55" applyFont="1" applyBorder="1" applyAlignment="1">
      <alignment horizontal="center"/>
    </xf>
    <xf numFmtId="0" fontId="3" fillId="0" borderId="21" xfId="55" applyFont="1" applyBorder="1" applyAlignment="1">
      <alignment horizontal="center"/>
    </xf>
    <xf numFmtId="0" fontId="3" fillId="0" borderId="54" xfId="55" applyFont="1" applyBorder="1" applyAlignment="1">
      <alignment horizontal="center"/>
    </xf>
    <xf numFmtId="0" fontId="3" fillId="0" borderId="0" xfId="55" applyFont="1" applyAlignment="1">
      <alignment horizontal="center"/>
    </xf>
    <xf numFmtId="0" fontId="3" fillId="0" borderId="54" xfId="55" applyFont="1" applyBorder="1"/>
    <xf numFmtId="0" fontId="3" fillId="0" borderId="55" xfId="55" applyFont="1" applyBorder="1" applyAlignment="1">
      <alignment horizontal="center"/>
    </xf>
    <xf numFmtId="0" fontId="3" fillId="0" borderId="52" xfId="55" applyFont="1" applyBorder="1" applyAlignment="1">
      <alignment horizontal="center"/>
    </xf>
    <xf numFmtId="170" fontId="3" fillId="0" borderId="19" xfId="55" applyNumberFormat="1" applyFont="1" applyBorder="1"/>
    <xf numFmtId="170" fontId="3" fillId="0" borderId="0" xfId="55" applyNumberFormat="1" applyFont="1" applyBorder="1"/>
    <xf numFmtId="2" fontId="3" fillId="0" borderId="54" xfId="55" applyNumberFormat="1" applyFont="1" applyBorder="1"/>
    <xf numFmtId="0" fontId="17" fillId="0" borderId="0" xfId="55" applyFont="1" applyBorder="1"/>
    <xf numFmtId="0" fontId="17" fillId="0" borderId="38" xfId="55" applyFont="1" applyBorder="1"/>
    <xf numFmtId="2" fontId="3" fillId="0" borderId="0" xfId="55" applyNumberFormat="1" applyFont="1" applyBorder="1"/>
    <xf numFmtId="0" fontId="3" fillId="0" borderId="55" xfId="55" applyFont="1" applyBorder="1"/>
    <xf numFmtId="0" fontId="4" fillId="0" borderId="21" xfId="55" applyFont="1" applyBorder="1" applyAlignment="1">
      <alignment horizontal="center"/>
    </xf>
    <xf numFmtId="0" fontId="4" fillId="0" borderId="0" xfId="55" applyFont="1" applyBorder="1" applyAlignment="1">
      <alignment horizontal="center"/>
    </xf>
    <xf numFmtId="0" fontId="4" fillId="0" borderId="38" xfId="55" applyFont="1" applyBorder="1" applyAlignment="1">
      <alignment horizontal="center"/>
    </xf>
    <xf numFmtId="0" fontId="21" fillId="0" borderId="0" xfId="55" applyFont="1"/>
    <xf numFmtId="0" fontId="17" fillId="0" borderId="0" xfId="55" applyFont="1" applyAlignment="1">
      <alignment horizontal="center"/>
    </xf>
    <xf numFmtId="0" fontId="17" fillId="0" borderId="38" xfId="55" applyFont="1" applyBorder="1" applyAlignment="1">
      <alignment horizontal="centerContinuous"/>
    </xf>
    <xf numFmtId="0" fontId="3" fillId="0" borderId="21" xfId="55" applyFont="1" applyBorder="1" applyAlignment="1">
      <alignment horizontal="centerContinuous"/>
    </xf>
    <xf numFmtId="0" fontId="17" fillId="0" borderId="20" xfId="55" applyFont="1" applyBorder="1"/>
    <xf numFmtId="0" fontId="3" fillId="0" borderId="18" xfId="55" applyFont="1" applyBorder="1" applyAlignment="1">
      <alignment horizontal="center"/>
    </xf>
    <xf numFmtId="0" fontId="3" fillId="0" borderId="51" xfId="55" applyFont="1" applyBorder="1" applyAlignment="1">
      <alignment horizontal="center"/>
    </xf>
    <xf numFmtId="0" fontId="17" fillId="0" borderId="53" xfId="55" applyFont="1" applyBorder="1"/>
    <xf numFmtId="172" fontId="3" fillId="0" borderId="18" xfId="1" applyNumberFormat="1" applyFont="1" applyBorder="1"/>
    <xf numFmtId="3" fontId="3" fillId="0" borderId="18" xfId="55" applyNumberFormat="1" applyFont="1" applyBorder="1"/>
    <xf numFmtId="172" fontId="3" fillId="0" borderId="21" xfId="1" applyNumberFormat="1" applyFont="1" applyBorder="1" applyAlignment="1">
      <alignment horizontal="center"/>
    </xf>
    <xf numFmtId="172" fontId="3" fillId="0" borderId="54" xfId="1" applyNumberFormat="1" applyFont="1" applyBorder="1"/>
    <xf numFmtId="172" fontId="3" fillId="0" borderId="21" xfId="1" applyNumberFormat="1" applyFont="1" applyBorder="1"/>
    <xf numFmtId="3" fontId="3" fillId="0" borderId="21" xfId="55" applyNumberFormat="1" applyFont="1" applyBorder="1"/>
    <xf numFmtId="172" fontId="3" fillId="0" borderId="54" xfId="1" applyNumberFormat="1" applyFont="1" applyBorder="1" applyAlignment="1">
      <alignment horizontal="center"/>
    </xf>
    <xf numFmtId="172" fontId="3" fillId="0" borderId="38" xfId="1" applyNumberFormat="1" applyFont="1" applyBorder="1"/>
    <xf numFmtId="0" fontId="17" fillId="0" borderId="54" xfId="55" applyFont="1" applyBorder="1"/>
    <xf numFmtId="172" fontId="3" fillId="0" borderId="56" xfId="1" applyNumberFormat="1" applyFont="1" applyBorder="1"/>
    <xf numFmtId="3" fontId="3" fillId="0" borderId="56" xfId="55" applyNumberFormat="1" applyFont="1" applyBorder="1"/>
    <xf numFmtId="0" fontId="17" fillId="0" borderId="74" xfId="55" applyFont="1" applyBorder="1"/>
    <xf numFmtId="0" fontId="17" fillId="0" borderId="55" xfId="55" applyFont="1" applyBorder="1"/>
    <xf numFmtId="172" fontId="3" fillId="0" borderId="58" xfId="1" applyNumberFormat="1" applyFont="1" applyBorder="1"/>
    <xf numFmtId="3" fontId="3" fillId="0" borderId="58" xfId="55" applyNumberFormat="1" applyFont="1" applyBorder="1"/>
    <xf numFmtId="3" fontId="3" fillId="0" borderId="54" xfId="55" applyNumberFormat="1" applyFont="1" applyBorder="1"/>
    <xf numFmtId="3" fontId="3" fillId="0" borderId="54" xfId="55" applyNumberFormat="1" applyFont="1" applyBorder="1" applyAlignment="1">
      <alignment horizontal="right"/>
    </xf>
    <xf numFmtId="3" fontId="3" fillId="0" borderId="55" xfId="55" applyNumberFormat="1" applyFont="1" applyBorder="1"/>
    <xf numFmtId="3" fontId="3" fillId="0" borderId="51" xfId="55" applyNumberFormat="1" applyFont="1" applyBorder="1"/>
    <xf numFmtId="3" fontId="3" fillId="0" borderId="0" xfId="55" applyNumberFormat="1" applyFont="1" applyBorder="1"/>
    <xf numFmtId="3" fontId="3" fillId="0" borderId="0" xfId="55" applyNumberFormat="1" applyFont="1"/>
    <xf numFmtId="3" fontId="3" fillId="0" borderId="52" xfId="55" applyNumberFormat="1" applyFont="1" applyBorder="1"/>
    <xf numFmtId="0" fontId="25" fillId="0" borderId="0" xfId="0" applyFont="1"/>
    <xf numFmtId="0" fontId="6" fillId="0" borderId="0" xfId="55" applyFont="1"/>
    <xf numFmtId="0" fontId="3" fillId="0" borderId="0" xfId="55" applyFont="1" applyFill="1"/>
    <xf numFmtId="0" fontId="17" fillId="0" borderId="0" xfId="55" applyFont="1" applyFill="1"/>
    <xf numFmtId="0" fontId="3" fillId="0" borderId="38" xfId="55" applyFont="1" applyBorder="1" applyAlignment="1">
      <alignment horizontal="center"/>
    </xf>
    <xf numFmtId="2" fontId="3" fillId="0" borderId="54" xfId="55" applyNumberFormat="1" applyFont="1" applyBorder="1" applyAlignment="1">
      <alignment horizontal="center"/>
    </xf>
    <xf numFmtId="170" fontId="3" fillId="0" borderId="52" xfId="55" applyNumberFormat="1" applyFont="1" applyBorder="1"/>
    <xf numFmtId="170" fontId="4" fillId="0" borderId="21" xfId="55" applyNumberFormat="1" applyFont="1" applyBorder="1" applyAlignment="1">
      <alignment horizontal="centerContinuous"/>
    </xf>
    <xf numFmtId="170" fontId="3" fillId="0" borderId="0" xfId="55" applyNumberFormat="1" applyFont="1" applyAlignment="1">
      <alignment horizontal="centerContinuous"/>
    </xf>
    <xf numFmtId="0" fontId="6" fillId="0" borderId="38" xfId="55" applyFont="1" applyBorder="1" applyAlignment="1">
      <alignment horizontal="centerContinuous"/>
    </xf>
    <xf numFmtId="170" fontId="3" fillId="0" borderId="21" xfId="55" applyNumberFormat="1" applyFont="1" applyBorder="1" applyAlignment="1">
      <alignment horizontal="centerContinuous"/>
    </xf>
    <xf numFmtId="0" fontId="6" fillId="0" borderId="53" xfId="55" applyFont="1" applyBorder="1"/>
    <xf numFmtId="170" fontId="3" fillId="0" borderId="74" xfId="55" applyNumberFormat="1" applyFont="1" applyBorder="1"/>
    <xf numFmtId="0" fontId="6" fillId="0" borderId="38" xfId="55" applyFont="1" applyBorder="1"/>
    <xf numFmtId="170" fontId="3" fillId="0" borderId="54" xfId="55" applyNumberFormat="1" applyFont="1" applyBorder="1" applyAlignment="1">
      <alignment horizontal="center"/>
    </xf>
    <xf numFmtId="170" fontId="3" fillId="0" borderId="74" xfId="55" applyNumberFormat="1" applyFont="1" applyBorder="1" applyAlignment="1">
      <alignment horizontal="center"/>
    </xf>
    <xf numFmtId="170" fontId="3" fillId="0" borderId="55" xfId="55" applyNumberFormat="1" applyFont="1" applyBorder="1" applyAlignment="1">
      <alignment horizontal="center"/>
    </xf>
    <xf numFmtId="172" fontId="3" fillId="0" borderId="54" xfId="1" applyNumberFormat="1" applyFont="1" applyBorder="1" applyAlignment="1">
      <alignment horizontal="right"/>
    </xf>
    <xf numFmtId="170" fontId="3" fillId="0" borderId="54" xfId="55" applyNumberFormat="1" applyFont="1" applyBorder="1"/>
    <xf numFmtId="0" fontId="6" fillId="0" borderId="20" xfId="55" applyFont="1" applyBorder="1"/>
    <xf numFmtId="170" fontId="3" fillId="0" borderId="56" xfId="55" applyNumberFormat="1" applyFont="1" applyBorder="1"/>
    <xf numFmtId="172" fontId="3" fillId="0" borderId="75" xfId="1" applyNumberFormat="1" applyFont="1" applyBorder="1" applyAlignment="1">
      <alignment horizontal="right"/>
    </xf>
    <xf numFmtId="170" fontId="3" fillId="0" borderId="75" xfId="55" applyNumberFormat="1" applyFont="1" applyBorder="1" applyAlignment="1">
      <alignment horizontal="right"/>
    </xf>
    <xf numFmtId="172" fontId="3" fillId="0" borderId="75" xfId="1" applyNumberFormat="1" applyFont="1" applyBorder="1"/>
    <xf numFmtId="170" fontId="3" fillId="0" borderId="38" xfId="55" applyNumberFormat="1" applyFont="1" applyBorder="1"/>
    <xf numFmtId="170" fontId="3" fillId="0" borderId="0" xfId="55" applyNumberFormat="1" applyFont="1"/>
    <xf numFmtId="170" fontId="17" fillId="0" borderId="0" xfId="55" applyNumberFormat="1" applyFont="1"/>
    <xf numFmtId="170" fontId="6" fillId="0" borderId="0" xfId="55" applyNumberFormat="1" applyFont="1"/>
    <xf numFmtId="0" fontId="3" fillId="0" borderId="0" xfId="56" applyFont="1"/>
    <xf numFmtId="0" fontId="3" fillId="0" borderId="18" xfId="56" applyFont="1" applyBorder="1" applyAlignment="1">
      <alignment horizontal="center"/>
    </xf>
    <xf numFmtId="0" fontId="3" fillId="0" borderId="19" xfId="56" applyFont="1" applyBorder="1"/>
    <xf numFmtId="0" fontId="4" fillId="0" borderId="19" xfId="56" applyFont="1" applyBorder="1"/>
    <xf numFmtId="170" fontId="3" fillId="0" borderId="19" xfId="56" applyNumberFormat="1" applyFont="1" applyBorder="1"/>
    <xf numFmtId="0" fontId="3" fillId="0" borderId="20" xfId="56" applyFont="1" applyBorder="1" applyAlignment="1">
      <alignment horizontal="center"/>
    </xf>
    <xf numFmtId="0" fontId="3" fillId="0" borderId="0" xfId="56" applyFont="1" applyAlignment="1">
      <alignment horizontal="left" textRotation="180"/>
    </xf>
    <xf numFmtId="0" fontId="17" fillId="0" borderId="0" xfId="56" applyFont="1"/>
    <xf numFmtId="0" fontId="17" fillId="0" borderId="0" xfId="56" applyFont="1" applyAlignment="1">
      <alignment horizontal="center"/>
    </xf>
    <xf numFmtId="0" fontId="3" fillId="0" borderId="21" xfId="56" applyFont="1" applyBorder="1" applyAlignment="1">
      <alignment horizontal="center"/>
    </xf>
    <xf numFmtId="170" fontId="3" fillId="0" borderId="0" xfId="56" applyNumberFormat="1" applyFont="1"/>
    <xf numFmtId="0" fontId="3" fillId="0" borderId="38" xfId="56" applyFont="1" applyBorder="1" applyAlignment="1">
      <alignment horizontal="center"/>
    </xf>
    <xf numFmtId="0" fontId="3" fillId="0" borderId="0" xfId="56" applyFont="1" applyBorder="1"/>
    <xf numFmtId="170" fontId="3" fillId="0" borderId="0" xfId="56" applyNumberFormat="1" applyFont="1" applyBorder="1"/>
    <xf numFmtId="170" fontId="3" fillId="0" borderId="74" xfId="56" applyNumberFormat="1" applyFont="1" applyBorder="1" applyAlignment="1">
      <alignment horizontal="center"/>
    </xf>
    <xf numFmtId="170" fontId="3" fillId="0" borderId="20" xfId="56" applyNumberFormat="1" applyFont="1" applyBorder="1" applyAlignment="1">
      <alignment horizontal="center"/>
    </xf>
    <xf numFmtId="0" fontId="17" fillId="0" borderId="0" xfId="56" applyFont="1" applyBorder="1"/>
    <xf numFmtId="0" fontId="17" fillId="0" borderId="0" xfId="56" applyFont="1" applyBorder="1" applyAlignment="1">
      <alignment horizontal="center"/>
    </xf>
    <xf numFmtId="0" fontId="3" fillId="0" borderId="0" xfId="56" applyFont="1" applyBorder="1" applyAlignment="1">
      <alignment horizontal="centerContinuous"/>
    </xf>
    <xf numFmtId="170" fontId="3" fillId="0" borderId="54" xfId="56" applyNumberFormat="1" applyFont="1" applyBorder="1" applyAlignment="1">
      <alignment horizontal="center"/>
    </xf>
    <xf numFmtId="170" fontId="3" fillId="0" borderId="38" xfId="56" applyNumberFormat="1" applyFont="1" applyBorder="1" applyAlignment="1">
      <alignment horizontal="center"/>
    </xf>
    <xf numFmtId="0" fontId="3" fillId="0" borderId="51" xfId="56" applyFont="1" applyBorder="1" applyAlignment="1">
      <alignment horizontal="center"/>
    </xf>
    <xf numFmtId="0" fontId="3" fillId="0" borderId="52" xfId="56" applyFont="1" applyBorder="1"/>
    <xf numFmtId="170" fontId="3" fillId="0" borderId="55" xfId="56" applyNumberFormat="1" applyFont="1" applyBorder="1" applyAlignment="1">
      <alignment horizontal="center"/>
    </xf>
    <xf numFmtId="170" fontId="3" fillId="0" borderId="53" xfId="56" applyNumberFormat="1" applyFont="1" applyBorder="1" applyAlignment="1">
      <alignment horizontal="center"/>
    </xf>
    <xf numFmtId="0" fontId="3" fillId="0" borderId="53" xfId="56" applyFont="1" applyBorder="1" applyAlignment="1">
      <alignment horizontal="center"/>
    </xf>
    <xf numFmtId="0" fontId="3" fillId="0" borderId="58" xfId="56" applyFont="1" applyBorder="1" applyAlignment="1">
      <alignment horizontal="center"/>
    </xf>
    <xf numFmtId="0" fontId="3" fillId="0" borderId="73" xfId="56" applyFont="1" applyBorder="1" applyAlignment="1">
      <alignment horizontal="left"/>
    </xf>
    <xf numFmtId="0" fontId="3" fillId="0" borderId="73" xfId="56" applyFont="1" applyBorder="1"/>
    <xf numFmtId="170" fontId="3" fillId="0" borderId="74" xfId="56" applyNumberFormat="1" applyFont="1" applyBorder="1"/>
    <xf numFmtId="0" fontId="3" fillId="0" borderId="56" xfId="56" applyFont="1" applyBorder="1"/>
    <xf numFmtId="170" fontId="3" fillId="0" borderId="56" xfId="56" applyNumberFormat="1" applyFont="1" applyBorder="1"/>
    <xf numFmtId="170" fontId="3" fillId="0" borderId="20" xfId="56" applyNumberFormat="1" applyFont="1" applyBorder="1"/>
    <xf numFmtId="0" fontId="3" fillId="0" borderId="56" xfId="56" applyFont="1" applyBorder="1" applyAlignment="1">
      <alignment horizontal="center"/>
    </xf>
    <xf numFmtId="0" fontId="4" fillId="0" borderId="0" xfId="56" applyFont="1" applyBorder="1"/>
    <xf numFmtId="0" fontId="4" fillId="0" borderId="73" xfId="56" applyFont="1" applyBorder="1"/>
    <xf numFmtId="172" fontId="3" fillId="0" borderId="57" xfId="1" applyNumberFormat="1" applyFont="1" applyBorder="1"/>
    <xf numFmtId="0" fontId="26" fillId="0" borderId="0" xfId="56" applyFont="1" applyBorder="1"/>
    <xf numFmtId="0" fontId="26" fillId="0" borderId="0" xfId="56" applyFont="1" applyBorder="1" applyAlignment="1">
      <alignment horizontal="center"/>
    </xf>
    <xf numFmtId="0" fontId="26" fillId="0" borderId="73" xfId="56" applyFont="1" applyBorder="1"/>
    <xf numFmtId="0" fontId="4" fillId="0" borderId="52" xfId="56" applyFont="1" applyBorder="1"/>
    <xf numFmtId="0" fontId="26" fillId="0" borderId="52" xfId="56" applyFont="1" applyBorder="1"/>
    <xf numFmtId="0" fontId="17" fillId="0" borderId="73" xfId="56" applyFont="1" applyBorder="1"/>
    <xf numFmtId="0" fontId="17" fillId="0" borderId="56" xfId="56" applyFont="1" applyBorder="1"/>
    <xf numFmtId="0" fontId="17" fillId="0" borderId="57" xfId="56" applyFont="1" applyBorder="1"/>
    <xf numFmtId="170" fontId="17" fillId="0" borderId="56" xfId="56" applyNumberFormat="1" applyFont="1" applyBorder="1"/>
    <xf numFmtId="170" fontId="3" fillId="0" borderId="57" xfId="56" applyNumberFormat="1" applyFont="1" applyBorder="1"/>
    <xf numFmtId="0" fontId="3" fillId="0" borderId="0" xfId="56" applyFont="1" applyFill="1"/>
    <xf numFmtId="0" fontId="3" fillId="0" borderId="0" xfId="56" applyFont="1" applyFill="1" applyBorder="1"/>
    <xf numFmtId="170" fontId="3" fillId="0" borderId="0" xfId="56" applyNumberFormat="1" applyFont="1" applyFill="1" applyBorder="1"/>
    <xf numFmtId="170" fontId="3" fillId="0" borderId="52" xfId="56" applyNumberFormat="1" applyFont="1" applyBorder="1"/>
    <xf numFmtId="0" fontId="3" fillId="0" borderId="19" xfId="56" applyFont="1" applyBorder="1" applyAlignment="1">
      <alignment horizontal="center"/>
    </xf>
    <xf numFmtId="0" fontId="3" fillId="0" borderId="0" xfId="56" applyFont="1" applyAlignment="1">
      <alignment horizontal="center"/>
    </xf>
    <xf numFmtId="170" fontId="17" fillId="0" borderId="0" xfId="56" applyNumberFormat="1" applyFont="1"/>
    <xf numFmtId="0" fontId="6" fillId="0" borderId="0" xfId="31" applyAlignment="1">
      <alignment vertical="center"/>
    </xf>
    <xf numFmtId="0" fontId="3" fillId="0" borderId="0" xfId="31" applyFont="1" applyAlignment="1" applyProtection="1">
      <alignment horizontal="left" vertical="center"/>
    </xf>
    <xf numFmtId="0" fontId="2" fillId="0" borderId="0" xfId="31" applyFont="1" applyAlignment="1">
      <alignment vertical="center"/>
    </xf>
    <xf numFmtId="0" fontId="27" fillId="0" borderId="0" xfId="31" applyFont="1"/>
    <xf numFmtId="0" fontId="6" fillId="0" borderId="0" xfId="31"/>
    <xf numFmtId="0" fontId="2" fillId="0" borderId="18" xfId="31" applyFont="1" applyBorder="1" applyAlignment="1">
      <alignment vertical="center"/>
    </xf>
    <xf numFmtId="0" fontId="2" fillId="0" borderId="19" xfId="31" applyFont="1" applyBorder="1" applyAlignment="1">
      <alignment vertical="center"/>
    </xf>
    <xf numFmtId="0" fontId="27" fillId="0" borderId="19" xfId="31" applyFont="1" applyBorder="1"/>
    <xf numFmtId="0" fontId="27" fillId="0" borderId="20" xfId="31" applyFont="1" applyBorder="1"/>
    <xf numFmtId="0" fontId="4" fillId="0" borderId="21" xfId="31" applyFont="1" applyBorder="1" applyAlignment="1" applyProtection="1">
      <alignment horizontal="centerContinuous" vertical="center"/>
    </xf>
    <xf numFmtId="0" fontId="3" fillId="0" borderId="0" xfId="31" applyFont="1" applyBorder="1" applyAlignment="1">
      <alignment horizontal="centerContinuous" vertical="center"/>
    </xf>
    <xf numFmtId="0" fontId="27" fillId="0" borderId="38" xfId="31" applyFont="1" applyBorder="1"/>
    <xf numFmtId="0" fontId="28" fillId="0" borderId="21" xfId="31" applyFont="1" applyBorder="1" applyAlignment="1" applyProtection="1">
      <alignment horizontal="centerContinuous" vertical="center"/>
    </xf>
    <xf numFmtId="0" fontId="29" fillId="0" borderId="0" xfId="31" applyFont="1" applyBorder="1" applyAlignment="1">
      <alignment horizontal="centerContinuous" vertical="center"/>
    </xf>
    <xf numFmtId="0" fontId="30" fillId="0" borderId="21" xfId="31" applyFont="1" applyBorder="1" applyAlignment="1">
      <alignment vertical="center"/>
    </xf>
    <xf numFmtId="0" fontId="9" fillId="0" borderId="0" xfId="31" applyFont="1" applyBorder="1" applyAlignment="1" applyProtection="1">
      <alignment horizontal="left" vertical="center"/>
    </xf>
    <xf numFmtId="0" fontId="9" fillId="0" borderId="0" xfId="31" applyFont="1" applyBorder="1" applyAlignment="1">
      <alignment horizontal="centerContinuous" vertical="center"/>
    </xf>
    <xf numFmtId="0" fontId="9" fillId="0" borderId="0" xfId="31" quotePrefix="1" applyFont="1" applyBorder="1" applyAlignment="1" applyProtection="1">
      <alignment horizontal="left" vertical="center"/>
    </xf>
    <xf numFmtId="0" fontId="9" fillId="0" borderId="0" xfId="31" applyFont="1" applyBorder="1" applyAlignment="1">
      <alignment vertical="center"/>
    </xf>
    <xf numFmtId="0" fontId="27" fillId="0" borderId="0" xfId="31" applyFont="1" applyAlignment="1">
      <alignment vertical="center"/>
    </xf>
    <xf numFmtId="0" fontId="27" fillId="0" borderId="38" xfId="31" applyFont="1" applyBorder="1" applyAlignment="1">
      <alignment vertical="center"/>
    </xf>
    <xf numFmtId="0" fontId="31" fillId="0" borderId="0" xfId="31" applyFont="1" applyBorder="1" applyAlignment="1" applyProtection="1">
      <alignment horizontal="left" vertical="center"/>
    </xf>
    <xf numFmtId="0" fontId="31" fillId="0" borderId="0" xfId="31" applyFont="1" applyBorder="1" applyAlignment="1">
      <alignment vertical="center"/>
    </xf>
    <xf numFmtId="0" fontId="31" fillId="0" borderId="0" xfId="31" quotePrefix="1" applyFont="1" applyBorder="1" applyAlignment="1" applyProtection="1">
      <alignment horizontal="left" vertical="center"/>
    </xf>
    <xf numFmtId="0" fontId="30" fillId="0" borderId="39" xfId="31" applyFont="1" applyBorder="1" applyAlignment="1">
      <alignment vertical="center"/>
    </xf>
    <xf numFmtId="0" fontId="30" fillId="0" borderId="11" xfId="31" applyFont="1" applyBorder="1" applyAlignment="1">
      <alignment vertical="center"/>
    </xf>
    <xf numFmtId="0" fontId="27" fillId="0" borderId="52" xfId="31" applyFont="1" applyBorder="1"/>
    <xf numFmtId="0" fontId="27" fillId="0" borderId="53" xfId="31" applyFont="1" applyBorder="1"/>
    <xf numFmtId="0" fontId="30" fillId="0" borderId="0" xfId="31" applyFont="1" applyBorder="1" applyAlignment="1">
      <alignment vertical="center"/>
    </xf>
    <xf numFmtId="0" fontId="4" fillId="0" borderId="21" xfId="31" applyFont="1" applyBorder="1" applyAlignment="1" applyProtection="1">
      <alignment horizontal="center" vertical="center"/>
    </xf>
    <xf numFmtId="0" fontId="4" fillId="0" borderId="0" xfId="31" applyFont="1" applyBorder="1" applyAlignment="1" applyProtection="1">
      <alignment horizontal="center" vertical="center"/>
    </xf>
    <xf numFmtId="0" fontId="3" fillId="0" borderId="0" xfId="64" applyFont="1" applyBorder="1" applyAlignment="1">
      <alignment horizontal="centerContinuous"/>
    </xf>
    <xf numFmtId="0" fontId="4" fillId="0" borderId="38" xfId="31" applyFont="1" applyBorder="1" applyAlignment="1" applyProtection="1">
      <alignment horizontal="center" vertical="center"/>
    </xf>
    <xf numFmtId="0" fontId="30" fillId="0" borderId="21" xfId="31" applyFont="1" applyBorder="1" applyAlignment="1" applyProtection="1">
      <alignment horizontal="centerContinuous" vertical="center"/>
    </xf>
    <xf numFmtId="0" fontId="30" fillId="0" borderId="0" xfId="31" applyFont="1" applyBorder="1" applyAlignment="1">
      <alignment horizontal="centerContinuous" vertical="center"/>
    </xf>
    <xf numFmtId="0" fontId="32" fillId="0" borderId="0" xfId="31" applyFont="1" applyBorder="1"/>
    <xf numFmtId="0" fontId="23" fillId="0" borderId="0" xfId="31" applyFont="1" applyBorder="1"/>
    <xf numFmtId="0" fontId="27" fillId="0" borderId="0" xfId="31" applyFont="1" applyBorder="1"/>
    <xf numFmtId="0" fontId="6" fillId="0" borderId="0" xfId="31" applyBorder="1"/>
    <xf numFmtId="0" fontId="33" fillId="0" borderId="0" xfId="31" applyFont="1" applyBorder="1" applyAlignment="1">
      <alignment horizontal="center"/>
    </xf>
    <xf numFmtId="0" fontId="34" fillId="0" borderId="0" xfId="31" applyFont="1" applyBorder="1" applyAlignment="1">
      <alignment horizontal="center"/>
    </xf>
    <xf numFmtId="0" fontId="35" fillId="0" borderId="38" xfId="31" applyFont="1" applyBorder="1" applyAlignment="1">
      <alignment horizontal="center"/>
    </xf>
    <xf numFmtId="38" fontId="33" fillId="0" borderId="0" xfId="31" applyNumberFormat="1" applyFont="1" applyBorder="1"/>
    <xf numFmtId="0" fontId="12" fillId="0" borderId="0" xfId="31" applyFont="1" applyBorder="1"/>
    <xf numFmtId="0" fontId="3" fillId="0" borderId="0" xfId="31" applyFont="1" applyFill="1" applyBorder="1"/>
    <xf numFmtId="1" fontId="3" fillId="0" borderId="0" xfId="31" applyNumberFormat="1" applyFont="1" applyFill="1" applyBorder="1"/>
    <xf numFmtId="0" fontId="6" fillId="0" borderId="0" xfId="31" applyFill="1" applyBorder="1"/>
    <xf numFmtId="0" fontId="36" fillId="0" borderId="0" xfId="31" applyFont="1" applyBorder="1"/>
    <xf numFmtId="0" fontId="4" fillId="0" borderId="0" xfId="31" applyFont="1" applyFill="1" applyBorder="1"/>
    <xf numFmtId="38" fontId="33" fillId="0" borderId="0" xfId="31" applyNumberFormat="1" applyFont="1"/>
    <xf numFmtId="0" fontId="3" fillId="0" borderId="0" xfId="31" quotePrefix="1" applyFont="1" applyFill="1" applyBorder="1" applyAlignment="1">
      <alignment horizontal="left"/>
    </xf>
    <xf numFmtId="0" fontId="30" fillId="0" borderId="51" xfId="31" applyFont="1" applyBorder="1" applyAlignment="1">
      <alignment vertical="center"/>
    </xf>
    <xf numFmtId="0" fontId="30" fillId="0" borderId="52" xfId="31" applyFont="1" applyBorder="1" applyAlignment="1">
      <alignment vertical="center"/>
    </xf>
    <xf numFmtId="0" fontId="30" fillId="0" borderId="52" xfId="31" applyFont="1" applyFill="1" applyBorder="1" applyAlignment="1">
      <alignment vertical="center"/>
    </xf>
    <xf numFmtId="0" fontId="30" fillId="0" borderId="0" xfId="31" applyFont="1" applyAlignment="1">
      <alignment vertical="center"/>
    </xf>
    <xf numFmtId="0" fontId="30" fillId="0" borderId="0" xfId="31" applyFont="1" applyFill="1" applyAlignment="1">
      <alignment vertical="center"/>
    </xf>
    <xf numFmtId="0" fontId="37" fillId="0" borderId="0" xfId="31" applyFont="1"/>
    <xf numFmtId="0" fontId="37" fillId="0" borderId="0" xfId="31" applyFont="1" applyFill="1"/>
    <xf numFmtId="0" fontId="27" fillId="0" borderId="0" xfId="31" applyFont="1" applyAlignment="1" applyProtection="1">
      <alignment horizontal="left"/>
    </xf>
    <xf numFmtId="0" fontId="6" fillId="0" borderId="0" xfId="31" applyAlignment="1" applyProtection="1">
      <alignment horizontal="left"/>
    </xf>
    <xf numFmtId="0" fontId="38" fillId="0" borderId="0" xfId="31" applyFont="1" applyProtection="1">
      <protection locked="0"/>
    </xf>
    <xf numFmtId="0" fontId="3" fillId="0" borderId="0" xfId="64" applyFont="1" applyAlignment="1">
      <alignment horizontal="left"/>
    </xf>
    <xf numFmtId="0" fontId="3" fillId="0" borderId="0" xfId="64" applyFont="1"/>
    <xf numFmtId="0" fontId="3" fillId="0" borderId="0" xfId="64" applyFont="1" applyAlignment="1">
      <alignment horizontal="right"/>
    </xf>
    <xf numFmtId="0" fontId="3" fillId="0" borderId="0" xfId="64" applyFont="1" applyAlignment="1">
      <alignment horizontal="center"/>
    </xf>
    <xf numFmtId="0" fontId="13" fillId="0" borderId="18" xfId="64" applyFont="1" applyBorder="1" applyAlignment="1">
      <alignment horizontal="centerContinuous"/>
    </xf>
    <xf numFmtId="0" fontId="3" fillId="0" borderId="19" xfId="64" applyFont="1" applyBorder="1" applyAlignment="1">
      <alignment horizontal="centerContinuous"/>
    </xf>
    <xf numFmtId="0" fontId="3" fillId="0" borderId="20" xfId="64" applyFont="1" applyBorder="1" applyAlignment="1">
      <alignment horizontal="centerContinuous"/>
    </xf>
    <xf numFmtId="0" fontId="13" fillId="0" borderId="18" xfId="64" applyFont="1" applyBorder="1" applyAlignment="1">
      <alignment horizontal="left"/>
    </xf>
    <xf numFmtId="0" fontId="6" fillId="0" borderId="0" xfId="64"/>
    <xf numFmtId="0" fontId="6" fillId="0" borderId="0" xfId="64" applyAlignment="1">
      <alignment horizontal="center"/>
    </xf>
    <xf numFmtId="0" fontId="3" fillId="0" borderId="21" xfId="64" applyFont="1" applyBorder="1" applyAlignment="1">
      <alignment horizontal="centerContinuous"/>
    </xf>
    <xf numFmtId="0" fontId="3" fillId="0" borderId="0" xfId="64" applyFont="1" applyAlignment="1">
      <alignment horizontal="centerContinuous"/>
    </xf>
    <xf numFmtId="0" fontId="3" fillId="0" borderId="38" xfId="64" applyFont="1" applyBorder="1" applyAlignment="1">
      <alignment horizontal="centerContinuous"/>
    </xf>
    <xf numFmtId="0" fontId="2" fillId="0" borderId="0" xfId="64" applyFont="1" applyAlignment="1">
      <alignment horizontal="centerContinuous"/>
    </xf>
    <xf numFmtId="0" fontId="3" fillId="0" borderId="51" xfId="64" applyFont="1" applyBorder="1"/>
    <xf numFmtId="0" fontId="3" fillId="0" borderId="52" xfId="64" applyFont="1" applyBorder="1"/>
    <xf numFmtId="0" fontId="3" fillId="0" borderId="53" xfId="64" applyFont="1" applyBorder="1"/>
    <xf numFmtId="0" fontId="3" fillId="0" borderId="58" xfId="64" applyFont="1" applyBorder="1"/>
    <xf numFmtId="0" fontId="3" fillId="0" borderId="73" xfId="64" applyFont="1" applyBorder="1"/>
    <xf numFmtId="0" fontId="3" fillId="0" borderId="57" xfId="64" applyFont="1" applyBorder="1"/>
    <xf numFmtId="0" fontId="6" fillId="0" borderId="74" xfId="64" applyBorder="1" applyAlignment="1">
      <alignment horizontal="center"/>
    </xf>
    <xf numFmtId="0" fontId="6" fillId="0" borderId="18" xfId="64" applyBorder="1" applyAlignment="1">
      <alignment horizontal="center"/>
    </xf>
    <xf numFmtId="0" fontId="6" fillId="0" borderId="19" xfId="64" applyBorder="1" applyAlignment="1">
      <alignment horizontal="center"/>
    </xf>
    <xf numFmtId="0" fontId="6" fillId="0" borderId="20" xfId="64" applyBorder="1" applyAlignment="1">
      <alignment horizontal="center"/>
    </xf>
    <xf numFmtId="0" fontId="9" fillId="0" borderId="74" xfId="64" applyFont="1" applyBorder="1" applyAlignment="1">
      <alignment horizontal="center"/>
    </xf>
    <xf numFmtId="0" fontId="2" fillId="0" borderId="74" xfId="64" applyFont="1" applyBorder="1" applyAlignment="1">
      <alignment horizontal="center"/>
    </xf>
    <xf numFmtId="0" fontId="6" fillId="0" borderId="54" xfId="64" applyBorder="1" applyAlignment="1">
      <alignment horizontal="center"/>
    </xf>
    <xf numFmtId="0" fontId="6" fillId="0" borderId="0" xfId="64" applyBorder="1" applyAlignment="1">
      <alignment horizontal="center"/>
    </xf>
    <xf numFmtId="0" fontId="6" fillId="0" borderId="38" xfId="64" applyBorder="1" applyAlignment="1">
      <alignment horizontal="center"/>
    </xf>
    <xf numFmtId="0" fontId="9" fillId="0" borderId="54" xfId="64" applyFont="1" applyBorder="1" applyAlignment="1">
      <alignment horizontal="center"/>
    </xf>
    <xf numFmtId="0" fontId="2" fillId="0" borderId="0" xfId="64" applyFont="1" applyBorder="1" applyAlignment="1">
      <alignment horizontal="center"/>
    </xf>
    <xf numFmtId="0" fontId="2" fillId="0" borderId="54" xfId="64" applyFont="1" applyBorder="1" applyAlignment="1">
      <alignment horizontal="center"/>
    </xf>
    <xf numFmtId="0" fontId="3" fillId="0" borderId="54" xfId="64" applyFont="1" applyBorder="1" applyAlignment="1">
      <alignment horizontal="center"/>
    </xf>
    <xf numFmtId="0" fontId="6" fillId="0" borderId="0" xfId="64" applyAlignment="1">
      <alignment horizontal="centerContinuous"/>
    </xf>
    <xf numFmtId="0" fontId="6" fillId="0" borderId="55" xfId="64" applyBorder="1" applyAlignment="1">
      <alignment horizontal="center"/>
    </xf>
    <xf numFmtId="0" fontId="6" fillId="0" borderId="52" xfId="64" applyBorder="1" applyAlignment="1">
      <alignment horizontal="centerContinuous"/>
    </xf>
    <xf numFmtId="0" fontId="6" fillId="0" borderId="0" xfId="64" applyBorder="1" applyAlignment="1">
      <alignment horizontal="centerContinuous"/>
    </xf>
    <xf numFmtId="0" fontId="2" fillId="0" borderId="55" xfId="64" applyFont="1" applyBorder="1" applyAlignment="1">
      <alignment horizontal="center"/>
    </xf>
    <xf numFmtId="0" fontId="6" fillId="0" borderId="0" xfId="64" applyFont="1" applyAlignment="1">
      <alignment horizontal="center"/>
    </xf>
    <xf numFmtId="49" fontId="3" fillId="0" borderId="52" xfId="64" applyNumberFormat="1" applyFont="1" applyFill="1" applyBorder="1" applyAlignment="1">
      <alignment horizontal="right"/>
    </xf>
    <xf numFmtId="0" fontId="3" fillId="0" borderId="53" xfId="64" applyFont="1" applyFill="1" applyBorder="1"/>
    <xf numFmtId="0" fontId="3" fillId="0" borderId="73" xfId="64" applyFont="1" applyFill="1" applyBorder="1"/>
    <xf numFmtId="37" fontId="3" fillId="0" borderId="77" xfId="64" applyNumberFormat="1" applyFont="1" applyFill="1" applyBorder="1"/>
    <xf numFmtId="37" fontId="3" fillId="0" borderId="78" xfId="64" applyNumberFormat="1" applyFont="1" applyFill="1" applyBorder="1"/>
    <xf numFmtId="37" fontId="3" fillId="0" borderId="79" xfId="64" applyNumberFormat="1" applyFont="1" applyFill="1" applyBorder="1"/>
    <xf numFmtId="37" fontId="3" fillId="0" borderId="80" xfId="64" applyNumberFormat="1" applyFont="1" applyFill="1" applyBorder="1"/>
    <xf numFmtId="38" fontId="3" fillId="0" borderId="79" xfId="64" applyNumberFormat="1" applyFont="1" applyFill="1" applyBorder="1"/>
    <xf numFmtId="38" fontId="3" fillId="0" borderId="0" xfId="64" applyNumberFormat="1" applyFont="1"/>
    <xf numFmtId="0" fontId="3" fillId="0" borderId="52" xfId="64" applyFont="1" applyFill="1" applyBorder="1"/>
    <xf numFmtId="37" fontId="3" fillId="0" borderId="81" xfId="64" applyNumberFormat="1" applyFont="1" applyFill="1" applyBorder="1"/>
    <xf numFmtId="37" fontId="3" fillId="0" borderId="57" xfId="64" applyNumberFormat="1" applyFont="1" applyFill="1" applyBorder="1"/>
    <xf numFmtId="37" fontId="3" fillId="0" borderId="82" xfId="64" applyNumberFormat="1" applyFont="1" applyFill="1" applyBorder="1"/>
    <xf numFmtId="37" fontId="3" fillId="0" borderId="83" xfId="64" applyNumberFormat="1" applyFont="1" applyFill="1" applyBorder="1"/>
    <xf numFmtId="37" fontId="3" fillId="0" borderId="56" xfId="64" applyNumberFormat="1" applyFont="1" applyFill="1" applyBorder="1"/>
    <xf numFmtId="38" fontId="3" fillId="0" borderId="84" xfId="64" applyNumberFormat="1" applyFont="1" applyFill="1" applyBorder="1"/>
    <xf numFmtId="38" fontId="3" fillId="0" borderId="82" xfId="64" applyNumberFormat="1" applyFont="1" applyFill="1" applyBorder="1"/>
    <xf numFmtId="0" fontId="3" fillId="0" borderId="52" xfId="64" applyFont="1" applyFill="1" applyBorder="1" applyAlignment="1"/>
    <xf numFmtId="38" fontId="3" fillId="0" borderId="0" xfId="64" applyNumberFormat="1" applyFont="1" applyFill="1"/>
    <xf numFmtId="0" fontId="3" fillId="0" borderId="0" xfId="64" applyFont="1" applyFill="1" applyAlignment="1">
      <alignment horizontal="center"/>
    </xf>
    <xf numFmtId="0" fontId="3" fillId="0" borderId="0" xfId="64" applyFont="1" applyFill="1"/>
    <xf numFmtId="49" fontId="3" fillId="0" borderId="52" xfId="64" applyNumberFormat="1" applyFont="1" applyFill="1" applyBorder="1" applyAlignment="1"/>
    <xf numFmtId="37" fontId="3" fillId="0" borderId="83" xfId="64" applyNumberFormat="1" applyFont="1" applyFill="1" applyBorder="1" applyProtection="1"/>
    <xf numFmtId="37" fontId="3" fillId="0" borderId="56" xfId="64" applyNumberFormat="1" applyFont="1" applyFill="1" applyBorder="1" applyProtection="1"/>
    <xf numFmtId="38" fontId="3" fillId="0" borderId="82" xfId="64" applyNumberFormat="1" applyFont="1" applyBorder="1"/>
    <xf numFmtId="37" fontId="3" fillId="0" borderId="84" xfId="64" applyNumberFormat="1" applyFont="1" applyBorder="1"/>
    <xf numFmtId="49" fontId="3" fillId="0" borderId="0" xfId="64" applyNumberFormat="1" applyFont="1" applyFill="1" applyBorder="1" applyAlignment="1">
      <alignment horizontal="right"/>
    </xf>
    <xf numFmtId="49" fontId="3" fillId="0" borderId="0" xfId="64" applyNumberFormat="1" applyFont="1" applyFill="1" applyBorder="1" applyAlignment="1">
      <alignment horizontal="left"/>
    </xf>
    <xf numFmtId="0" fontId="3" fillId="0" borderId="0" xfId="64" applyFont="1" applyFill="1" applyBorder="1"/>
    <xf numFmtId="37" fontId="3" fillId="0" borderId="85" xfId="64" applyNumberFormat="1" applyFont="1" applyFill="1" applyBorder="1"/>
    <xf numFmtId="37" fontId="3" fillId="0" borderId="86" xfId="64" applyNumberFormat="1" applyFont="1" applyFill="1" applyBorder="1"/>
    <xf numFmtId="37" fontId="3" fillId="0" borderId="87" xfId="64" applyNumberFormat="1" applyFont="1" applyFill="1" applyBorder="1"/>
    <xf numFmtId="37" fontId="3" fillId="0" borderId="88" xfId="64" applyNumberFormat="1" applyFont="1" applyFill="1" applyBorder="1"/>
    <xf numFmtId="0" fontId="3" fillId="0" borderId="18" xfId="64" applyFont="1" applyBorder="1"/>
    <xf numFmtId="0" fontId="3" fillId="0" borderId="19" xfId="64" applyFont="1" applyBorder="1" applyAlignment="1">
      <alignment horizontal="center"/>
    </xf>
    <xf numFmtId="0" fontId="2" fillId="0" borderId="19" xfId="64" applyFont="1" applyFill="1" applyBorder="1"/>
    <xf numFmtId="0" fontId="3" fillId="0" borderId="19" xfId="64" applyFont="1" applyBorder="1"/>
    <xf numFmtId="0" fontId="3" fillId="0" borderId="20" xfId="64" applyFont="1" applyBorder="1"/>
    <xf numFmtId="0" fontId="8" fillId="0" borderId="0" xfId="44"/>
    <xf numFmtId="0" fontId="3" fillId="0" borderId="21" xfId="64" applyFont="1" applyBorder="1"/>
    <xf numFmtId="0" fontId="2" fillId="0" borderId="0" xfId="64" applyFont="1" applyFill="1" applyBorder="1"/>
    <xf numFmtId="0" fontId="3" fillId="0" borderId="0" xfId="64" applyFont="1" applyBorder="1"/>
    <xf numFmtId="0" fontId="3" fillId="0" borderId="38" xfId="64" applyFont="1" applyBorder="1"/>
    <xf numFmtId="0" fontId="2" fillId="0" borderId="52" xfId="64" applyFont="1" applyBorder="1"/>
    <xf numFmtId="0" fontId="3" fillId="0" borderId="52" xfId="31" applyFont="1" applyBorder="1" applyAlignment="1">
      <alignment horizontal="left"/>
    </xf>
    <xf numFmtId="0" fontId="6" fillId="0" borderId="52" xfId="31" applyBorder="1"/>
    <xf numFmtId="0" fontId="6" fillId="0" borderId="52" xfId="31" applyBorder="1" applyAlignment="1">
      <alignment horizontal="right"/>
    </xf>
    <xf numFmtId="0" fontId="3" fillId="0" borderId="52" xfId="31" applyFont="1" applyBorder="1" applyAlignment="1">
      <alignment horizontal="right"/>
    </xf>
    <xf numFmtId="0" fontId="6" fillId="0" borderId="0" xfId="31" applyAlignment="1">
      <alignment horizontal="center"/>
    </xf>
    <xf numFmtId="0" fontId="4" fillId="0" borderId="18" xfId="31" applyFont="1" applyBorder="1" applyAlignment="1">
      <alignment horizontal="centerContinuous"/>
    </xf>
    <xf numFmtId="0" fontId="3" fillId="0" borderId="19" xfId="31" applyFont="1" applyBorder="1" applyAlignment="1">
      <alignment horizontal="centerContinuous"/>
    </xf>
    <xf numFmtId="0" fontId="6" fillId="0" borderId="20" xfId="31" applyBorder="1" applyAlignment="1">
      <alignment horizontal="left"/>
    </xf>
    <xf numFmtId="0" fontId="6" fillId="0" borderId="21" xfId="31" applyBorder="1" applyAlignment="1">
      <alignment horizontal="centerContinuous"/>
    </xf>
    <xf numFmtId="0" fontId="6" fillId="0" borderId="0" xfId="31" applyBorder="1" applyAlignment="1">
      <alignment horizontal="centerContinuous"/>
    </xf>
    <xf numFmtId="0" fontId="6" fillId="0" borderId="38" xfId="31" applyBorder="1" applyAlignment="1">
      <alignment horizontal="left"/>
    </xf>
    <xf numFmtId="0" fontId="3" fillId="0" borderId="21" xfId="31" applyFont="1" applyBorder="1" applyAlignment="1">
      <alignment horizontal="centerContinuous"/>
    </xf>
    <xf numFmtId="0" fontId="3" fillId="0" borderId="0" xfId="31" applyFont="1" applyBorder="1" applyAlignment="1">
      <alignment horizontal="centerContinuous"/>
    </xf>
    <xf numFmtId="0" fontId="3" fillId="0" borderId="0" xfId="31" applyFont="1" applyBorder="1" applyAlignment="1">
      <alignment horizontal="right"/>
    </xf>
    <xf numFmtId="0" fontId="3" fillId="0" borderId="38" xfId="31" applyFont="1" applyBorder="1" applyAlignment="1">
      <alignment horizontal="centerContinuous"/>
    </xf>
    <xf numFmtId="0" fontId="2" fillId="0" borderId="21" xfId="31" applyFont="1" applyBorder="1" applyAlignment="1">
      <alignment horizontal="left" indent="1"/>
    </xf>
    <xf numFmtId="0" fontId="6" fillId="0" borderId="0" xfId="31" applyBorder="1" applyAlignment="1">
      <alignment horizontal="right"/>
    </xf>
    <xf numFmtId="0" fontId="6" fillId="0" borderId="38" xfId="31" applyBorder="1"/>
    <xf numFmtId="0" fontId="2" fillId="0" borderId="21" xfId="31" applyFont="1" applyBorder="1" applyAlignment="1">
      <alignment horizontal="left" indent="2"/>
    </xf>
    <xf numFmtId="0" fontId="2" fillId="0" borderId="0" xfId="31" applyFont="1" applyBorder="1" applyAlignment="1">
      <alignment horizontal="left" indent="1"/>
    </xf>
    <xf numFmtId="0" fontId="3" fillId="0" borderId="51" xfId="31" applyFont="1" applyBorder="1" applyAlignment="1">
      <alignment horizontal="centerContinuous"/>
    </xf>
    <xf numFmtId="0" fontId="9" fillId="0" borderId="52" xfId="31" applyFont="1" applyBorder="1" applyAlignment="1"/>
    <xf numFmtId="0" fontId="3" fillId="0" borderId="52" xfId="31" applyFont="1" applyBorder="1" applyAlignment="1">
      <alignment horizontal="centerContinuous"/>
    </xf>
    <xf numFmtId="0" fontId="3" fillId="0" borderId="53" xfId="31" applyFont="1" applyBorder="1" applyAlignment="1">
      <alignment horizontal="centerContinuous"/>
    </xf>
    <xf numFmtId="0" fontId="3" fillId="0" borderId="58" xfId="31" applyFont="1" applyBorder="1"/>
    <xf numFmtId="0" fontId="3" fillId="0" borderId="73" xfId="31" applyFont="1" applyBorder="1"/>
    <xf numFmtId="0" fontId="3" fillId="0" borderId="73" xfId="31" applyFont="1" applyBorder="1" applyAlignment="1">
      <alignment horizontal="right"/>
    </xf>
    <xf numFmtId="0" fontId="3" fillId="0" borderId="51" xfId="31" applyFont="1" applyBorder="1" applyAlignment="1">
      <alignment horizontal="right"/>
    </xf>
    <xf numFmtId="0" fontId="3" fillId="0" borderId="54" xfId="31" applyFont="1" applyBorder="1"/>
    <xf numFmtId="0" fontId="3" fillId="0" borderId="89" xfId="31" applyFont="1" applyBorder="1" applyAlignment="1">
      <alignment horizontal="centerContinuous"/>
    </xf>
    <xf numFmtId="0" fontId="3" fillId="0" borderId="78" xfId="31" applyFont="1" applyBorder="1" applyAlignment="1">
      <alignment horizontal="centerContinuous"/>
    </xf>
    <xf numFmtId="0" fontId="3" fillId="0" borderId="90" xfId="31" applyFont="1" applyBorder="1" applyAlignment="1">
      <alignment horizontal="center"/>
    </xf>
    <xf numFmtId="0" fontId="3" fillId="0" borderId="91" xfId="31" applyFont="1" applyBorder="1" applyAlignment="1">
      <alignment horizontal="center"/>
    </xf>
    <xf numFmtId="0" fontId="3" fillId="0" borderId="92" xfId="31" quotePrefix="1" applyFont="1" applyBorder="1" applyAlignment="1">
      <alignment horizontal="center"/>
    </xf>
    <xf numFmtId="0" fontId="3" fillId="0" borderId="54" xfId="31" quotePrefix="1" applyFont="1" applyBorder="1" applyAlignment="1">
      <alignment horizontal="center"/>
    </xf>
    <xf numFmtId="0" fontId="3" fillId="0" borderId="93" xfId="31" applyFont="1" applyBorder="1" applyAlignment="1">
      <alignment horizontal="center"/>
    </xf>
    <xf numFmtId="0" fontId="3" fillId="0" borderId="94" xfId="31" applyFont="1" applyBorder="1" applyAlignment="1">
      <alignment horizontal="center"/>
    </xf>
    <xf numFmtId="0" fontId="3" fillId="0" borderId="0" xfId="31" applyFont="1" applyAlignment="1">
      <alignment horizontal="centerContinuous"/>
    </xf>
    <xf numFmtId="0" fontId="3" fillId="0" borderId="92" xfId="31" applyFont="1" applyBorder="1" applyAlignment="1">
      <alignment horizontal="center"/>
    </xf>
    <xf numFmtId="0" fontId="3" fillId="0" borderId="81" xfId="31" applyFont="1" applyBorder="1" applyAlignment="1">
      <alignment horizontal="center"/>
    </xf>
    <xf numFmtId="0" fontId="3" fillId="0" borderId="95" xfId="31" applyFont="1" applyBorder="1" applyAlignment="1">
      <alignment horizontal="center"/>
    </xf>
    <xf numFmtId="0" fontId="3" fillId="0" borderId="84" xfId="31" applyFont="1" applyBorder="1" applyAlignment="1">
      <alignment horizontal="center"/>
    </xf>
    <xf numFmtId="10" fontId="3" fillId="0" borderId="93" xfId="31" applyNumberFormat="1" applyFont="1" applyBorder="1" applyAlignment="1">
      <alignment horizontal="right"/>
    </xf>
    <xf numFmtId="0" fontId="3" fillId="0" borderId="96" xfId="31" applyFont="1" applyBorder="1" applyAlignment="1">
      <alignment horizontal="center"/>
    </xf>
    <xf numFmtId="0" fontId="3" fillId="0" borderId="55" xfId="31" applyFont="1" applyBorder="1" applyAlignment="1">
      <alignment horizontal="right"/>
    </xf>
    <xf numFmtId="49" fontId="3" fillId="0" borderId="52" xfId="31" applyNumberFormat="1" applyFont="1" applyBorder="1" applyAlignment="1">
      <alignment horizontal="right"/>
    </xf>
    <xf numFmtId="38" fontId="3" fillId="0" borderId="81" xfId="31" applyNumberFormat="1" applyFont="1" applyBorder="1"/>
    <xf numFmtId="38" fontId="3" fillId="0" borderId="55" xfId="31" applyNumberFormat="1" applyFont="1" applyBorder="1"/>
    <xf numFmtId="38" fontId="3" fillId="0" borderId="84" xfId="31" applyNumberFormat="1" applyFont="1" applyBorder="1"/>
    <xf numFmtId="0" fontId="3" fillId="0" borderId="55" xfId="31" applyFont="1" applyBorder="1"/>
    <xf numFmtId="0" fontId="3" fillId="0" borderId="56" xfId="31" applyFont="1" applyBorder="1" applyAlignment="1">
      <alignment horizontal="right"/>
    </xf>
    <xf numFmtId="49" fontId="3" fillId="0" borderId="73" xfId="31" applyNumberFormat="1" applyFont="1" applyBorder="1" applyAlignment="1">
      <alignment horizontal="right"/>
    </xf>
    <xf numFmtId="38" fontId="3" fillId="0" borderId="82" xfId="31" applyNumberFormat="1" applyFont="1" applyBorder="1"/>
    <xf numFmtId="0" fontId="3" fillId="0" borderId="56" xfId="31" applyFont="1" applyBorder="1"/>
    <xf numFmtId="38" fontId="3" fillId="0" borderId="82" xfId="31" applyNumberFormat="1" applyFont="1" applyBorder="1" applyAlignment="1">
      <alignment horizontal="centerContinuous"/>
    </xf>
    <xf numFmtId="49" fontId="3" fillId="0" borderId="73" xfId="31" applyNumberFormat="1" applyFont="1" applyBorder="1" applyAlignment="1">
      <alignment horizontal="left"/>
    </xf>
    <xf numFmtId="0" fontId="3" fillId="0" borderId="57" xfId="31" applyFont="1" applyBorder="1" applyAlignment="1">
      <alignment horizontal="left"/>
    </xf>
    <xf numFmtId="49" fontId="3" fillId="0" borderId="73" xfId="31" applyNumberFormat="1" applyFont="1" applyFill="1" applyBorder="1" applyAlignment="1">
      <alignment horizontal="right"/>
    </xf>
    <xf numFmtId="0" fontId="3" fillId="0" borderId="52" xfId="31" applyFont="1" applyFill="1" applyBorder="1"/>
    <xf numFmtId="0" fontId="3" fillId="0" borderId="73" xfId="31" applyFont="1" applyFill="1" applyBorder="1" applyAlignment="1"/>
    <xf numFmtId="38" fontId="3" fillId="0" borderId="83" xfId="31" applyNumberFormat="1" applyFont="1" applyFill="1" applyBorder="1"/>
    <xf numFmtId="38" fontId="3" fillId="0" borderId="57" xfId="31" applyNumberFormat="1" applyFont="1" applyFill="1" applyBorder="1"/>
    <xf numFmtId="38" fontId="3" fillId="0" borderId="82" xfId="31" applyNumberFormat="1" applyFont="1" applyFill="1" applyBorder="1"/>
    <xf numFmtId="0" fontId="3" fillId="0" borderId="56" xfId="31" applyFont="1" applyFill="1" applyBorder="1"/>
    <xf numFmtId="0" fontId="3" fillId="0" borderId="74" xfId="31" applyFont="1" applyBorder="1" applyAlignment="1">
      <alignment horizontal="right"/>
    </xf>
    <xf numFmtId="49" fontId="3" fillId="0" borderId="19" xfId="31" applyNumberFormat="1" applyFont="1" applyFill="1" applyBorder="1" applyAlignment="1">
      <alignment horizontal="right"/>
    </xf>
    <xf numFmtId="0" fontId="3" fillId="0" borderId="0" xfId="31" applyFont="1" applyFill="1" applyBorder="1" applyAlignment="1"/>
    <xf numFmtId="38" fontId="3" fillId="0" borderId="54" xfId="31" applyNumberFormat="1" applyFont="1" applyBorder="1"/>
    <xf numFmtId="38" fontId="3" fillId="0" borderId="99" xfId="31" applyNumberFormat="1" applyFont="1" applyFill="1" applyBorder="1"/>
    <xf numFmtId="38" fontId="3" fillId="0" borderId="20" xfId="31" applyNumberFormat="1" applyFont="1" applyFill="1" applyBorder="1"/>
    <xf numFmtId="38" fontId="3" fillId="0" borderId="100" xfId="31" applyNumberFormat="1" applyFont="1" applyFill="1" applyBorder="1"/>
    <xf numFmtId="0" fontId="3" fillId="0" borderId="54" xfId="31" applyFont="1" applyBorder="1" applyAlignment="1">
      <alignment horizontal="right"/>
    </xf>
    <xf numFmtId="49" fontId="3" fillId="0" borderId="19" xfId="31" applyNumberFormat="1" applyFont="1" applyBorder="1" applyAlignment="1">
      <alignment horizontal="right"/>
    </xf>
    <xf numFmtId="38" fontId="3" fillId="0" borderId="100" xfId="31" applyNumberFormat="1" applyFont="1" applyBorder="1"/>
    <xf numFmtId="0" fontId="3" fillId="0" borderId="74" xfId="31" applyFont="1" applyBorder="1"/>
    <xf numFmtId="49" fontId="3" fillId="0" borderId="58" xfId="31" applyNumberFormat="1" applyFont="1" applyBorder="1" applyAlignment="1">
      <alignment horizontal="right"/>
    </xf>
    <xf numFmtId="0" fontId="3" fillId="0" borderId="98" xfId="31" applyFont="1" applyBorder="1"/>
    <xf numFmtId="0" fontId="3" fillId="0" borderId="83" xfId="31" applyFont="1" applyBorder="1"/>
    <xf numFmtId="49" fontId="3" fillId="0" borderId="52" xfId="31" applyNumberFormat="1" applyFont="1" applyFill="1" applyBorder="1" applyAlignment="1"/>
    <xf numFmtId="0" fontId="6" fillId="0" borderId="52" xfId="31" applyFill="1" applyBorder="1"/>
    <xf numFmtId="38" fontId="3" fillId="0" borderId="56" xfId="31" applyNumberFormat="1" applyFont="1" applyFill="1" applyBorder="1"/>
    <xf numFmtId="0" fontId="6" fillId="0" borderId="0" xfId="31" applyFill="1"/>
    <xf numFmtId="49" fontId="3" fillId="0" borderId="73" xfId="31" applyNumberFormat="1" applyFont="1" applyFill="1" applyBorder="1" applyAlignment="1">
      <alignment horizontal="left"/>
    </xf>
    <xf numFmtId="0" fontId="3" fillId="0" borderId="57" xfId="31" applyFont="1" applyFill="1" applyBorder="1"/>
    <xf numFmtId="38" fontId="3" fillId="0" borderId="85" xfId="31" applyNumberFormat="1" applyFont="1" applyFill="1" applyBorder="1"/>
    <xf numFmtId="38" fontId="3" fillId="0" borderId="87" xfId="31" applyNumberFormat="1" applyFont="1" applyFill="1" applyBorder="1"/>
    <xf numFmtId="10" fontId="3" fillId="0" borderId="104" xfId="31" applyNumberFormat="1" applyFont="1" applyBorder="1"/>
    <xf numFmtId="38" fontId="3" fillId="0" borderId="86" xfId="31" applyNumberFormat="1" applyFont="1" applyFill="1" applyBorder="1"/>
    <xf numFmtId="0" fontId="6" fillId="0" borderId="0" xfId="31" applyFont="1" applyAlignment="1">
      <alignment horizontal="center"/>
    </xf>
    <xf numFmtId="0" fontId="4" fillId="0" borderId="51" xfId="31" applyFont="1" applyBorder="1" applyAlignment="1">
      <alignment horizontal="right"/>
    </xf>
    <xf numFmtId="49" fontId="4" fillId="0" borderId="52" xfId="31" applyNumberFormat="1" applyFont="1" applyFill="1" applyBorder="1" applyAlignment="1">
      <alignment horizontal="left"/>
    </xf>
    <xf numFmtId="49" fontId="2" fillId="0" borderId="52" xfId="31" applyNumberFormat="1" applyFont="1" applyFill="1" applyBorder="1" applyAlignment="1">
      <alignment horizontal="right"/>
    </xf>
    <xf numFmtId="49" fontId="2" fillId="0" borderId="52" xfId="31" applyNumberFormat="1" applyFont="1" applyFill="1" applyBorder="1" applyAlignment="1">
      <alignment horizontal="left"/>
    </xf>
    <xf numFmtId="0" fontId="2" fillId="0" borderId="52" xfId="31" applyFont="1" applyFill="1" applyBorder="1"/>
    <xf numFmtId="38" fontId="2" fillId="0" borderId="52" xfId="31" applyNumberFormat="1" applyFont="1" applyFill="1" applyBorder="1"/>
    <xf numFmtId="10" fontId="2" fillId="0" borderId="52" xfId="31" applyNumberFormat="1" applyFont="1" applyBorder="1"/>
    <xf numFmtId="0" fontId="2" fillId="0" borderId="53" xfId="31" applyFont="1" applyFill="1" applyBorder="1"/>
    <xf numFmtId="0" fontId="2" fillId="0" borderId="0" xfId="31" applyFont="1"/>
    <xf numFmtId="0" fontId="2" fillId="0" borderId="0" xfId="31" applyFont="1" applyAlignment="1">
      <alignment horizontal="center"/>
    </xf>
    <xf numFmtId="0" fontId="6" fillId="0" borderId="0" xfId="31" applyAlignment="1">
      <alignment horizontal="right"/>
    </xf>
    <xf numFmtId="38" fontId="6" fillId="0" borderId="0" xfId="31" applyNumberFormat="1"/>
    <xf numFmtId="0" fontId="3" fillId="0" borderId="52" xfId="31" quotePrefix="1" applyFont="1" applyBorder="1" applyAlignment="1">
      <alignment horizontal="left"/>
    </xf>
    <xf numFmtId="0" fontId="4" fillId="0" borderId="21" xfId="31" applyFont="1" applyBorder="1" applyAlignment="1">
      <alignment horizontal="centerContinuous"/>
    </xf>
    <xf numFmtId="0" fontId="6" fillId="0" borderId="0" xfId="31" applyAlignment="1">
      <alignment horizontal="centerContinuous"/>
    </xf>
    <xf numFmtId="0" fontId="6" fillId="0" borderId="38" xfId="31" applyBorder="1" applyAlignment="1">
      <alignment horizontal="centerContinuous"/>
    </xf>
    <xf numFmtId="0" fontId="2" fillId="0" borderId="0" xfId="31" applyFont="1" applyBorder="1" applyAlignment="1">
      <alignment horizontal="left"/>
    </xf>
    <xf numFmtId="0" fontId="9" fillId="0" borderId="0" xfId="31" applyFont="1" applyBorder="1" applyAlignment="1"/>
    <xf numFmtId="0" fontId="3" fillId="0" borderId="55" xfId="31" applyFont="1" applyBorder="1" applyAlignment="1">
      <alignment horizontal="centerContinuous"/>
    </xf>
    <xf numFmtId="0" fontId="3" fillId="0" borderId="0" xfId="31" applyFont="1" applyFill="1" applyBorder="1" applyAlignment="1">
      <alignment horizontal="center"/>
    </xf>
    <xf numFmtId="0" fontId="3" fillId="0" borderId="53" xfId="31" applyFont="1" applyBorder="1" applyAlignment="1">
      <alignment horizontal="center"/>
    </xf>
    <xf numFmtId="0" fontId="3" fillId="0" borderId="58" xfId="31" applyFont="1" applyBorder="1" applyAlignment="1">
      <alignment horizontal="centerContinuous"/>
    </xf>
    <xf numFmtId="0" fontId="3" fillId="0" borderId="73" xfId="31" applyFont="1" applyBorder="1" applyAlignment="1">
      <alignment horizontal="centerContinuous"/>
    </xf>
    <xf numFmtId="0" fontId="3" fillId="0" borderId="18" xfId="31" applyFont="1" applyBorder="1" applyAlignment="1">
      <alignment horizontal="center"/>
    </xf>
    <xf numFmtId="0" fontId="3" fillId="0" borderId="77" xfId="31" applyFont="1" applyBorder="1" applyAlignment="1">
      <alignment horizontal="center"/>
    </xf>
    <xf numFmtId="0" fontId="3" fillId="0" borderId="80" xfId="31" applyFont="1" applyBorder="1" applyAlignment="1">
      <alignment horizontal="center"/>
    </xf>
    <xf numFmtId="0" fontId="3" fillId="0" borderId="79" xfId="31" applyFont="1" applyBorder="1" applyAlignment="1">
      <alignment horizontal="center"/>
    </xf>
    <xf numFmtId="0" fontId="3" fillId="0" borderId="20" xfId="31" applyFont="1" applyBorder="1" applyAlignment="1">
      <alignment horizontal="center"/>
    </xf>
    <xf numFmtId="37" fontId="6" fillId="0" borderId="0" xfId="31" applyNumberFormat="1"/>
    <xf numFmtId="0" fontId="3" fillId="0" borderId="73" xfId="31" applyFont="1" applyFill="1" applyBorder="1"/>
    <xf numFmtId="0" fontId="3" fillId="0" borderId="52" xfId="31" applyFont="1" applyFill="1" applyBorder="1" applyAlignment="1"/>
    <xf numFmtId="0" fontId="3" fillId="0" borderId="74" xfId="31" applyFont="1" applyBorder="1" applyAlignment="1" applyProtection="1">
      <alignment horizontal="right"/>
    </xf>
    <xf numFmtId="49" fontId="3" fillId="0" borderId="19" xfId="31" applyNumberFormat="1" applyFont="1" applyFill="1" applyBorder="1" applyAlignment="1" applyProtection="1">
      <alignment horizontal="centerContinuous"/>
    </xf>
    <xf numFmtId="0" fontId="3" fillId="0" borderId="0" xfId="31" applyFont="1" applyFill="1" applyBorder="1" applyAlignment="1" applyProtection="1">
      <alignment horizontal="centerContinuous"/>
    </xf>
    <xf numFmtId="3" fontId="3" fillId="0" borderId="54" xfId="31" applyNumberFormat="1" applyFont="1" applyBorder="1" applyProtection="1"/>
    <xf numFmtId="3" fontId="3" fillId="0" borderId="74" xfId="31" applyNumberFormat="1" applyFont="1" applyFill="1" applyBorder="1" applyProtection="1"/>
    <xf numFmtId="3" fontId="3" fillId="0" borderId="100" xfId="31" applyNumberFormat="1" applyFont="1" applyFill="1" applyBorder="1" applyProtection="1"/>
    <xf numFmtId="0" fontId="3" fillId="0" borderId="74" xfId="31" applyFont="1" applyFill="1" applyBorder="1" applyProtection="1"/>
    <xf numFmtId="0" fontId="6" fillId="0" borderId="0" xfId="31" applyBorder="1" applyAlignment="1">
      <alignment horizontal="center"/>
    </xf>
    <xf numFmtId="0" fontId="3" fillId="0" borderId="53" xfId="31" applyFont="1" applyFill="1" applyBorder="1" applyAlignment="1">
      <alignment horizontal="center"/>
    </xf>
    <xf numFmtId="0" fontId="6" fillId="0" borderId="0" xfId="31" applyFont="1"/>
    <xf numFmtId="0" fontId="3" fillId="0" borderId="57" xfId="31" applyFont="1" applyFill="1" applyBorder="1" applyAlignment="1">
      <alignment horizontal="center"/>
    </xf>
    <xf numFmtId="0" fontId="3" fillId="0" borderId="20" xfId="31" applyFont="1" applyFill="1" applyBorder="1" applyAlignment="1">
      <alignment horizontal="center"/>
    </xf>
    <xf numFmtId="0" fontId="3" fillId="0" borderId="19" xfId="31" applyFont="1" applyFill="1" applyBorder="1"/>
    <xf numFmtId="0" fontId="3" fillId="0" borderId="20" xfId="31" applyFont="1" applyFill="1" applyBorder="1"/>
    <xf numFmtId="49" fontId="3" fillId="0" borderId="19" xfId="31" applyNumberFormat="1" applyFont="1" applyFill="1" applyBorder="1" applyAlignment="1">
      <alignment horizontal="left"/>
    </xf>
    <xf numFmtId="0" fontId="6" fillId="0" borderId="19" xfId="31" applyBorder="1"/>
    <xf numFmtId="0" fontId="6" fillId="0" borderId="20" xfId="31" applyBorder="1"/>
    <xf numFmtId="0" fontId="6" fillId="0" borderId="21" xfId="31" applyBorder="1"/>
    <xf numFmtId="0" fontId="4" fillId="0" borderId="0" xfId="31" applyFont="1" applyBorder="1"/>
    <xf numFmtId="0" fontId="6" fillId="0" borderId="51" xfId="31" applyFont="1" applyBorder="1"/>
    <xf numFmtId="0" fontId="6" fillId="0" borderId="53" xfId="31" applyFill="1" applyBorder="1"/>
    <xf numFmtId="0" fontId="3" fillId="0" borderId="52" xfId="31" applyFont="1" applyBorder="1" applyAlignment="1"/>
    <xf numFmtId="0" fontId="6" fillId="0" borderId="0" xfId="31" applyAlignment="1"/>
    <xf numFmtId="0" fontId="6" fillId="0" borderId="54" xfId="31" applyBorder="1"/>
    <xf numFmtId="0" fontId="6" fillId="0" borderId="54" xfId="31" applyBorder="1" applyAlignment="1">
      <alignment horizontal="center"/>
    </xf>
    <xf numFmtId="0" fontId="6" fillId="0" borderId="21" xfId="31" applyBorder="1" applyAlignment="1">
      <alignment horizontal="center"/>
    </xf>
    <xf numFmtId="0" fontId="6" fillId="0" borderId="38" xfId="31" applyBorder="1" applyAlignment="1">
      <alignment horizontal="center"/>
    </xf>
    <xf numFmtId="0" fontId="6" fillId="0" borderId="21" xfId="31" applyBorder="1" applyAlignment="1"/>
    <xf numFmtId="0" fontId="6" fillId="0" borderId="51" xfId="31" applyBorder="1"/>
    <xf numFmtId="49" fontId="3" fillId="0" borderId="51" xfId="31" applyNumberFormat="1" applyFont="1" applyBorder="1" applyAlignment="1">
      <alignment horizontal="right"/>
    </xf>
    <xf numFmtId="0" fontId="3" fillId="0" borderId="18" xfId="31" applyFont="1" applyBorder="1" applyAlignment="1">
      <alignment horizontal="right"/>
    </xf>
    <xf numFmtId="0" fontId="3" fillId="0" borderId="21" xfId="31" applyFont="1" applyBorder="1" applyAlignment="1">
      <alignment horizontal="left"/>
    </xf>
    <xf numFmtId="49" fontId="3" fillId="0" borderId="52" xfId="31" applyNumberFormat="1" applyFont="1" applyFill="1" applyBorder="1" applyAlignment="1">
      <alignment horizontal="left"/>
    </xf>
    <xf numFmtId="0" fontId="6" fillId="0" borderId="0" xfId="31" applyAlignment="1">
      <alignment vertical="top"/>
    </xf>
    <xf numFmtId="0" fontId="3" fillId="0" borderId="52" xfId="31" quotePrefix="1" applyFont="1" applyBorder="1" applyAlignment="1">
      <alignment horizontal="right"/>
    </xf>
    <xf numFmtId="0" fontId="2" fillId="0" borderId="0" xfId="31" applyFont="1" applyBorder="1" applyAlignment="1"/>
    <xf numFmtId="0" fontId="6" fillId="0" borderId="55" xfId="31" applyBorder="1" applyAlignment="1">
      <alignment horizontal="center"/>
    </xf>
    <xf numFmtId="0" fontId="6" fillId="0" borderId="52" xfId="31" applyBorder="1" applyAlignment="1">
      <alignment horizontal="centerContinuous"/>
    </xf>
    <xf numFmtId="0" fontId="3" fillId="0" borderId="52" xfId="31" applyFont="1" applyBorder="1" applyAlignment="1" applyProtection="1">
      <alignment horizontal="left"/>
    </xf>
    <xf numFmtId="0" fontId="3" fillId="0" borderId="52" xfId="31" applyFont="1" applyBorder="1" applyAlignment="1" applyProtection="1"/>
    <xf numFmtId="0" fontId="6" fillId="0" borderId="52" xfId="31" applyBorder="1" applyAlignment="1" applyProtection="1"/>
    <xf numFmtId="0" fontId="3" fillId="0" borderId="52" xfId="31" applyFont="1" applyBorder="1" applyAlignment="1" applyProtection="1">
      <alignment horizontal="right"/>
    </xf>
    <xf numFmtId="0" fontId="6" fillId="0" borderId="21" xfId="31" applyBorder="1" applyAlignment="1" applyProtection="1">
      <alignment horizontal="centerContinuous"/>
    </xf>
    <xf numFmtId="0" fontId="3" fillId="0" borderId="0" xfId="31" applyFont="1" applyBorder="1" applyAlignment="1" applyProtection="1">
      <alignment horizontal="centerContinuous"/>
    </xf>
    <xf numFmtId="0" fontId="6" fillId="0" borderId="38" xfId="31" applyBorder="1" applyProtection="1"/>
    <xf numFmtId="0" fontId="3" fillId="0" borderId="21" xfId="31" applyFont="1" applyBorder="1" applyAlignment="1" applyProtection="1">
      <alignment horizontal="centerContinuous"/>
    </xf>
    <xf numFmtId="0" fontId="3" fillId="0" borderId="38" xfId="31" applyFont="1" applyBorder="1" applyAlignment="1" applyProtection="1">
      <alignment horizontal="centerContinuous"/>
    </xf>
    <xf numFmtId="0" fontId="2" fillId="0" borderId="0" xfId="31" applyFont="1" applyBorder="1" applyAlignment="1" applyProtection="1"/>
    <xf numFmtId="0" fontId="6" fillId="0" borderId="0" xfId="31" applyBorder="1" applyProtection="1"/>
    <xf numFmtId="0" fontId="2" fillId="0" borderId="0" xfId="31" applyFont="1" applyBorder="1" applyAlignment="1" applyProtection="1">
      <alignment horizontal="left" indent="1"/>
    </xf>
    <xf numFmtId="0" fontId="3" fillId="0" borderId="51" xfId="31" applyFont="1" applyBorder="1" applyAlignment="1" applyProtection="1">
      <alignment horizontal="centerContinuous"/>
    </xf>
    <xf numFmtId="0" fontId="3" fillId="0" borderId="52" xfId="31" applyFont="1" applyBorder="1" applyAlignment="1" applyProtection="1">
      <alignment horizontal="centerContinuous"/>
    </xf>
    <xf numFmtId="0" fontId="9" fillId="0" borderId="52" xfId="31" applyFont="1" applyBorder="1" applyAlignment="1" applyProtection="1"/>
    <xf numFmtId="0" fontId="3" fillId="0" borderId="53" xfId="31" applyFont="1" applyBorder="1" applyAlignment="1" applyProtection="1">
      <alignment horizontal="centerContinuous"/>
    </xf>
    <xf numFmtId="0" fontId="3" fillId="0" borderId="58" xfId="31" applyFont="1" applyBorder="1" applyProtection="1"/>
    <xf numFmtId="0" fontId="3" fillId="0" borderId="73" xfId="31" applyFont="1" applyBorder="1" applyProtection="1"/>
    <xf numFmtId="0" fontId="3" fillId="0" borderId="57" xfId="31" applyFont="1" applyBorder="1" applyProtection="1"/>
    <xf numFmtId="0" fontId="3" fillId="0" borderId="21" xfId="31" applyFont="1" applyBorder="1" applyProtection="1"/>
    <xf numFmtId="0" fontId="3" fillId="0" borderId="74" xfId="31" applyFont="1" applyBorder="1" applyProtection="1"/>
    <xf numFmtId="0" fontId="3" fillId="0" borderId="0" xfId="31" applyFont="1" applyBorder="1" applyProtection="1"/>
    <xf numFmtId="0" fontId="3" fillId="0" borderId="0" xfId="31" applyFont="1" applyAlignment="1" applyProtection="1">
      <alignment horizontal="centerContinuous"/>
    </xf>
    <xf numFmtId="0" fontId="3" fillId="0" borderId="54" xfId="31" applyFont="1" applyBorder="1" applyProtection="1"/>
    <xf numFmtId="0" fontId="3" fillId="0" borderId="38" xfId="31" applyFont="1" applyBorder="1" applyProtection="1"/>
    <xf numFmtId="0" fontId="6" fillId="0" borderId="54" xfId="31" applyBorder="1" applyAlignment="1" applyProtection="1">
      <alignment horizontal="center"/>
    </xf>
    <xf numFmtId="0" fontId="3" fillId="0" borderId="0" xfId="31" applyFont="1" applyBorder="1" applyAlignment="1" applyProtection="1">
      <alignment horizontal="center"/>
    </xf>
    <xf numFmtId="0" fontId="3" fillId="0" borderId="38" xfId="31" applyFont="1" applyBorder="1" applyAlignment="1" applyProtection="1">
      <alignment horizontal="center"/>
    </xf>
    <xf numFmtId="0" fontId="3" fillId="0" borderId="21" xfId="31" applyFont="1" applyBorder="1" applyAlignment="1" applyProtection="1"/>
    <xf numFmtId="0" fontId="3" fillId="0" borderId="54" xfId="31" applyFont="1" applyBorder="1" applyAlignment="1" applyProtection="1">
      <alignment horizontal="center"/>
    </xf>
    <xf numFmtId="0" fontId="3" fillId="0" borderId="0" xfId="31" applyFont="1" applyProtection="1"/>
    <xf numFmtId="0" fontId="6" fillId="0" borderId="55" xfId="31" applyBorder="1" applyAlignment="1" applyProtection="1">
      <alignment horizontal="center"/>
    </xf>
    <xf numFmtId="0" fontId="3" fillId="0" borderId="55" xfId="31" applyFont="1" applyBorder="1" applyAlignment="1" applyProtection="1">
      <alignment horizontal="center"/>
    </xf>
    <xf numFmtId="3" fontId="3" fillId="0" borderId="105" xfId="31" applyNumberFormat="1" applyFont="1" applyBorder="1" applyAlignment="1" applyProtection="1">
      <alignment horizontal="center"/>
    </xf>
    <xf numFmtId="3" fontId="3" fillId="0" borderId="106" xfId="31" applyNumberFormat="1" applyFont="1" applyBorder="1" applyAlignment="1" applyProtection="1">
      <alignment horizontal="center"/>
    </xf>
    <xf numFmtId="3" fontId="3" fillId="0" borderId="106" xfId="31" applyNumberFormat="1" applyFont="1" applyBorder="1" applyProtection="1"/>
    <xf numFmtId="3" fontId="3" fillId="0" borderId="107" xfId="31" applyNumberFormat="1" applyFont="1" applyBorder="1" applyAlignment="1" applyProtection="1">
      <alignment horizontal="center"/>
    </xf>
    <xf numFmtId="0" fontId="3" fillId="0" borderId="55" xfId="31" applyFont="1" applyBorder="1" applyAlignment="1" applyProtection="1">
      <alignment horizontal="right"/>
    </xf>
    <xf numFmtId="49" fontId="3" fillId="0" borderId="52" xfId="31" applyNumberFormat="1" applyFont="1" applyBorder="1" applyAlignment="1" applyProtection="1">
      <alignment horizontal="right"/>
    </xf>
    <xf numFmtId="0" fontId="3" fillId="0" borderId="53" xfId="31" applyFont="1" applyBorder="1" applyProtection="1"/>
    <xf numFmtId="0" fontId="3" fillId="0" borderId="52" xfId="31" applyFont="1" applyBorder="1" applyProtection="1"/>
    <xf numFmtId="3" fontId="3" fillId="0" borderId="81" xfId="31" applyNumberFormat="1" applyFont="1" applyBorder="1" applyProtection="1"/>
    <xf numFmtId="3" fontId="3" fillId="0" borderId="55" xfId="31" applyNumberFormat="1" applyFont="1" applyBorder="1" applyProtection="1"/>
    <xf numFmtId="3" fontId="3" fillId="0" borderId="55" xfId="10" applyNumberFormat="1" applyFont="1" applyBorder="1" applyProtection="1"/>
    <xf numFmtId="3" fontId="3" fillId="0" borderId="84" xfId="31" applyNumberFormat="1" applyFont="1" applyBorder="1" applyProtection="1"/>
    <xf numFmtId="0" fontId="3" fillId="0" borderId="55" xfId="31" applyFont="1" applyBorder="1" applyProtection="1"/>
    <xf numFmtId="0" fontId="3" fillId="0" borderId="56" xfId="31" applyFont="1" applyBorder="1" applyAlignment="1" applyProtection="1">
      <alignment horizontal="right"/>
    </xf>
    <xf numFmtId="49" fontId="3" fillId="0" borderId="73" xfId="31" applyNumberFormat="1" applyFont="1" applyBorder="1" applyAlignment="1" applyProtection="1">
      <alignment horizontal="right"/>
    </xf>
    <xf numFmtId="0" fontId="3" fillId="0" borderId="56" xfId="31" applyFont="1" applyBorder="1" applyProtection="1"/>
    <xf numFmtId="38" fontId="18" fillId="0" borderId="56" xfId="31" applyNumberFormat="1" applyFont="1" applyBorder="1" applyProtection="1"/>
    <xf numFmtId="0" fontId="6" fillId="0" borderId="0" xfId="31" applyProtection="1"/>
    <xf numFmtId="3" fontId="3" fillId="0" borderId="56" xfId="31" applyNumberFormat="1" applyFont="1" applyBorder="1" applyProtection="1"/>
    <xf numFmtId="3" fontId="3" fillId="0" borderId="56" xfId="10" applyNumberFormat="1" applyFont="1" applyBorder="1" applyProtection="1"/>
    <xf numFmtId="49" fontId="3" fillId="0" borderId="73" xfId="31" applyNumberFormat="1" applyFont="1" applyBorder="1" applyAlignment="1" applyProtection="1">
      <alignment horizontal="left"/>
    </xf>
    <xf numFmtId="0" fontId="3" fillId="0" borderId="57" xfId="31" applyFont="1" applyBorder="1" applyAlignment="1" applyProtection="1">
      <alignment horizontal="left"/>
    </xf>
    <xf numFmtId="49" fontId="3" fillId="0" borderId="73" xfId="31" applyNumberFormat="1" applyFont="1" applyFill="1" applyBorder="1" applyAlignment="1" applyProtection="1">
      <alignment horizontal="right"/>
    </xf>
    <xf numFmtId="0" fontId="3" fillId="0" borderId="52" xfId="31" applyFont="1" applyFill="1" applyBorder="1" applyProtection="1"/>
    <xf numFmtId="0" fontId="3" fillId="0" borderId="73" xfId="31" applyFont="1" applyFill="1" applyBorder="1" applyAlignment="1" applyProtection="1"/>
    <xf numFmtId="3" fontId="3" fillId="0" borderId="83" xfId="31" applyNumberFormat="1" applyFont="1" applyFill="1" applyBorder="1" applyProtection="1"/>
    <xf numFmtId="3" fontId="3" fillId="0" borderId="56" xfId="31" applyNumberFormat="1" applyFont="1" applyFill="1" applyBorder="1" applyProtection="1"/>
    <xf numFmtId="3" fontId="3" fillId="0" borderId="55" xfId="31" applyNumberFormat="1" applyFont="1" applyFill="1" applyBorder="1" applyProtection="1"/>
    <xf numFmtId="3" fontId="3" fillId="0" borderId="82" xfId="31" applyNumberFormat="1" applyFont="1" applyFill="1" applyBorder="1" applyProtection="1"/>
    <xf numFmtId="0" fontId="3" fillId="0" borderId="56" xfId="31" applyFont="1" applyFill="1" applyBorder="1" applyProtection="1"/>
    <xf numFmtId="49" fontId="3" fillId="0" borderId="19" xfId="31" applyNumberFormat="1" applyFont="1" applyFill="1" applyBorder="1" applyAlignment="1" applyProtection="1">
      <alignment horizontal="right"/>
    </xf>
    <xf numFmtId="0" fontId="3" fillId="0" borderId="52" xfId="31" applyFont="1" applyFill="1" applyBorder="1" applyAlignment="1" applyProtection="1"/>
    <xf numFmtId="3" fontId="3" fillId="0" borderId="99" xfId="31" applyNumberFormat="1" applyFont="1" applyFill="1" applyBorder="1" applyProtection="1"/>
    <xf numFmtId="0" fontId="3" fillId="0" borderId="54" xfId="31" applyFont="1" applyBorder="1" applyAlignment="1" applyProtection="1">
      <alignment horizontal="right"/>
    </xf>
    <xf numFmtId="3" fontId="3" fillId="0" borderId="83" xfId="31" applyNumberFormat="1" applyFont="1" applyBorder="1" applyProtection="1"/>
    <xf numFmtId="3" fontId="3" fillId="0" borderId="82" xfId="31" applyNumberFormat="1" applyFont="1" applyBorder="1" applyProtection="1"/>
    <xf numFmtId="49" fontId="3" fillId="0" borderId="52" xfId="31" applyNumberFormat="1" applyFont="1" applyFill="1" applyBorder="1" applyAlignment="1" applyProtection="1"/>
    <xf numFmtId="0" fontId="3" fillId="0" borderId="98" xfId="31" applyFont="1" applyFill="1" applyBorder="1" applyProtection="1"/>
    <xf numFmtId="3" fontId="3" fillId="0" borderId="53" xfId="31" applyNumberFormat="1" applyFont="1" applyFill="1" applyBorder="1" applyProtection="1"/>
    <xf numFmtId="3" fontId="3" fillId="0" borderId="84" xfId="31" applyNumberFormat="1" applyFont="1" applyFill="1" applyBorder="1" applyProtection="1"/>
    <xf numFmtId="0" fontId="3" fillId="0" borderId="0" xfId="31" applyFont="1" applyFill="1" applyBorder="1" applyProtection="1"/>
    <xf numFmtId="49" fontId="3" fillId="0" borderId="0" xfId="31" applyNumberFormat="1" applyFont="1" applyFill="1" applyBorder="1" applyAlignment="1" applyProtection="1"/>
    <xf numFmtId="49" fontId="3" fillId="0" borderId="73" xfId="31" applyNumberFormat="1" applyFont="1" applyFill="1" applyBorder="1" applyAlignment="1" applyProtection="1">
      <alignment horizontal="left"/>
    </xf>
    <xf numFmtId="0" fontId="3" fillId="0" borderId="18" xfId="31" applyFont="1" applyBorder="1" applyAlignment="1" applyProtection="1">
      <alignment horizontal="right"/>
    </xf>
    <xf numFmtId="0" fontId="3" fillId="0" borderId="19" xfId="31" applyFont="1" applyBorder="1" applyAlignment="1" applyProtection="1">
      <alignment horizontal="right"/>
    </xf>
    <xf numFmtId="49" fontId="3" fillId="0" borderId="19" xfId="31" applyNumberFormat="1" applyFont="1" applyFill="1" applyBorder="1" applyAlignment="1" applyProtection="1">
      <alignment horizontal="left"/>
    </xf>
    <xf numFmtId="0" fontId="3" fillId="0" borderId="19" xfId="31" applyFont="1" applyFill="1" applyBorder="1" applyProtection="1"/>
    <xf numFmtId="38" fontId="3" fillId="0" borderId="19" xfId="31" applyNumberFormat="1" applyFont="1" applyFill="1" applyBorder="1" applyProtection="1"/>
    <xf numFmtId="10" fontId="3" fillId="0" borderId="19" xfId="31" applyNumberFormat="1" applyFont="1" applyFill="1" applyBorder="1" applyAlignment="1" applyProtection="1">
      <alignment horizontal="center"/>
    </xf>
    <xf numFmtId="0" fontId="3" fillId="0" borderId="20" xfId="31" applyFont="1" applyBorder="1" applyProtection="1"/>
    <xf numFmtId="0" fontId="3" fillId="0" borderId="21" xfId="31" applyFont="1" applyBorder="1" applyAlignment="1" applyProtection="1">
      <alignment horizontal="left"/>
    </xf>
    <xf numFmtId="0" fontId="3" fillId="0" borderId="0" xfId="31" applyFont="1" applyBorder="1" applyAlignment="1" applyProtection="1">
      <alignment horizontal="left"/>
    </xf>
    <xf numFmtId="49" fontId="3" fillId="0" borderId="0" xfId="31" applyNumberFormat="1" applyFont="1" applyFill="1" applyBorder="1" applyAlignment="1" applyProtection="1">
      <alignment horizontal="right"/>
    </xf>
    <xf numFmtId="49" fontId="3" fillId="0" borderId="0" xfId="31" applyNumberFormat="1" applyFont="1" applyFill="1" applyBorder="1" applyAlignment="1" applyProtection="1">
      <alignment horizontal="left"/>
    </xf>
    <xf numFmtId="38" fontId="3" fillId="0" borderId="0" xfId="31" applyNumberFormat="1" applyFont="1" applyFill="1" applyBorder="1" applyProtection="1"/>
    <xf numFmtId="10" fontId="3" fillId="0" borderId="0" xfId="31" applyNumberFormat="1" applyFont="1" applyFill="1" applyBorder="1" applyAlignment="1" applyProtection="1">
      <alignment horizontal="center"/>
    </xf>
    <xf numFmtId="0" fontId="3" fillId="0" borderId="51" xfId="31" applyFont="1" applyBorder="1" applyAlignment="1" applyProtection="1">
      <alignment horizontal="left"/>
    </xf>
    <xf numFmtId="49" fontId="3" fillId="0" borderId="52" xfId="31" applyNumberFormat="1" applyFont="1" applyFill="1" applyBorder="1" applyAlignment="1" applyProtection="1">
      <alignment horizontal="right"/>
    </xf>
    <xf numFmtId="49" fontId="3" fillId="0" borderId="52" xfId="31" applyNumberFormat="1" applyFont="1" applyFill="1" applyBorder="1" applyAlignment="1" applyProtection="1">
      <alignment horizontal="left"/>
    </xf>
    <xf numFmtId="38" fontId="3" fillId="0" borderId="52" xfId="31" applyNumberFormat="1" applyFont="1" applyFill="1" applyBorder="1" applyProtection="1"/>
    <xf numFmtId="10" fontId="3" fillId="0" borderId="52" xfId="31" applyNumberFormat="1" applyFont="1" applyFill="1" applyBorder="1" applyAlignment="1" applyProtection="1">
      <alignment horizontal="center"/>
    </xf>
    <xf numFmtId="0" fontId="3" fillId="0" borderId="0" xfId="31" applyFont="1" applyAlignment="1" applyProtection="1">
      <alignment horizontal="right"/>
    </xf>
    <xf numFmtId="0" fontId="6" fillId="0" borderId="0" xfId="31" applyFont="1" applyBorder="1"/>
    <xf numFmtId="0" fontId="39" fillId="0" borderId="0" xfId="31" applyFont="1" applyBorder="1"/>
    <xf numFmtId="0" fontId="2" fillId="0" borderId="21" xfId="31" applyFont="1" applyFill="1" applyBorder="1"/>
    <xf numFmtId="0" fontId="2" fillId="0" borderId="0" xfId="31" applyFont="1" applyFill="1" applyBorder="1"/>
    <xf numFmtId="0" fontId="2" fillId="0" borderId="0" xfId="31" applyNumberFormat="1" applyFont="1" applyFill="1" applyBorder="1"/>
    <xf numFmtId="40" fontId="2" fillId="0" borderId="0" xfId="31" applyNumberFormat="1" applyFont="1" applyFill="1" applyBorder="1"/>
    <xf numFmtId="49" fontId="2" fillId="0" borderId="0" xfId="31" applyNumberFormat="1" applyFont="1" applyFill="1" applyBorder="1" applyAlignment="1">
      <alignment horizontal="left" vertical="top"/>
    </xf>
    <xf numFmtId="0" fontId="2" fillId="0" borderId="21" xfId="31" applyFont="1" applyBorder="1"/>
    <xf numFmtId="49" fontId="2" fillId="0" borderId="0" xfId="50" applyNumberFormat="1" applyFont="1" applyFill="1" applyBorder="1" applyAlignment="1">
      <alignment horizontal="left" vertical="top"/>
    </xf>
    <xf numFmtId="40" fontId="2" fillId="0" borderId="0" xfId="10" applyNumberFormat="1" applyFont="1" applyFill="1"/>
    <xf numFmtId="0" fontId="6" fillId="0" borderId="0" xfId="31" applyFont="1" applyFill="1" applyBorder="1"/>
    <xf numFmtId="0" fontId="6" fillId="0" borderId="0" xfId="31" applyNumberFormat="1" applyFont="1" applyFill="1" applyBorder="1"/>
    <xf numFmtId="0" fontId="6" fillId="0" borderId="0" xfId="31" applyNumberFormat="1" applyFont="1" applyBorder="1"/>
    <xf numFmtId="40" fontId="6" fillId="0" borderId="0" xfId="31" applyNumberFormat="1" applyFont="1" applyFill="1" applyBorder="1"/>
    <xf numFmtId="0" fontId="3" fillId="0" borderId="38" xfId="31" applyFont="1" applyFill="1" applyBorder="1"/>
    <xf numFmtId="0" fontId="32" fillId="0" borderId="0" xfId="31" applyFont="1" applyFill="1" applyBorder="1"/>
    <xf numFmtId="0" fontId="3" fillId="4" borderId="0" xfId="31" applyFont="1" applyFill="1" applyBorder="1"/>
    <xf numFmtId="0" fontId="3" fillId="4" borderId="38" xfId="31" applyFont="1" applyFill="1" applyBorder="1"/>
    <xf numFmtId="0" fontId="6" fillId="4" borderId="0" xfId="31" applyFill="1" applyBorder="1"/>
    <xf numFmtId="3" fontId="3" fillId="0" borderId="0" xfId="31" applyNumberFormat="1" applyFont="1" applyFill="1" applyBorder="1"/>
    <xf numFmtId="0" fontId="18" fillId="0" borderId="0" xfId="31" applyNumberFormat="1" applyFont="1" applyFill="1" applyBorder="1"/>
    <xf numFmtId="3" fontId="3" fillId="0" borderId="76" xfId="31" applyNumberFormat="1" applyFont="1" applyFill="1" applyBorder="1"/>
    <xf numFmtId="0" fontId="3" fillId="0" borderId="0" xfId="31" applyNumberFormat="1" applyFont="1" applyBorder="1"/>
    <xf numFmtId="0" fontId="3" fillId="0" borderId="0" xfId="31" applyNumberFormat="1" applyFont="1" applyFill="1" applyBorder="1"/>
    <xf numFmtId="40" fontId="6" fillId="0" borderId="0" xfId="31" applyNumberFormat="1" applyFont="1" applyFill="1" applyBorder="1" applyAlignment="1">
      <alignment vertical="center"/>
    </xf>
    <xf numFmtId="0" fontId="18" fillId="0" borderId="0" xfId="31" applyNumberFormat="1" applyFont="1" applyBorder="1"/>
    <xf numFmtId="37" fontId="3" fillId="0" borderId="76" xfId="31" applyNumberFormat="1" applyFont="1" applyFill="1" applyBorder="1"/>
    <xf numFmtId="0" fontId="3" fillId="4" borderId="21" xfId="31" applyFont="1" applyFill="1" applyBorder="1"/>
    <xf numFmtId="0" fontId="6" fillId="4" borderId="0" xfId="31" applyFont="1" applyFill="1" applyBorder="1"/>
    <xf numFmtId="172" fontId="3" fillId="0" borderId="52" xfId="10" applyNumberFormat="1" applyFont="1" applyBorder="1"/>
    <xf numFmtId="172" fontId="3" fillId="0" borderId="19" xfId="10" applyNumberFormat="1" applyFont="1" applyBorder="1"/>
    <xf numFmtId="172" fontId="6" fillId="0" borderId="0" xfId="10" applyNumberFormat="1"/>
    <xf numFmtId="43" fontId="6" fillId="0" borderId="0" xfId="10"/>
    <xf numFmtId="0" fontId="3" fillId="0" borderId="0" xfId="31" applyFont="1" applyAlignment="1"/>
    <xf numFmtId="0" fontId="6" fillId="0" borderId="53" xfId="31" applyBorder="1" applyAlignment="1">
      <alignment horizontal="centerContinuous"/>
    </xf>
    <xf numFmtId="0" fontId="6" fillId="0" borderId="52" xfId="31" applyBorder="1" applyProtection="1">
      <protection locked="0"/>
    </xf>
    <xf numFmtId="0" fontId="3" fillId="0" borderId="0" xfId="31" applyFont="1" applyBorder="1" applyAlignment="1" applyProtection="1">
      <alignment horizontal="centerContinuous"/>
      <protection locked="0"/>
    </xf>
    <xf numFmtId="0" fontId="3" fillId="0" borderId="0" xfId="31" applyFont="1" applyAlignment="1" applyProtection="1">
      <alignment horizontal="centerContinuous"/>
      <protection locked="0"/>
    </xf>
    <xf numFmtId="0" fontId="3" fillId="0" borderId="21" xfId="31" applyFont="1" applyBorder="1" applyAlignment="1"/>
    <xf numFmtId="0" fontId="9" fillId="0" borderId="0" xfId="31" applyFont="1"/>
    <xf numFmtId="0" fontId="9" fillId="0" borderId="0" xfId="31" applyFont="1" applyProtection="1">
      <protection locked="0"/>
    </xf>
    <xf numFmtId="0" fontId="9" fillId="0" borderId="38" xfId="31" applyFont="1" applyBorder="1"/>
    <xf numFmtId="0" fontId="9" fillId="0" borderId="0" xfId="31" applyFont="1" applyBorder="1" applyAlignment="1">
      <alignment horizontal="left" indent="1"/>
    </xf>
    <xf numFmtId="0" fontId="3" fillId="0" borderId="73" xfId="31" applyFont="1" applyBorder="1" applyProtection="1">
      <protection locked="0"/>
    </xf>
    <xf numFmtId="0" fontId="2" fillId="0" borderId="74" xfId="31" applyFont="1" applyBorder="1" applyAlignment="1">
      <alignment horizontal="center"/>
    </xf>
    <xf numFmtId="0" fontId="2" fillId="0" borderId="18" xfId="31" applyFont="1" applyBorder="1" applyAlignment="1">
      <alignment horizontal="center"/>
    </xf>
    <xf numFmtId="0" fontId="2" fillId="0" borderId="19" xfId="31" applyFont="1" applyBorder="1" applyAlignment="1">
      <alignment horizontal="center"/>
    </xf>
    <xf numFmtId="0" fontId="2" fillId="0" borderId="20" xfId="31" applyFont="1" applyBorder="1" applyAlignment="1">
      <alignment horizontal="center"/>
    </xf>
    <xf numFmtId="0" fontId="2" fillId="0" borderId="74" xfId="31" applyFont="1" applyBorder="1" applyAlignment="1" applyProtection="1">
      <alignment horizontal="center"/>
      <protection locked="0"/>
    </xf>
    <xf numFmtId="0" fontId="2" fillId="0" borderId="54" xfId="31" applyFont="1" applyBorder="1" applyAlignment="1">
      <alignment horizontal="center"/>
    </xf>
    <xf numFmtId="0" fontId="2" fillId="0" borderId="0" xfId="31" applyFont="1" applyBorder="1" applyAlignment="1">
      <alignment horizontal="center"/>
    </xf>
    <xf numFmtId="0" fontId="2" fillId="0" borderId="38" xfId="31" applyFont="1" applyBorder="1" applyAlignment="1">
      <alignment horizontal="center"/>
    </xf>
    <xf numFmtId="0" fontId="2" fillId="0" borderId="54" xfId="31" applyFont="1" applyBorder="1" applyAlignment="1" applyProtection="1">
      <alignment horizontal="center"/>
      <protection locked="0"/>
    </xf>
    <xf numFmtId="0" fontId="2" fillId="0" borderId="0" xfId="31" applyFont="1" applyBorder="1" applyAlignment="1">
      <alignment horizontal="centerContinuous"/>
    </xf>
    <xf numFmtId="0" fontId="2" fillId="0" borderId="0" xfId="31" applyFont="1" applyAlignment="1">
      <alignment horizontal="centerContinuous"/>
    </xf>
    <xf numFmtId="0" fontId="2" fillId="0" borderId="55" xfId="31" applyFont="1" applyBorder="1" applyAlignment="1">
      <alignment horizontal="center"/>
    </xf>
    <xf numFmtId="0" fontId="2" fillId="0" borderId="52" xfId="31" applyFont="1" applyBorder="1" applyAlignment="1">
      <alignment horizontal="centerContinuous"/>
    </xf>
    <xf numFmtId="0" fontId="2" fillId="0" borderId="55" xfId="31" applyFont="1" applyBorder="1" applyAlignment="1" applyProtection="1">
      <alignment horizontal="center"/>
      <protection locked="0"/>
    </xf>
    <xf numFmtId="3" fontId="2" fillId="6" borderId="56" xfId="31" applyNumberFormat="1" applyFont="1" applyFill="1" applyBorder="1"/>
    <xf numFmtId="0" fontId="2" fillId="0" borderId="57" xfId="31" applyFont="1" applyFill="1" applyBorder="1" applyAlignment="1">
      <alignment horizontal="center"/>
    </xf>
    <xf numFmtId="0" fontId="2" fillId="0" borderId="52" xfId="31" applyFont="1" applyBorder="1"/>
    <xf numFmtId="3" fontId="2" fillId="0" borderId="56" xfId="31" applyNumberFormat="1" applyFont="1" applyBorder="1"/>
    <xf numFmtId="3" fontId="2" fillId="0" borderId="56" xfId="31" applyNumberFormat="1" applyFont="1" applyBorder="1" applyProtection="1">
      <protection locked="0"/>
    </xf>
    <xf numFmtId="0" fontId="2" fillId="0" borderId="56" xfId="31" applyFont="1" applyBorder="1"/>
    <xf numFmtId="0" fontId="2" fillId="0" borderId="56" xfId="31" applyFont="1" applyBorder="1" applyAlignment="1">
      <alignment horizontal="right"/>
    </xf>
    <xf numFmtId="0" fontId="2" fillId="6" borderId="52" xfId="31" applyFont="1" applyFill="1" applyBorder="1" applyAlignment="1">
      <alignment horizontal="right"/>
    </xf>
    <xf numFmtId="0" fontId="2" fillId="6" borderId="52" xfId="31" applyFont="1" applyFill="1" applyBorder="1"/>
    <xf numFmtId="0" fontId="2" fillId="0" borderId="0" xfId="31" applyFont="1" applyAlignment="1" applyProtection="1">
      <alignment horizontal="right"/>
      <protection locked="0"/>
    </xf>
    <xf numFmtId="0" fontId="3" fillId="0" borderId="0" xfId="31" quotePrefix="1" applyFont="1" applyAlignment="1">
      <alignment horizontal="left"/>
    </xf>
    <xf numFmtId="0" fontId="3" fillId="0" borderId="0" xfId="31" applyFont="1" applyProtection="1">
      <protection locked="0"/>
    </xf>
    <xf numFmtId="0" fontId="3" fillId="0" borderId="0" xfId="31" quotePrefix="1" applyFont="1" applyAlignment="1">
      <alignment horizontal="right"/>
    </xf>
    <xf numFmtId="0" fontId="13" fillId="0" borderId="58" xfId="31" applyFont="1" applyBorder="1" applyAlignment="1">
      <alignment horizontal="centerContinuous"/>
    </xf>
    <xf numFmtId="0" fontId="2" fillId="0" borderId="73" xfId="31" applyFont="1" applyBorder="1" applyAlignment="1">
      <alignment horizontal="centerContinuous"/>
    </xf>
    <xf numFmtId="0" fontId="2" fillId="0" borderId="73" xfId="31" applyFont="1" applyBorder="1" applyAlignment="1" applyProtection="1">
      <alignment horizontal="centerContinuous"/>
      <protection locked="0"/>
    </xf>
    <xf numFmtId="0" fontId="2" fillId="0" borderId="57" xfId="31" applyFont="1" applyBorder="1" applyAlignment="1">
      <alignment horizontal="centerContinuous"/>
    </xf>
    <xf numFmtId="0" fontId="2" fillId="0" borderId="57" xfId="31" applyFont="1" applyBorder="1" applyAlignment="1">
      <alignment horizontal="center"/>
    </xf>
    <xf numFmtId="0" fontId="6" fillId="0" borderId="0" xfId="31" applyProtection="1">
      <protection locked="0"/>
    </xf>
    <xf numFmtId="0" fontId="2" fillId="0" borderId="56" xfId="31" applyFont="1" applyFill="1" applyBorder="1" applyAlignment="1">
      <alignment horizontal="center"/>
    </xf>
    <xf numFmtId="0" fontId="2" fillId="0" borderId="53" xfId="31" applyFont="1" applyFill="1" applyBorder="1" applyAlignment="1">
      <alignment horizontal="center"/>
    </xf>
    <xf numFmtId="0" fontId="2" fillId="0" borderId="18" xfId="31" applyFont="1" applyBorder="1"/>
    <xf numFmtId="0" fontId="2" fillId="0" borderId="20" xfId="31" applyFont="1" applyBorder="1"/>
    <xf numFmtId="0" fontId="2" fillId="0" borderId="74" xfId="31" applyFont="1" applyBorder="1"/>
    <xf numFmtId="4" fontId="6" fillId="0" borderId="0" xfId="31" applyNumberFormat="1" applyAlignment="1">
      <alignment horizontal="center"/>
    </xf>
    <xf numFmtId="0" fontId="3" fillId="0" borderId="0" xfId="31" applyFont="1" applyBorder="1" applyAlignment="1"/>
    <xf numFmtId="0" fontId="3" fillId="0" borderId="0" xfId="31" applyFont="1" applyBorder="1" applyAlignment="1">
      <alignment horizontal="left" indent="1"/>
    </xf>
    <xf numFmtId="0" fontId="6" fillId="0" borderId="19" xfId="31" applyBorder="1" applyAlignment="1">
      <alignment horizontal="centerContinuous"/>
    </xf>
    <xf numFmtId="0" fontId="6" fillId="0" borderId="20" xfId="31" applyBorder="1" applyAlignment="1">
      <alignment horizontal="centerContinuous"/>
    </xf>
    <xf numFmtId="0" fontId="3" fillId="6" borderId="57" xfId="31" applyFont="1" applyFill="1" applyBorder="1"/>
    <xf numFmtId="37" fontId="3" fillId="0" borderId="80" xfId="31" applyNumberFormat="1" applyFont="1" applyFill="1" applyBorder="1"/>
    <xf numFmtId="37" fontId="3" fillId="0" borderId="79" xfId="31" applyNumberFormat="1" applyFont="1" applyFill="1" applyBorder="1"/>
    <xf numFmtId="0" fontId="3" fillId="0" borderId="109" xfId="31" applyFont="1" applyBorder="1"/>
    <xf numFmtId="37" fontId="3" fillId="0" borderId="56" xfId="31" applyNumberFormat="1" applyFont="1" applyFill="1" applyBorder="1"/>
    <xf numFmtId="37" fontId="3" fillId="0" borderId="82" xfId="31" applyNumberFormat="1" applyFont="1" applyFill="1" applyBorder="1"/>
    <xf numFmtId="37" fontId="3" fillId="0" borderId="21" xfId="31" applyNumberFormat="1" applyFont="1" applyFill="1" applyBorder="1"/>
    <xf numFmtId="49" fontId="3" fillId="6" borderId="73" xfId="31" applyNumberFormat="1" applyFont="1" applyFill="1" applyBorder="1" applyAlignment="1">
      <alignment horizontal="right"/>
    </xf>
    <xf numFmtId="0" fontId="3" fillId="0" borderId="94" xfId="31" applyFont="1" applyBorder="1"/>
    <xf numFmtId="49" fontId="3" fillId="6" borderId="73" xfId="31" applyNumberFormat="1" applyFont="1" applyFill="1" applyBorder="1" applyAlignment="1">
      <alignment horizontal="left"/>
    </xf>
    <xf numFmtId="0" fontId="3" fillId="6" borderId="98" xfId="31" applyFont="1" applyFill="1" applyBorder="1"/>
    <xf numFmtId="37" fontId="3" fillId="0" borderId="88" xfId="31" applyNumberFormat="1" applyFont="1" applyFill="1" applyBorder="1"/>
    <xf numFmtId="37" fontId="3" fillId="0" borderId="87" xfId="31" applyNumberFormat="1" applyFont="1" applyFill="1" applyBorder="1"/>
    <xf numFmtId="38" fontId="3" fillId="0" borderId="73" xfId="31" applyNumberFormat="1" applyFont="1" applyBorder="1"/>
    <xf numFmtId="0" fontId="2" fillId="0" borderId="0" xfId="40"/>
    <xf numFmtId="0" fontId="2" fillId="0" borderId="14" xfId="40" applyBorder="1" applyAlignment="1">
      <alignment horizontal="centerContinuous"/>
    </xf>
    <xf numFmtId="0" fontId="2" fillId="0" borderId="0" xfId="40" applyAlignment="1">
      <alignment horizontal="centerContinuous"/>
    </xf>
    <xf numFmtId="0" fontId="2" fillId="0" borderId="15" xfId="40" applyBorder="1" applyAlignment="1">
      <alignment horizontal="centerContinuous"/>
    </xf>
    <xf numFmtId="0" fontId="3" fillId="0" borderId="0" xfId="40" applyFont="1" applyAlignment="1">
      <alignment textRotation="180"/>
    </xf>
    <xf numFmtId="0" fontId="9" fillId="0" borderId="14" xfId="40" applyFont="1" applyBorder="1"/>
    <xf numFmtId="0" fontId="9" fillId="0" borderId="0" xfId="40" applyFont="1"/>
    <xf numFmtId="0" fontId="9" fillId="0" borderId="15" xfId="40" applyFont="1" applyBorder="1"/>
    <xf numFmtId="0" fontId="9" fillId="0" borderId="14" xfId="40" applyFont="1" applyBorder="1" applyAlignment="1">
      <alignment horizontal="left"/>
    </xf>
    <xf numFmtId="0" fontId="40" fillId="0" borderId="0" xfId="40" applyFont="1" applyBorder="1" applyAlignment="1">
      <alignment horizontal="left"/>
    </xf>
    <xf numFmtId="0" fontId="2" fillId="0" borderId="0" xfId="40" applyFont="1" applyAlignment="1">
      <alignment horizontal="left"/>
    </xf>
    <xf numFmtId="0" fontId="40" fillId="0" borderId="0" xfId="40" applyFont="1" applyAlignment="1">
      <alignment horizontal="left"/>
    </xf>
    <xf numFmtId="0" fontId="40" fillId="0" borderId="15" xfId="40" applyFont="1" applyBorder="1" applyAlignment="1">
      <alignment horizontal="left"/>
    </xf>
    <xf numFmtId="0" fontId="2" fillId="0" borderId="0" xfId="40" applyFont="1"/>
    <xf numFmtId="0" fontId="2" fillId="0" borderId="15" xfId="40" applyFont="1" applyBorder="1"/>
    <xf numFmtId="0" fontId="2" fillId="0" borderId="0" xfId="40" applyFont="1" applyAlignment="1">
      <alignment horizontal="center"/>
    </xf>
    <xf numFmtId="0" fontId="40" fillId="0" borderId="0" xfId="40" applyFont="1"/>
    <xf numFmtId="0" fontId="2" fillId="0" borderId="15" xfId="40" applyFont="1" applyBorder="1" applyAlignment="1">
      <alignment horizontal="center"/>
    </xf>
    <xf numFmtId="0" fontId="40" fillId="0" borderId="15" xfId="40" applyFont="1" applyBorder="1"/>
    <xf numFmtId="0" fontId="9" fillId="0" borderId="16" xfId="40" applyFont="1" applyBorder="1"/>
    <xf numFmtId="0" fontId="2" fillId="0" borderId="11" xfId="40" applyFont="1" applyBorder="1"/>
    <xf numFmtId="0" fontId="2" fillId="0" borderId="17" xfId="40" applyFont="1" applyBorder="1"/>
    <xf numFmtId="164" fontId="2" fillId="0" borderId="0" xfId="40" applyNumberFormat="1" applyProtection="1"/>
    <xf numFmtId="170" fontId="4" fillId="0" borderId="18" xfId="0" applyNumberFormat="1" applyFont="1" applyFill="1" applyBorder="1" applyAlignment="1">
      <alignment horizontal="centerContinuous"/>
    </xf>
    <xf numFmtId="0" fontId="3" fillId="0" borderId="19" xfId="0" applyFont="1" applyFill="1" applyBorder="1" applyAlignment="1">
      <alignment horizontal="centerContinuous"/>
    </xf>
    <xf numFmtId="170" fontId="3" fillId="0" borderId="19" xfId="0" applyNumberFormat="1" applyFont="1" applyFill="1" applyBorder="1" applyAlignment="1">
      <alignment horizontal="centerContinuous"/>
    </xf>
    <xf numFmtId="0" fontId="3" fillId="0" borderId="20" xfId="0" applyFont="1" applyFill="1" applyBorder="1" applyAlignment="1"/>
    <xf numFmtId="0" fontId="41" fillId="0" borderId="0" xfId="0" applyFont="1" applyFill="1"/>
    <xf numFmtId="0" fontId="41" fillId="0" borderId="0" xfId="0" applyFont="1" applyFill="1" applyAlignment="1">
      <alignment horizontal="center"/>
    </xf>
    <xf numFmtId="170" fontId="3" fillId="0" borderId="21" xfId="0" applyNumberFormat="1" applyFont="1" applyFill="1" applyBorder="1" applyAlignment="1">
      <alignment horizontal="centerContinuous"/>
    </xf>
    <xf numFmtId="0" fontId="3" fillId="0" borderId="0" xfId="0" applyFont="1" applyFill="1" applyBorder="1" applyAlignment="1">
      <alignment horizontal="centerContinuous"/>
    </xf>
    <xf numFmtId="14" fontId="3" fillId="0" borderId="0" xfId="0" applyNumberFormat="1" applyFont="1" applyFill="1" applyBorder="1" applyAlignment="1">
      <alignment horizontal="centerContinuous"/>
    </xf>
    <xf numFmtId="170" fontId="3" fillId="0" borderId="0" xfId="0" applyNumberFormat="1" applyFont="1" applyFill="1" applyBorder="1" applyAlignment="1">
      <alignment horizontal="centerContinuous"/>
    </xf>
    <xf numFmtId="0" fontId="3" fillId="0" borderId="38" xfId="0" applyFont="1" applyFill="1" applyBorder="1" applyAlignment="1"/>
    <xf numFmtId="0" fontId="3" fillId="0" borderId="21" xfId="0" applyFont="1" applyFill="1" applyBorder="1" applyAlignment="1">
      <alignment horizontal="center"/>
    </xf>
    <xf numFmtId="0" fontId="3" fillId="0" borderId="0" xfId="0" applyFont="1" applyFill="1" applyBorder="1" applyAlignment="1">
      <alignment horizontal="center"/>
    </xf>
    <xf numFmtId="0" fontId="42" fillId="0" borderId="0" xfId="0" applyFont="1" applyFill="1" applyBorder="1"/>
    <xf numFmtId="170" fontId="3" fillId="0" borderId="0" xfId="0" applyNumberFormat="1" applyFont="1" applyFill="1" applyBorder="1"/>
    <xf numFmtId="170" fontId="3" fillId="0" borderId="0" xfId="0" applyNumberFormat="1" applyFont="1" applyFill="1" applyBorder="1" applyAlignment="1">
      <alignment horizontal="center"/>
    </xf>
    <xf numFmtId="0" fontId="3" fillId="0" borderId="0" xfId="0" applyFont="1" applyFill="1" applyBorder="1"/>
    <xf numFmtId="0" fontId="3" fillId="0" borderId="21" xfId="0" applyFont="1" applyFill="1" applyBorder="1" applyAlignment="1">
      <alignment horizontal="left"/>
    </xf>
    <xf numFmtId="0" fontId="3" fillId="0" borderId="51" xfId="0" applyFont="1" applyFill="1" applyBorder="1" applyAlignment="1">
      <alignment horizontal="left"/>
    </xf>
    <xf numFmtId="0" fontId="3" fillId="0" borderId="52" xfId="0" applyFont="1" applyFill="1" applyBorder="1" applyAlignment="1">
      <alignment horizontal="center"/>
    </xf>
    <xf numFmtId="0" fontId="3" fillId="0" borderId="52" xfId="0" applyFont="1" applyFill="1" applyBorder="1"/>
    <xf numFmtId="170" fontId="3" fillId="0" borderId="52" xfId="0" applyNumberFormat="1" applyFont="1" applyFill="1" applyBorder="1"/>
    <xf numFmtId="170" fontId="3" fillId="0" borderId="52" xfId="0" applyNumberFormat="1" applyFont="1" applyFill="1" applyBorder="1" applyAlignment="1">
      <alignment horizontal="center"/>
    </xf>
    <xf numFmtId="0" fontId="3" fillId="0" borderId="53" xfId="0" applyFont="1" applyFill="1" applyBorder="1" applyAlignment="1"/>
    <xf numFmtId="0" fontId="3" fillId="0" borderId="58" xfId="0" applyFont="1" applyFill="1" applyBorder="1" applyAlignment="1">
      <alignment horizontal="left"/>
    </xf>
    <xf numFmtId="0" fontId="3" fillId="0" borderId="73" xfId="0" applyFont="1" applyFill="1" applyBorder="1" applyAlignment="1">
      <alignment horizontal="center"/>
    </xf>
    <xf numFmtId="0" fontId="3" fillId="0" borderId="73" xfId="0" applyFont="1" applyFill="1" applyBorder="1"/>
    <xf numFmtId="170" fontId="3" fillId="0" borderId="73" xfId="0" applyNumberFormat="1" applyFont="1" applyFill="1" applyBorder="1"/>
    <xf numFmtId="0" fontId="3" fillId="0" borderId="0" xfId="0" applyFont="1" applyFill="1"/>
    <xf numFmtId="0" fontId="7" fillId="0" borderId="0" xfId="7" applyFill="1" applyAlignment="1">
      <alignment horizontal="center"/>
    </xf>
    <xf numFmtId="0" fontId="3" fillId="0" borderId="74" xfId="0" applyFont="1" applyFill="1" applyBorder="1" applyAlignment="1">
      <alignment horizontal="left"/>
    </xf>
    <xf numFmtId="0" fontId="3" fillId="0" borderId="74" xfId="0" applyFont="1" applyFill="1" applyBorder="1" applyAlignment="1">
      <alignment horizontal="center"/>
    </xf>
    <xf numFmtId="0" fontId="3" fillId="0" borderId="19" xfId="0" applyFont="1" applyFill="1" applyBorder="1" applyAlignment="1">
      <alignment horizontal="center"/>
    </xf>
    <xf numFmtId="0" fontId="3" fillId="0" borderId="19" xfId="0" applyFont="1" applyFill="1" applyBorder="1"/>
    <xf numFmtId="170" fontId="3" fillId="0" borderId="58" xfId="0" applyNumberFormat="1" applyFont="1" applyFill="1" applyBorder="1"/>
    <xf numFmtId="170" fontId="3" fillId="0" borderId="73" xfId="0" applyNumberFormat="1" applyFont="1" applyFill="1" applyBorder="1" applyAlignment="1">
      <alignment horizontal="center"/>
    </xf>
    <xf numFmtId="0" fontId="3" fillId="0" borderId="57" xfId="0" applyFont="1" applyFill="1" applyBorder="1"/>
    <xf numFmtId="0" fontId="3" fillId="0" borderId="74" xfId="0" applyFont="1" applyFill="1" applyBorder="1"/>
    <xf numFmtId="0" fontId="3" fillId="0" borderId="74" xfId="0" applyFont="1" applyFill="1" applyBorder="1" applyAlignment="1"/>
    <xf numFmtId="0" fontId="3" fillId="0" borderId="54" xfId="0" applyFont="1" applyFill="1" applyBorder="1" applyAlignment="1">
      <alignment horizontal="center"/>
    </xf>
    <xf numFmtId="170" fontId="3" fillId="0" borderId="74" xfId="0" applyNumberFormat="1" applyFont="1" applyFill="1" applyBorder="1"/>
    <xf numFmtId="170" fontId="3" fillId="0" borderId="74" xfId="0" applyNumberFormat="1" applyFont="1" applyFill="1" applyBorder="1" applyAlignment="1">
      <alignment horizontal="center"/>
    </xf>
    <xf numFmtId="0" fontId="3" fillId="0" borderId="54" xfId="0" applyFont="1" applyFill="1" applyBorder="1"/>
    <xf numFmtId="0" fontId="3" fillId="0" borderId="54" xfId="0" applyFont="1" applyFill="1" applyBorder="1" applyAlignment="1"/>
    <xf numFmtId="170" fontId="3" fillId="0" borderId="54" xfId="0" applyNumberFormat="1" applyFont="1" applyFill="1" applyBorder="1" applyAlignment="1">
      <alignment horizontal="center"/>
    </xf>
    <xf numFmtId="0" fontId="3" fillId="0" borderId="38" xfId="0" applyFont="1" applyFill="1" applyBorder="1"/>
    <xf numFmtId="0" fontId="3" fillId="0" borderId="55" xfId="0" applyFont="1" applyFill="1" applyBorder="1" applyAlignment="1">
      <alignment horizontal="center"/>
    </xf>
    <xf numFmtId="0" fontId="3" fillId="0" borderId="53" xfId="0" applyFont="1" applyFill="1" applyBorder="1" applyAlignment="1">
      <alignment horizontal="center"/>
    </xf>
    <xf numFmtId="170" fontId="3" fillId="0" borderId="55" xfId="0" applyNumberFormat="1" applyFont="1" applyFill="1" applyBorder="1" applyAlignment="1">
      <alignment horizontal="center"/>
    </xf>
    <xf numFmtId="0" fontId="3" fillId="0" borderId="0" xfId="0" applyFont="1" applyFill="1" applyAlignment="1">
      <alignment textRotation="180"/>
    </xf>
    <xf numFmtId="0" fontId="3" fillId="0" borderId="56" xfId="0" applyFont="1" applyFill="1" applyBorder="1" applyAlignment="1">
      <alignment horizontal="center"/>
    </xf>
    <xf numFmtId="0" fontId="3" fillId="0" borderId="0" xfId="0" applyFont="1" applyFill="1" applyAlignment="1">
      <alignment horizontal="center"/>
    </xf>
    <xf numFmtId="0" fontId="3" fillId="0" borderId="21" xfId="0" applyFont="1" applyFill="1" applyBorder="1" applyAlignment="1">
      <alignment horizontal="center" textRotation="180"/>
    </xf>
    <xf numFmtId="0" fontId="3" fillId="0" borderId="51" xfId="0" applyFont="1" applyFill="1" applyBorder="1" applyAlignment="1">
      <alignment horizontal="center"/>
    </xf>
    <xf numFmtId="14" fontId="3" fillId="0" borderId="52" xfId="0" applyNumberFormat="1" applyFont="1" applyFill="1" applyBorder="1"/>
    <xf numFmtId="0" fontId="3" fillId="0" borderId="53" xfId="0" applyFont="1" applyFill="1" applyBorder="1"/>
    <xf numFmtId="1" fontId="3" fillId="0" borderId="54" xfId="0" applyNumberFormat="1" applyFont="1" applyFill="1" applyBorder="1" applyAlignment="1">
      <alignment horizontal="center"/>
    </xf>
    <xf numFmtId="1" fontId="3" fillId="0" borderId="56" xfId="0" applyNumberFormat="1" applyFont="1" applyFill="1" applyBorder="1" applyAlignment="1">
      <alignment horizontal="center"/>
    </xf>
    <xf numFmtId="0" fontId="3" fillId="0" borderId="20" xfId="0" applyFont="1" applyFill="1" applyBorder="1" applyAlignment="1">
      <alignment horizontal="centerContinuous"/>
    </xf>
    <xf numFmtId="1" fontId="3" fillId="0" borderId="55" xfId="0" applyNumberFormat="1" applyFont="1" applyFill="1" applyBorder="1" applyAlignment="1">
      <alignment horizontal="center"/>
    </xf>
    <xf numFmtId="0" fontId="41" fillId="0" borderId="0" xfId="0" applyFont="1" applyFill="1" applyBorder="1"/>
    <xf numFmtId="0" fontId="3" fillId="0" borderId="56" xfId="0" applyFont="1" applyFill="1" applyBorder="1"/>
    <xf numFmtId="0" fontId="3" fillId="0" borderId="57" xfId="0" applyFont="1" applyFill="1" applyBorder="1" applyAlignment="1">
      <alignment horizontal="left"/>
    </xf>
    <xf numFmtId="0" fontId="3" fillId="0" borderId="0" xfId="0" applyFont="1" applyFill="1" applyBorder="1" applyAlignment="1">
      <alignment horizontal="left" textRotation="180"/>
    </xf>
    <xf numFmtId="170" fontId="41" fillId="0" borderId="0" xfId="0" applyNumberFormat="1" applyFont="1" applyFill="1"/>
    <xf numFmtId="0" fontId="3" fillId="0" borderId="38" xfId="31" applyFont="1" applyBorder="1" applyAlignment="1"/>
    <xf numFmtId="0" fontId="2" fillId="0" borderId="21" xfId="31" quotePrefix="1" applyFont="1" applyBorder="1" applyAlignment="1">
      <alignment horizontal="right"/>
    </xf>
    <xf numFmtId="0" fontId="2" fillId="0" borderId="0" xfId="31" applyFont="1" applyAlignment="1"/>
    <xf numFmtId="0" fontId="2" fillId="0" borderId="21" xfId="31" applyFont="1" applyBorder="1" applyAlignment="1">
      <alignment horizontal="right"/>
    </xf>
    <xf numFmtId="0" fontId="3" fillId="0" borderId="51" xfId="31" applyFont="1" applyBorder="1" applyAlignment="1"/>
    <xf numFmtId="0" fontId="3" fillId="0" borderId="53" xfId="31" applyFont="1" applyBorder="1" applyAlignment="1"/>
    <xf numFmtId="0" fontId="6" fillId="0" borderId="74" xfId="31" applyBorder="1" applyAlignment="1">
      <alignment horizontal="center"/>
    </xf>
    <xf numFmtId="0" fontId="6" fillId="0" borderId="18" xfId="31" applyBorder="1" applyAlignment="1">
      <alignment horizontal="center"/>
    </xf>
    <xf numFmtId="0" fontId="6" fillId="0" borderId="20" xfId="31" applyBorder="1" applyAlignment="1">
      <alignment horizontal="center"/>
    </xf>
    <xf numFmtId="0" fontId="6" fillId="0" borderId="19" xfId="31" applyBorder="1" applyAlignment="1">
      <alignment horizontal="center"/>
    </xf>
    <xf numFmtId="37" fontId="3" fillId="0" borderId="97" xfId="14" applyNumberFormat="1" applyFont="1" applyFill="1" applyBorder="1"/>
    <xf numFmtId="37" fontId="3" fillId="0" borderId="56" xfId="14" applyNumberFormat="1" applyFont="1" applyFill="1" applyBorder="1"/>
    <xf numFmtId="37" fontId="3" fillId="0" borderId="82" xfId="14" applyNumberFormat="1" applyFont="1" applyFill="1" applyBorder="1"/>
    <xf numFmtId="37" fontId="3" fillId="0" borderId="82" xfId="14" applyNumberFormat="1" applyFont="1" applyFill="1" applyBorder="1" applyAlignment="1">
      <alignment horizontal="center"/>
    </xf>
    <xf numFmtId="0" fontId="3" fillId="6" borderId="57" xfId="31" applyFont="1" applyFill="1" applyBorder="1" applyAlignment="1">
      <alignment horizontal="center"/>
    </xf>
    <xf numFmtId="3" fontId="3" fillId="0" borderId="85" xfId="14" applyNumberFormat="1" applyFont="1" applyFill="1" applyBorder="1"/>
    <xf numFmtId="3" fontId="3" fillId="0" borderId="110" xfId="14" applyNumberFormat="1" applyFont="1" applyFill="1" applyBorder="1"/>
    <xf numFmtId="37" fontId="3" fillId="0" borderId="87" xfId="14" applyNumberFormat="1" applyFont="1" applyFill="1" applyBorder="1"/>
    <xf numFmtId="0" fontId="6" fillId="0" borderId="18" xfId="31" applyBorder="1"/>
    <xf numFmtId="0" fontId="6" fillId="0" borderId="53" xfId="31" applyBorder="1"/>
    <xf numFmtId="0" fontId="11" fillId="0" borderId="0" xfId="57" applyBorder="1"/>
    <xf numFmtId="170" fontId="11" fillId="0" borderId="0" xfId="57" applyNumberFormat="1" applyBorder="1"/>
    <xf numFmtId="0" fontId="11" fillId="0" borderId="0" xfId="57"/>
    <xf numFmtId="0" fontId="12" fillId="0" borderId="0" xfId="57" applyFont="1" applyBorder="1"/>
    <xf numFmtId="170" fontId="12" fillId="0" borderId="0" xfId="57" applyNumberFormat="1" applyFont="1" applyBorder="1"/>
    <xf numFmtId="0" fontId="12" fillId="0" borderId="18" xfId="57" applyFont="1" applyBorder="1"/>
    <xf numFmtId="0" fontId="12" fillId="0" borderId="19" xfId="57" applyFont="1" applyBorder="1"/>
    <xf numFmtId="0" fontId="18" fillId="0" borderId="19" xfId="57" applyFont="1" applyBorder="1" applyAlignment="1">
      <alignment horizontal="center"/>
    </xf>
    <xf numFmtId="170" fontId="12" fillId="0" borderId="19" xfId="57" applyNumberFormat="1" applyFont="1" applyBorder="1"/>
    <xf numFmtId="0" fontId="12" fillId="0" borderId="20" xfId="57" applyFont="1" applyBorder="1"/>
    <xf numFmtId="0" fontId="12" fillId="0" borderId="21" xfId="57" applyFont="1" applyBorder="1"/>
    <xf numFmtId="0" fontId="12" fillId="0" borderId="0" xfId="57" applyFont="1" applyBorder="1" applyAlignment="1">
      <alignment horizontal="center"/>
    </xf>
    <xf numFmtId="0" fontId="12" fillId="0" borderId="38" xfId="57" applyFont="1" applyBorder="1"/>
    <xf numFmtId="0" fontId="43" fillId="0" borderId="0" xfId="57" applyFont="1" applyBorder="1"/>
    <xf numFmtId="168" fontId="3" fillId="0" borderId="21" xfId="57" applyNumberFormat="1" applyFont="1" applyBorder="1"/>
    <xf numFmtId="0" fontId="2" fillId="0" borderId="0" xfId="57" applyFont="1" applyBorder="1"/>
    <xf numFmtId="0" fontId="44" fillId="0" borderId="0" xfId="57" applyFont="1" applyBorder="1"/>
    <xf numFmtId="168" fontId="2" fillId="0" borderId="0" xfId="57" applyNumberFormat="1" applyFont="1" applyBorder="1"/>
    <xf numFmtId="0" fontId="3" fillId="0" borderId="0" xfId="7" applyFont="1" applyAlignment="1">
      <alignment horizontal="center"/>
    </xf>
    <xf numFmtId="0" fontId="24" fillId="0" borderId="21" xfId="57" applyFont="1" applyBorder="1"/>
    <xf numFmtId="0" fontId="24" fillId="0" borderId="0" xfId="57" applyFont="1" applyBorder="1"/>
    <xf numFmtId="0" fontId="11" fillId="0" borderId="0" xfId="57" applyAlignment="1">
      <alignment vertical="top" textRotation="180" wrapText="1"/>
    </xf>
    <xf numFmtId="0" fontId="12" fillId="0" borderId="54" xfId="57" applyFont="1" applyBorder="1"/>
    <xf numFmtId="0" fontId="11" fillId="0" borderId="0" xfId="57" applyAlignment="1">
      <alignment vertical="top" textRotation="180"/>
    </xf>
    <xf numFmtId="0" fontId="3" fillId="0" borderId="54" xfId="57" applyFont="1" applyBorder="1"/>
    <xf numFmtId="0" fontId="3" fillId="0" borderId="38" xfId="57" applyFont="1" applyBorder="1"/>
    <xf numFmtId="0" fontId="3" fillId="0" borderId="0" xfId="57" applyFont="1" applyBorder="1"/>
    <xf numFmtId="0" fontId="3" fillId="0" borderId="74" xfId="57" applyFont="1" applyBorder="1"/>
    <xf numFmtId="0" fontId="3" fillId="0" borderId="18" xfId="57" applyFont="1" applyBorder="1" applyAlignment="1">
      <alignment horizontal="center"/>
    </xf>
    <xf numFmtId="0" fontId="3" fillId="0" borderId="19" xfId="57" applyFont="1" applyBorder="1" applyAlignment="1">
      <alignment horizontal="center"/>
    </xf>
    <xf numFmtId="0" fontId="3" fillId="0" borderId="20" xfId="57" applyFont="1" applyBorder="1" applyAlignment="1">
      <alignment horizontal="center"/>
    </xf>
    <xf numFmtId="170" fontId="3" fillId="0" borderId="20" xfId="57" applyNumberFormat="1" applyFont="1" applyBorder="1" applyAlignment="1">
      <alignment horizontal="center"/>
    </xf>
    <xf numFmtId="170" fontId="3" fillId="0" borderId="18" xfId="57" applyNumberFormat="1" applyFont="1" applyBorder="1" applyAlignment="1">
      <alignment horizontal="center"/>
    </xf>
    <xf numFmtId="0" fontId="3" fillId="0" borderId="0" xfId="57" applyFont="1" applyBorder="1" applyAlignment="1">
      <alignment horizontal="center"/>
    </xf>
    <xf numFmtId="0" fontId="3" fillId="0" borderId="21" xfId="57" applyFont="1" applyBorder="1" applyAlignment="1">
      <alignment horizontal="center"/>
    </xf>
    <xf numFmtId="0" fontId="3" fillId="0" borderId="38" xfId="57" applyFont="1" applyBorder="1" applyAlignment="1">
      <alignment horizontal="center"/>
    </xf>
    <xf numFmtId="170" fontId="3" fillId="0" borderId="38" xfId="57" applyNumberFormat="1" applyFont="1" applyBorder="1" applyAlignment="1">
      <alignment horizontal="center"/>
    </xf>
    <xf numFmtId="170" fontId="3" fillId="0" borderId="21" xfId="57" applyNumberFormat="1" applyFont="1" applyBorder="1" applyAlignment="1">
      <alignment horizontal="center"/>
    </xf>
    <xf numFmtId="0" fontId="3" fillId="0" borderId="54" xfId="57" applyFont="1" applyBorder="1" applyAlignment="1">
      <alignment horizontal="center"/>
    </xf>
    <xf numFmtId="0" fontId="3" fillId="0" borderId="74" xfId="57" applyFont="1" applyBorder="1" applyAlignment="1">
      <alignment horizontal="center"/>
    </xf>
    <xf numFmtId="170" fontId="3" fillId="0" borderId="74" xfId="57" applyNumberFormat="1" applyFont="1" applyBorder="1" applyAlignment="1">
      <alignment horizontal="center"/>
    </xf>
    <xf numFmtId="170" fontId="3" fillId="0" borderId="54" xfId="57" applyNumberFormat="1" applyFont="1" applyBorder="1" applyAlignment="1">
      <alignment horizontal="center"/>
    </xf>
    <xf numFmtId="0" fontId="11" fillId="0" borderId="0" xfId="57" applyAlignment="1">
      <alignment vertical="justify" textRotation="180"/>
    </xf>
    <xf numFmtId="0" fontId="3" fillId="0" borderId="55" xfId="57" applyFont="1" applyBorder="1"/>
    <xf numFmtId="0" fontId="3" fillId="0" borderId="53" xfId="57" applyFont="1" applyBorder="1"/>
    <xf numFmtId="0" fontId="3" fillId="0" borderId="52" xfId="57" applyFont="1" applyBorder="1" applyAlignment="1">
      <alignment horizontal="center"/>
    </xf>
    <xf numFmtId="0" fontId="3" fillId="0" borderId="55" xfId="57" applyFont="1" applyBorder="1" applyAlignment="1">
      <alignment horizontal="center"/>
    </xf>
    <xf numFmtId="0" fontId="3" fillId="0" borderId="53" xfId="57" applyFont="1" applyBorder="1" applyAlignment="1">
      <alignment horizontal="center"/>
    </xf>
    <xf numFmtId="170" fontId="3" fillId="0" borderId="55" xfId="57" applyNumberFormat="1" applyFont="1" applyBorder="1" applyAlignment="1">
      <alignment horizontal="center"/>
    </xf>
    <xf numFmtId="0" fontId="3" fillId="0" borderId="51" xfId="57" applyFont="1" applyBorder="1"/>
    <xf numFmtId="0" fontId="3" fillId="0" borderId="52" xfId="57" applyFont="1" applyBorder="1"/>
    <xf numFmtId="170" fontId="3" fillId="0" borderId="53" xfId="57" applyNumberFormat="1" applyFont="1" applyBorder="1"/>
    <xf numFmtId="170" fontId="3" fillId="0" borderId="52" xfId="57" applyNumberFormat="1" applyFont="1" applyBorder="1"/>
    <xf numFmtId="0" fontId="3" fillId="0" borderId="19" xfId="57" applyFont="1" applyBorder="1"/>
    <xf numFmtId="0" fontId="4" fillId="0" borderId="0" xfId="57" applyFont="1" applyBorder="1" applyAlignment="1">
      <alignment horizontal="center"/>
    </xf>
    <xf numFmtId="170" fontId="3" fillId="0" borderId="54" xfId="57" applyNumberFormat="1" applyFont="1" applyBorder="1"/>
    <xf numFmtId="170" fontId="3" fillId="0" borderId="55" xfId="57" applyNumberFormat="1" applyFont="1" applyBorder="1"/>
    <xf numFmtId="3" fontId="3" fillId="0" borderId="55" xfId="57" applyNumberFormat="1" applyFont="1" applyBorder="1"/>
    <xf numFmtId="3" fontId="3" fillId="0" borderId="53" xfId="57" applyNumberFormat="1" applyFont="1" applyBorder="1"/>
    <xf numFmtId="3" fontId="3" fillId="0" borderId="52" xfId="57" applyNumberFormat="1" applyFont="1" applyBorder="1"/>
    <xf numFmtId="0" fontId="11" fillId="0" borderId="0" xfId="57" applyAlignment="1">
      <alignment textRotation="180"/>
    </xf>
    <xf numFmtId="37" fontId="3" fillId="0" borderId="55" xfId="57" applyNumberFormat="1" applyFont="1" applyBorder="1"/>
    <xf numFmtId="0" fontId="4" fillId="0" borderId="55" xfId="57" applyFont="1" applyBorder="1"/>
    <xf numFmtId="37" fontId="3" fillId="0" borderId="54" xfId="57" applyNumberFormat="1" applyFont="1" applyBorder="1"/>
    <xf numFmtId="173" fontId="11" fillId="0" borderId="0" xfId="57" applyNumberFormat="1"/>
    <xf numFmtId="37" fontId="3" fillId="0" borderId="88" xfId="57" applyNumberFormat="1" applyFont="1" applyBorder="1"/>
    <xf numFmtId="0" fontId="11" fillId="0" borderId="19" xfId="57" applyBorder="1"/>
    <xf numFmtId="170" fontId="11" fillId="0" borderId="0" xfId="57" applyNumberFormat="1"/>
    <xf numFmtId="3" fontId="11" fillId="0" borderId="0" xfId="57" applyNumberFormat="1"/>
    <xf numFmtId="0" fontId="3" fillId="0" borderId="0" xfId="40" applyFont="1" applyProtection="1"/>
    <xf numFmtId="0" fontId="4" fillId="0" borderId="0" xfId="40" applyFont="1" applyAlignment="1" applyProtection="1">
      <alignment horizontal="centerContinuous"/>
    </xf>
    <xf numFmtId="0" fontId="4" fillId="0" borderId="0" xfId="40" applyFont="1" applyProtection="1"/>
    <xf numFmtId="0" fontId="3" fillId="0" borderId="0" xfId="40" applyFont="1"/>
    <xf numFmtId="0" fontId="13" fillId="0" borderId="12" xfId="40" applyFont="1" applyBorder="1" applyAlignment="1" applyProtection="1">
      <alignment horizontal="centerContinuous"/>
    </xf>
    <xf numFmtId="0" fontId="13" fillId="0" borderId="6" xfId="40" applyFont="1" applyBorder="1" applyAlignment="1" applyProtection="1">
      <alignment horizontal="centerContinuous"/>
    </xf>
    <xf numFmtId="0" fontId="2" fillId="0" borderId="13" xfId="40" applyBorder="1"/>
    <xf numFmtId="0" fontId="9" fillId="0" borderId="14" xfId="40" applyFont="1" applyBorder="1" applyProtection="1"/>
    <xf numFmtId="0" fontId="9" fillId="0" borderId="0" xfId="40" applyFont="1" applyProtection="1"/>
    <xf numFmtId="0" fontId="9" fillId="0" borderId="0" xfId="40" applyFont="1" applyBorder="1" applyProtection="1"/>
    <xf numFmtId="0" fontId="2" fillId="0" borderId="15" xfId="40" applyBorder="1"/>
    <xf numFmtId="0" fontId="9" fillId="0" borderId="14" xfId="40" applyFont="1" applyBorder="1" applyAlignment="1" applyProtection="1">
      <alignment horizontal="center"/>
    </xf>
    <xf numFmtId="0" fontId="2" fillId="0" borderId="14" xfId="40" applyBorder="1" applyProtection="1"/>
    <xf numFmtId="0" fontId="9" fillId="0" borderId="16" xfId="40" applyFont="1" applyBorder="1" applyProtection="1"/>
    <xf numFmtId="0" fontId="9" fillId="0" borderId="11" xfId="40" applyFont="1" applyBorder="1" applyProtection="1"/>
    <xf numFmtId="0" fontId="2" fillId="0" borderId="17" xfId="40" applyBorder="1"/>
    <xf numFmtId="0" fontId="3" fillId="0" borderId="0" xfId="40" applyFont="1" applyAlignment="1" applyProtection="1">
      <alignment horizontal="left"/>
    </xf>
    <xf numFmtId="0" fontId="3" fillId="0" borderId="56" xfId="31" applyFont="1" applyBorder="1" applyAlignment="1">
      <alignment horizontal="centerContinuous"/>
    </xf>
    <xf numFmtId="0" fontId="2" fillId="0" borderId="56" xfId="31" applyFont="1" applyBorder="1" applyAlignment="1">
      <alignment horizontal="centerContinuous"/>
    </xf>
    <xf numFmtId="0" fontId="2" fillId="0" borderId="54" xfId="31" applyFont="1" applyBorder="1" applyAlignment="1">
      <alignment horizontal="left"/>
    </xf>
    <xf numFmtId="0" fontId="6" fillId="0" borderId="51" xfId="31" applyBorder="1" applyAlignment="1">
      <alignment horizontal="center"/>
    </xf>
    <xf numFmtId="0" fontId="6" fillId="0" borderId="52" xfId="31" applyBorder="1" applyAlignment="1">
      <alignment horizontal="center"/>
    </xf>
    <xf numFmtId="0" fontId="6" fillId="0" borderId="51" xfId="31" applyBorder="1" applyAlignment="1">
      <alignment horizontal="centerContinuous"/>
    </xf>
    <xf numFmtId="0" fontId="6" fillId="0" borderId="53" xfId="31" applyBorder="1" applyAlignment="1">
      <alignment horizontal="center"/>
    </xf>
    <xf numFmtId="0" fontId="6" fillId="0" borderId="18" xfId="31" applyBorder="1" applyAlignment="1"/>
    <xf numFmtId="0" fontId="6" fillId="0" borderId="19" xfId="31" applyBorder="1" applyAlignment="1"/>
    <xf numFmtId="0" fontId="6" fillId="0" borderId="0" xfId="31" applyBorder="1" applyAlignment="1"/>
    <xf numFmtId="37" fontId="6" fillId="0" borderId="105" xfId="31" applyNumberFormat="1" applyBorder="1" applyAlignment="1"/>
    <xf numFmtId="37" fontId="6" fillId="0" borderId="112" xfId="31" applyNumberFormat="1" applyBorder="1" applyAlignment="1">
      <alignment horizontal="center"/>
    </xf>
    <xf numFmtId="37" fontId="2" fillId="0" borderId="106" xfId="31" applyNumberFormat="1" applyFont="1" applyBorder="1" applyAlignment="1">
      <alignment horizontal="center"/>
    </xf>
    <xf numFmtId="37" fontId="2" fillId="0" borderId="107" xfId="31" applyNumberFormat="1" applyFont="1" applyBorder="1" applyAlignment="1">
      <alignment horizontal="center"/>
    </xf>
    <xf numFmtId="37" fontId="6" fillId="0" borderId="54" xfId="31" applyNumberFormat="1" applyBorder="1" applyAlignment="1">
      <alignment horizontal="center"/>
    </xf>
    <xf numFmtId="37" fontId="6" fillId="6" borderId="0" xfId="31" applyNumberFormat="1" applyFill="1" applyBorder="1" applyAlignment="1">
      <alignment horizontal="center"/>
    </xf>
    <xf numFmtId="37" fontId="6" fillId="0" borderId="105" xfId="31" applyNumberFormat="1" applyBorder="1" applyAlignment="1">
      <alignment horizontal="centerContinuous"/>
    </xf>
    <xf numFmtId="37" fontId="6" fillId="0" borderId="106" xfId="31" applyNumberFormat="1" applyBorder="1" applyAlignment="1">
      <alignment horizontal="center"/>
    </xf>
    <xf numFmtId="37" fontId="2" fillId="0" borderId="113" xfId="31" applyNumberFormat="1" applyFont="1" applyBorder="1" applyAlignment="1">
      <alignment horizontal="center"/>
    </xf>
    <xf numFmtId="49" fontId="3" fillId="0" borderId="51" xfId="31" applyNumberFormat="1" applyFont="1" applyBorder="1" applyAlignment="1">
      <alignment horizontal="left"/>
    </xf>
    <xf numFmtId="37" fontId="3" fillId="0" borderId="81" xfId="31" applyNumberFormat="1" applyFont="1" applyBorder="1"/>
    <xf numFmtId="37" fontId="3" fillId="0" borderId="52" xfId="31" applyNumberFormat="1" applyFont="1" applyBorder="1"/>
    <xf numFmtId="37" fontId="3" fillId="0" borderId="55" xfId="31" applyNumberFormat="1" applyFont="1" applyBorder="1"/>
    <xf numFmtId="37" fontId="3" fillId="0" borderId="84" xfId="31" applyNumberFormat="1" applyFont="1" applyBorder="1"/>
    <xf numFmtId="37" fontId="3" fillId="0" borderId="55" xfId="31" applyNumberFormat="1" applyFont="1" applyBorder="1" applyAlignment="1">
      <alignment horizontal="right"/>
    </xf>
    <xf numFmtId="37" fontId="3" fillId="6" borderId="52" xfId="31" applyNumberFormat="1" applyFont="1" applyFill="1" applyBorder="1"/>
    <xf numFmtId="37" fontId="3" fillId="0" borderId="81" xfId="31" applyNumberFormat="1" applyFont="1" applyBorder="1" applyAlignment="1">
      <alignment horizontal="right"/>
    </xf>
    <xf numFmtId="37" fontId="3" fillId="0" borderId="51" xfId="31" applyNumberFormat="1" applyFont="1" applyBorder="1"/>
    <xf numFmtId="0" fontId="3" fillId="0" borderId="58" xfId="31" applyFont="1" applyBorder="1" applyAlignment="1">
      <alignment horizontal="right"/>
    </xf>
    <xf numFmtId="37" fontId="3" fillId="0" borderId="73" xfId="31" applyNumberFormat="1" applyFont="1" applyBorder="1"/>
    <xf numFmtId="37" fontId="3" fillId="0" borderId="56" xfId="31" applyNumberFormat="1" applyFont="1" applyBorder="1"/>
    <xf numFmtId="37" fontId="3" fillId="0" borderId="82" xfId="31" applyNumberFormat="1" applyFont="1" applyBorder="1"/>
    <xf numFmtId="37" fontId="3" fillId="0" borderId="56" xfId="31" applyNumberFormat="1" applyFont="1" applyBorder="1" applyAlignment="1">
      <alignment horizontal="right"/>
    </xf>
    <xf numFmtId="37" fontId="3" fillId="6" borderId="73" xfId="31" applyNumberFormat="1" applyFont="1" applyFill="1" applyBorder="1"/>
    <xf numFmtId="37" fontId="3" fillId="0" borderId="83" xfId="31" applyNumberFormat="1" applyFont="1" applyBorder="1" applyAlignment="1">
      <alignment horizontal="right"/>
    </xf>
    <xf numFmtId="37" fontId="3" fillId="0" borderId="58" xfId="31" applyNumberFormat="1" applyFont="1" applyBorder="1"/>
    <xf numFmtId="49" fontId="3" fillId="0" borderId="52" xfId="31" applyNumberFormat="1" applyFont="1" applyBorder="1" applyAlignment="1">
      <alignment horizontal="left"/>
    </xf>
    <xf numFmtId="37" fontId="3" fillId="0" borderId="81" xfId="31" applyNumberFormat="1" applyFont="1" applyFill="1" applyBorder="1"/>
    <xf numFmtId="37" fontId="3" fillId="0" borderId="73" xfId="31" applyNumberFormat="1" applyFont="1" applyFill="1" applyBorder="1"/>
    <xf numFmtId="37" fontId="3" fillId="0" borderId="58" xfId="31" applyNumberFormat="1" applyFont="1" applyFill="1" applyBorder="1" applyAlignment="1">
      <alignment horizontal="right"/>
    </xf>
    <xf numFmtId="37" fontId="3" fillId="0" borderId="82" xfId="31" applyNumberFormat="1" applyFont="1" applyFill="1" applyBorder="1" applyAlignment="1">
      <alignment horizontal="right"/>
    </xf>
    <xf numFmtId="37" fontId="3" fillId="0" borderId="92" xfId="31" applyNumberFormat="1" applyFont="1" applyBorder="1"/>
    <xf numFmtId="37" fontId="3" fillId="0" borderId="19" xfId="31" applyNumberFormat="1" applyFont="1" applyBorder="1"/>
    <xf numFmtId="37" fontId="3" fillId="0" borderId="74" xfId="31" applyNumberFormat="1" applyFont="1" applyBorder="1"/>
    <xf numFmtId="37" fontId="3" fillId="0" borderId="100" xfId="31" applyNumberFormat="1" applyFont="1" applyBorder="1"/>
    <xf numFmtId="37" fontId="3" fillId="0" borderId="74" xfId="31" applyNumberFormat="1" applyFont="1" applyBorder="1" applyAlignment="1">
      <alignment horizontal="right"/>
    </xf>
    <xf numFmtId="37" fontId="3" fillId="6" borderId="19" xfId="31" applyNumberFormat="1" applyFont="1" applyFill="1" applyBorder="1"/>
    <xf numFmtId="37" fontId="3" fillId="0" borderId="99" xfId="31" applyNumberFormat="1" applyFont="1" applyBorder="1" applyAlignment="1">
      <alignment horizontal="right"/>
    </xf>
    <xf numFmtId="37" fontId="3" fillId="0" borderId="18" xfId="31" applyNumberFormat="1" applyFont="1" applyBorder="1"/>
    <xf numFmtId="37" fontId="3" fillId="0" borderId="55" xfId="31" applyNumberFormat="1" applyFont="1" applyFill="1" applyBorder="1"/>
    <xf numFmtId="37" fontId="3" fillId="0" borderId="56" xfId="31" applyNumberFormat="1" applyFont="1" applyFill="1" applyBorder="1" applyAlignment="1">
      <alignment horizontal="right"/>
    </xf>
    <xf numFmtId="49" fontId="3" fillId="0" borderId="21" xfId="31" applyNumberFormat="1" applyFont="1" applyBorder="1" applyAlignment="1">
      <alignment horizontal="left"/>
    </xf>
    <xf numFmtId="0" fontId="3" fillId="0" borderId="21" xfId="31" applyFont="1" applyBorder="1" applyAlignment="1">
      <alignment horizontal="right"/>
    </xf>
    <xf numFmtId="37" fontId="6" fillId="0" borderId="92" xfId="31" applyNumberFormat="1" applyBorder="1"/>
    <xf numFmtId="37" fontId="3" fillId="0" borderId="0" xfId="31" applyNumberFormat="1" applyFont="1" applyBorder="1"/>
    <xf numFmtId="37" fontId="3" fillId="0" borderId="54" xfId="31" applyNumberFormat="1" applyFont="1" applyBorder="1"/>
    <xf numFmtId="37" fontId="3" fillId="0" borderId="96" xfId="31" applyNumberFormat="1" applyFont="1" applyBorder="1"/>
    <xf numFmtId="37" fontId="3" fillId="0" borderId="54" xfId="31" applyNumberFormat="1" applyFont="1" applyBorder="1" applyAlignment="1">
      <alignment horizontal="right"/>
    </xf>
    <xf numFmtId="37" fontId="3" fillId="6" borderId="0" xfId="31" applyNumberFormat="1" applyFont="1" applyFill="1" applyBorder="1"/>
    <xf numFmtId="37" fontId="3" fillId="0" borderId="92" xfId="31" applyNumberFormat="1" applyFont="1" applyBorder="1" applyAlignment="1">
      <alignment horizontal="right"/>
    </xf>
    <xf numFmtId="37" fontId="3" fillId="0" borderId="21" xfId="31" applyNumberFormat="1" applyFont="1" applyBorder="1"/>
    <xf numFmtId="49" fontId="3" fillId="0" borderId="21" xfId="31" applyNumberFormat="1" applyFont="1" applyBorder="1" applyAlignment="1">
      <alignment horizontal="right"/>
    </xf>
    <xf numFmtId="49" fontId="3" fillId="0" borderId="51" xfId="31" applyNumberFormat="1" applyFont="1" applyFill="1" applyBorder="1" applyAlignment="1">
      <alignment horizontal="left"/>
    </xf>
    <xf numFmtId="37" fontId="3" fillId="0" borderId="83" xfId="31" applyNumberFormat="1" applyFont="1" applyFill="1" applyBorder="1"/>
    <xf numFmtId="37" fontId="3" fillId="0" borderId="58" xfId="31" applyNumberFormat="1" applyFont="1" applyFill="1" applyBorder="1"/>
    <xf numFmtId="37" fontId="3" fillId="0" borderId="98" xfId="31" applyNumberFormat="1" applyFont="1" applyFill="1" applyBorder="1"/>
    <xf numFmtId="37" fontId="3" fillId="0" borderId="83" xfId="31" applyNumberFormat="1" applyFont="1" applyFill="1" applyBorder="1" applyAlignment="1">
      <alignment horizontal="right"/>
    </xf>
    <xf numFmtId="3" fontId="3" fillId="0" borderId="0" xfId="31" applyNumberFormat="1" applyFont="1" applyAlignment="1">
      <alignment horizontal="center"/>
    </xf>
    <xf numFmtId="49" fontId="3" fillId="0" borderId="82" xfId="31" applyNumberFormat="1" applyFont="1" applyBorder="1" applyAlignment="1">
      <alignment horizontal="right"/>
    </xf>
    <xf numFmtId="49" fontId="3" fillId="0" borderId="51" xfId="31" quotePrefix="1" applyNumberFormat="1" applyFont="1" applyBorder="1" applyAlignment="1">
      <alignment horizontal="left"/>
    </xf>
    <xf numFmtId="0" fontId="3" fillId="0" borderId="51" xfId="31" applyFont="1" applyFill="1" applyBorder="1" applyAlignment="1">
      <alignment horizontal="left"/>
    </xf>
    <xf numFmtId="37" fontId="3" fillId="0" borderId="92" xfId="31" applyNumberFormat="1" applyFont="1" applyFill="1" applyBorder="1"/>
    <xf numFmtId="37" fontId="3" fillId="0" borderId="19" xfId="31" applyNumberFormat="1" applyFont="1" applyFill="1" applyBorder="1"/>
    <xf numFmtId="37" fontId="3" fillId="0" borderId="74" xfId="31" applyNumberFormat="1" applyFont="1" applyFill="1" applyBorder="1"/>
    <xf numFmtId="37" fontId="3" fillId="0" borderId="100" xfId="31" applyNumberFormat="1" applyFont="1" applyFill="1" applyBorder="1"/>
    <xf numFmtId="37" fontId="3" fillId="0" borderId="74" xfId="31" applyNumberFormat="1" applyFont="1" applyFill="1" applyBorder="1" applyAlignment="1">
      <alignment horizontal="right"/>
    </xf>
    <xf numFmtId="37" fontId="3" fillId="0" borderId="18" xfId="31" applyNumberFormat="1" applyFont="1" applyBorder="1" applyAlignment="1">
      <alignment horizontal="right"/>
    </xf>
    <xf numFmtId="37" fontId="3" fillId="0" borderId="19" xfId="31" applyNumberFormat="1" applyFont="1" applyBorder="1" applyAlignment="1">
      <alignment horizontal="right"/>
    </xf>
    <xf numFmtId="37" fontId="3" fillId="0" borderId="99" xfId="31" applyNumberFormat="1" applyFont="1" applyFill="1" applyBorder="1" applyAlignment="1">
      <alignment horizontal="right"/>
    </xf>
    <xf numFmtId="37" fontId="3" fillId="0" borderId="18" xfId="31" applyNumberFormat="1" applyFont="1" applyFill="1" applyBorder="1"/>
    <xf numFmtId="37" fontId="3" fillId="0" borderId="114" xfId="31" applyNumberFormat="1" applyFont="1" applyFill="1" applyBorder="1"/>
    <xf numFmtId="37" fontId="3" fillId="0" borderId="62" xfId="31" applyNumberFormat="1" applyFont="1" applyFill="1" applyBorder="1"/>
    <xf numFmtId="37" fontId="3" fillId="0" borderId="115" xfId="31" applyNumberFormat="1" applyFont="1" applyFill="1" applyBorder="1"/>
    <xf numFmtId="37" fontId="3" fillId="0" borderId="55" xfId="31" applyNumberFormat="1" applyFont="1" applyFill="1" applyBorder="1" applyAlignment="1">
      <alignment horizontal="right"/>
    </xf>
    <xf numFmtId="37" fontId="3" fillId="0" borderId="51" xfId="31" applyNumberFormat="1" applyFont="1" applyFill="1" applyBorder="1"/>
    <xf numFmtId="37" fontId="3" fillId="0" borderId="109" xfId="31" applyNumberFormat="1" applyFont="1" applyFill="1" applyBorder="1"/>
    <xf numFmtId="37" fontId="3" fillId="0" borderId="64" xfId="31" applyNumberFormat="1" applyFont="1" applyFill="1" applyBorder="1"/>
    <xf numFmtId="0" fontId="3" fillId="0" borderId="55" xfId="31" applyFont="1" applyFill="1" applyBorder="1"/>
    <xf numFmtId="0" fontId="2" fillId="0" borderId="0" xfId="31" applyFont="1" applyBorder="1"/>
    <xf numFmtId="0" fontId="2" fillId="0" borderId="19" xfId="31" applyFont="1" applyBorder="1"/>
    <xf numFmtId="0" fontId="2" fillId="0" borderId="38" xfId="31" applyFont="1" applyBorder="1"/>
    <xf numFmtId="0" fontId="2" fillId="0" borderId="51" xfId="31" applyFont="1" applyBorder="1"/>
    <xf numFmtId="0" fontId="2" fillId="0" borderId="52" xfId="31" applyFont="1" applyBorder="1" applyAlignment="1">
      <alignment horizontal="right"/>
    </xf>
    <xf numFmtId="0" fontId="2" fillId="0" borderId="53" xfId="31" applyFont="1" applyBorder="1"/>
    <xf numFmtId="0" fontId="3" fillId="0" borderId="54" xfId="31" applyFont="1" applyBorder="1" applyAlignment="1"/>
    <xf numFmtId="0" fontId="3" fillId="0" borderId="55" xfId="31" applyFont="1" applyBorder="1" applyAlignment="1"/>
    <xf numFmtId="0" fontId="3" fillId="0" borderId="38" xfId="31" applyFont="1" applyBorder="1" applyAlignment="1">
      <alignment horizontal="right"/>
    </xf>
    <xf numFmtId="0" fontId="3" fillId="0" borderId="53" xfId="31" applyFont="1" applyBorder="1" applyAlignment="1">
      <alignment horizontal="right"/>
    </xf>
    <xf numFmtId="49" fontId="3" fillId="0" borderId="0" xfId="31" applyNumberFormat="1" applyFont="1" applyBorder="1" applyAlignment="1">
      <alignment horizontal="left"/>
    </xf>
    <xf numFmtId="0" fontId="3" fillId="0" borderId="56" xfId="31" applyFont="1" applyBorder="1" applyAlignment="1">
      <alignment horizontal="center"/>
    </xf>
    <xf numFmtId="0" fontId="3" fillId="0" borderId="56" xfId="31" applyFont="1" applyFill="1" applyBorder="1" applyAlignment="1">
      <alignment horizontal="center"/>
    </xf>
    <xf numFmtId="0" fontId="3" fillId="0" borderId="52" xfId="31" applyFont="1" applyFill="1" applyBorder="1" applyAlignment="1">
      <alignment horizontal="center"/>
    </xf>
    <xf numFmtId="170" fontId="12" fillId="0" borderId="0" xfId="31" applyNumberFormat="1" applyFont="1" applyBorder="1"/>
    <xf numFmtId="0" fontId="12" fillId="0" borderId="21" xfId="31" applyFont="1" applyBorder="1"/>
    <xf numFmtId="0" fontId="18" fillId="0" borderId="0" xfId="31" applyFont="1" applyBorder="1" applyAlignment="1">
      <alignment horizontal="center"/>
    </xf>
    <xf numFmtId="0" fontId="6" fillId="0" borderId="0" xfId="31" applyFont="1" applyBorder="1" applyAlignment="1">
      <alignment horizontal="center"/>
    </xf>
    <xf numFmtId="0" fontId="12" fillId="0" borderId="38" xfId="31" applyFont="1" applyBorder="1"/>
    <xf numFmtId="0" fontId="43" fillId="0" borderId="0" xfId="31" applyFont="1" applyBorder="1"/>
    <xf numFmtId="168" fontId="3" fillId="0" borderId="21" xfId="31" applyNumberFormat="1" applyFont="1" applyBorder="1"/>
    <xf numFmtId="170" fontId="6" fillId="0" borderId="0" xfId="31" applyNumberFormat="1" applyFont="1" applyBorder="1"/>
    <xf numFmtId="0" fontId="6" fillId="0" borderId="38" xfId="31" applyFont="1" applyBorder="1"/>
    <xf numFmtId="168" fontId="3" fillId="0" borderId="0" xfId="31" applyNumberFormat="1" applyFont="1" applyBorder="1"/>
    <xf numFmtId="0" fontId="6" fillId="0" borderId="52" xfId="31" applyFont="1" applyBorder="1"/>
    <xf numFmtId="170" fontId="6" fillId="0" borderId="52" xfId="31" applyNumberFormat="1" applyFont="1" applyBorder="1"/>
    <xf numFmtId="0" fontId="6" fillId="0" borderId="58" xfId="31" applyFont="1" applyBorder="1"/>
    <xf numFmtId="0" fontId="6" fillId="0" borderId="73" xfId="31" applyFont="1" applyBorder="1"/>
    <xf numFmtId="0" fontId="6" fillId="0" borderId="19" xfId="31" applyFont="1" applyBorder="1"/>
    <xf numFmtId="170" fontId="6" fillId="0" borderId="19" xfId="31" applyNumberFormat="1" applyFont="1" applyBorder="1"/>
    <xf numFmtId="0" fontId="6" fillId="0" borderId="57" xfId="31" applyFont="1" applyBorder="1"/>
    <xf numFmtId="0" fontId="6" fillId="0" borderId="54" xfId="31" applyFont="1" applyBorder="1"/>
    <xf numFmtId="0" fontId="45" fillId="0" borderId="38" xfId="31" applyFont="1" applyBorder="1" applyAlignment="1">
      <alignment horizontal="center"/>
    </xf>
    <xf numFmtId="0" fontId="6" fillId="0" borderId="38" xfId="31" applyBorder="1" applyAlignment="1">
      <alignment textRotation="180"/>
    </xf>
    <xf numFmtId="0" fontId="6" fillId="0" borderId="55" xfId="31" applyFont="1" applyBorder="1" applyAlignment="1">
      <alignment horizontal="center"/>
    </xf>
    <xf numFmtId="0" fontId="6" fillId="0" borderId="53" xfId="31" applyFont="1" applyBorder="1" applyAlignment="1">
      <alignment horizontal="center"/>
    </xf>
    <xf numFmtId="0" fontId="6" fillId="0" borderId="52" xfId="31" applyFont="1" applyBorder="1" applyAlignment="1">
      <alignment horizontal="center"/>
    </xf>
    <xf numFmtId="0" fontId="6" fillId="0" borderId="21" xfId="31" applyBorder="1" applyAlignment="1">
      <alignment textRotation="180"/>
    </xf>
    <xf numFmtId="0" fontId="6" fillId="0" borderId="55" xfId="31" applyFont="1" applyBorder="1"/>
    <xf numFmtId="0" fontId="45" fillId="0" borderId="53" xfId="31" applyFont="1" applyBorder="1" applyAlignment="1">
      <alignment horizontal="center"/>
    </xf>
    <xf numFmtId="3" fontId="3" fillId="0" borderId="0" xfId="31" applyNumberFormat="1" applyFont="1" applyBorder="1"/>
    <xf numFmtId="174" fontId="6" fillId="0" borderId="0" xfId="31" applyNumberFormat="1"/>
    <xf numFmtId="0" fontId="9" fillId="0" borderId="54" xfId="31" applyFont="1" applyBorder="1"/>
    <xf numFmtId="3" fontId="9" fillId="0" borderId="54" xfId="31" applyNumberFormat="1" applyFont="1" applyBorder="1"/>
    <xf numFmtId="170" fontId="9" fillId="0" borderId="54" xfId="31" applyNumberFormat="1" applyFont="1" applyBorder="1"/>
    <xf numFmtId="0" fontId="6" fillId="0" borderId="53" xfId="31" applyFont="1" applyBorder="1"/>
    <xf numFmtId="0" fontId="9" fillId="0" borderId="55" xfId="31" applyFont="1" applyBorder="1"/>
    <xf numFmtId="3" fontId="9" fillId="0" borderId="55" xfId="31" applyNumberFormat="1" applyFont="1" applyBorder="1"/>
    <xf numFmtId="170" fontId="9" fillId="0" borderId="55" xfId="31" applyNumberFormat="1" applyFont="1" applyBorder="1"/>
    <xf numFmtId="170" fontId="6" fillId="0" borderId="0" xfId="31" applyNumberFormat="1"/>
    <xf numFmtId="0" fontId="3" fillId="0" borderId="0" xfId="31" applyFont="1" applyAlignment="1">
      <alignment horizontal="left" vertical="top"/>
    </xf>
    <xf numFmtId="0" fontId="3" fillId="0" borderId="0" xfId="31" applyFont="1" applyAlignment="1">
      <alignment horizontal="right" vertical="top"/>
    </xf>
    <xf numFmtId="0" fontId="4" fillId="0" borderId="51" xfId="31" applyFont="1" applyBorder="1" applyAlignment="1">
      <alignment horizontal="centerContinuous"/>
    </xf>
    <xf numFmtId="3" fontId="3" fillId="0" borderId="52" xfId="43" applyNumberFormat="1" applyFont="1" applyBorder="1" applyAlignment="1">
      <alignment vertical="top"/>
    </xf>
    <xf numFmtId="3" fontId="3" fillId="3" borderId="52" xfId="43" applyNumberFormat="1" applyFont="1" applyFill="1" applyBorder="1" applyAlignment="1">
      <alignment vertical="top"/>
    </xf>
    <xf numFmtId="3" fontId="3" fillId="0" borderId="52" xfId="43" applyNumberFormat="1" applyFont="1" applyBorder="1" applyAlignment="1">
      <alignment horizontal="right" vertical="top"/>
    </xf>
    <xf numFmtId="0" fontId="3" fillId="0" borderId="0" xfId="42" applyFont="1"/>
    <xf numFmtId="0" fontId="3" fillId="0" borderId="0" xfId="42" applyFont="1" applyAlignment="1"/>
    <xf numFmtId="3" fontId="4" fillId="0" borderId="21" xfId="43" applyNumberFormat="1" applyFont="1" applyBorder="1" applyAlignment="1">
      <alignment horizontal="centerContinuous"/>
    </xf>
    <xf numFmtId="3" fontId="3" fillId="0" borderId="0" xfId="43" applyNumberFormat="1" applyFont="1" applyAlignment="1">
      <alignment horizontal="centerContinuous"/>
    </xf>
    <xf numFmtId="3" fontId="3" fillId="3" borderId="0" xfId="43" applyNumberFormat="1" applyFont="1" applyFill="1" applyAlignment="1">
      <alignment horizontal="centerContinuous"/>
    </xf>
    <xf numFmtId="3" fontId="3" fillId="0" borderId="38" xfId="43" applyNumberFormat="1" applyFont="1" applyBorder="1" applyAlignment="1">
      <alignment horizontal="centerContinuous"/>
    </xf>
    <xf numFmtId="3" fontId="3" fillId="0" borderId="21" xfId="43" applyNumberFormat="1" applyFont="1" applyBorder="1" applyAlignment="1">
      <alignment horizontal="centerContinuous"/>
    </xf>
    <xf numFmtId="3" fontId="4" fillId="0" borderId="21" xfId="43" applyNumberFormat="1" applyFont="1" applyBorder="1"/>
    <xf numFmtId="3" fontId="4" fillId="0" borderId="0" xfId="43" applyNumberFormat="1" applyFont="1"/>
    <xf numFmtId="3" fontId="4" fillId="3" borderId="0" xfId="43" applyNumberFormat="1" applyFont="1" applyFill="1"/>
    <xf numFmtId="3" fontId="3" fillId="3" borderId="0" xfId="43" applyNumberFormat="1" applyFont="1" applyFill="1"/>
    <xf numFmtId="3" fontId="3" fillId="3" borderId="38" xfId="43" applyNumberFormat="1" applyFont="1" applyFill="1" applyBorder="1"/>
    <xf numFmtId="3" fontId="3" fillId="0" borderId="51" xfId="43" applyNumberFormat="1" applyFont="1" applyBorder="1"/>
    <xf numFmtId="3" fontId="3" fillId="0" borderId="52" xfId="43" applyNumberFormat="1" applyFont="1" applyBorder="1"/>
    <xf numFmtId="3" fontId="3" fillId="3" borderId="52" xfId="43" applyNumberFormat="1" applyFont="1" applyFill="1" applyBorder="1"/>
    <xf numFmtId="3" fontId="3" fillId="0" borderId="53" xfId="43" applyNumberFormat="1" applyFont="1" applyBorder="1"/>
    <xf numFmtId="3" fontId="3" fillId="0" borderId="21" xfId="43" applyNumberFormat="1" applyFont="1" applyBorder="1" applyAlignment="1">
      <alignment horizontal="center"/>
    </xf>
    <xf numFmtId="3" fontId="3" fillId="0" borderId="54" xfId="43" applyNumberFormat="1" applyFont="1" applyBorder="1" applyAlignment="1">
      <alignment horizontal="center"/>
    </xf>
    <xf numFmtId="3" fontId="3" fillId="0" borderId="0" xfId="43" applyNumberFormat="1" applyFont="1"/>
    <xf numFmtId="3" fontId="3" fillId="0" borderId="21" xfId="43" applyNumberFormat="1" applyFont="1" applyBorder="1"/>
    <xf numFmtId="3" fontId="3" fillId="0" borderId="55" xfId="43" applyNumberFormat="1" applyFont="1" applyBorder="1"/>
    <xf numFmtId="3" fontId="3" fillId="0" borderId="51" xfId="43" applyNumberFormat="1" applyFont="1" applyBorder="1" applyAlignment="1">
      <alignment horizontal="center"/>
    </xf>
    <xf numFmtId="3" fontId="4" fillId="0" borderId="52" xfId="43" applyNumberFormat="1" applyFont="1" applyBorder="1"/>
    <xf numFmtId="3" fontId="4" fillId="3" borderId="52" xfId="43" applyNumberFormat="1" applyFont="1" applyFill="1" applyBorder="1"/>
    <xf numFmtId="38" fontId="3" fillId="0" borderId="122" xfId="43" applyNumberFormat="1" applyFont="1" applyBorder="1"/>
    <xf numFmtId="3" fontId="3" fillId="0" borderId="53" xfId="43" applyNumberFormat="1" applyFont="1" applyBorder="1" applyAlignment="1">
      <alignment horizontal="center"/>
    </xf>
    <xf numFmtId="0" fontId="7" fillId="0" borderId="0" xfId="7" applyAlignment="1"/>
    <xf numFmtId="3" fontId="3" fillId="0" borderId="54" xfId="43" applyNumberFormat="1" applyFont="1" applyBorder="1"/>
    <xf numFmtId="38" fontId="3" fillId="0" borderId="93" xfId="43" applyNumberFormat="1" applyFont="1" applyBorder="1"/>
    <xf numFmtId="3" fontId="3" fillId="0" borderId="38" xfId="43" applyNumberFormat="1" applyFont="1" applyBorder="1" applyAlignment="1">
      <alignment horizontal="center"/>
    </xf>
    <xf numFmtId="3" fontId="3" fillId="0" borderId="55" xfId="43" applyNumberFormat="1" applyFont="1" applyBorder="1" applyAlignment="1">
      <alignment horizontal="center"/>
    </xf>
    <xf numFmtId="3" fontId="3" fillId="0" borderId="56" xfId="43" applyNumberFormat="1" applyFont="1" applyBorder="1" applyAlignment="1">
      <alignment horizontal="center"/>
    </xf>
    <xf numFmtId="3" fontId="3" fillId="0" borderId="57" xfId="43" applyNumberFormat="1" applyFont="1" applyBorder="1"/>
    <xf numFmtId="38" fontId="3" fillId="0" borderId="103" xfId="43" applyNumberFormat="1" applyFont="1" applyBorder="1"/>
    <xf numFmtId="3" fontId="3" fillId="0" borderId="57" xfId="43" applyNumberFormat="1" applyFont="1" applyBorder="1" applyAlignment="1">
      <alignment horizontal="center"/>
    </xf>
    <xf numFmtId="3" fontId="3" fillId="0" borderId="73" xfId="43" applyNumberFormat="1" applyFont="1" applyBorder="1"/>
    <xf numFmtId="3" fontId="3" fillId="3" borderId="73" xfId="43" applyNumberFormat="1" applyFont="1" applyFill="1" applyBorder="1"/>
    <xf numFmtId="3" fontId="4" fillId="0" borderId="73" xfId="43" applyNumberFormat="1" applyFont="1" applyBorder="1"/>
    <xf numFmtId="3" fontId="4" fillId="3" borderId="73" xfId="43" applyNumberFormat="1" applyFont="1" applyFill="1" applyBorder="1"/>
    <xf numFmtId="38" fontId="3" fillId="0" borderId="120" xfId="43" applyNumberFormat="1" applyFont="1" applyBorder="1"/>
    <xf numFmtId="3" fontId="3" fillId="0" borderId="38" xfId="43" applyNumberFormat="1" applyFont="1" applyBorder="1"/>
    <xf numFmtId="0" fontId="3" fillId="0" borderId="21" xfId="42" applyFont="1" applyBorder="1"/>
    <xf numFmtId="3" fontId="3" fillId="0" borderId="0" xfId="43" applyNumberFormat="1" applyFont="1" applyBorder="1"/>
    <xf numFmtId="3" fontId="3" fillId="0" borderId="59" xfId="43" applyNumberFormat="1" applyFont="1" applyBorder="1"/>
    <xf numFmtId="3" fontId="3" fillId="0" borderId="60" xfId="43" applyNumberFormat="1" applyFont="1" applyBorder="1"/>
    <xf numFmtId="3" fontId="3" fillId="3" borderId="60" xfId="43" applyNumberFormat="1" applyFont="1" applyFill="1" applyBorder="1"/>
    <xf numFmtId="3" fontId="3" fillId="0" borderId="61" xfId="43" applyNumberFormat="1" applyFont="1" applyBorder="1"/>
    <xf numFmtId="3" fontId="3" fillId="3" borderId="54" xfId="43" applyNumberFormat="1" applyFont="1" applyFill="1" applyBorder="1" applyAlignment="1">
      <alignment horizontal="center"/>
    </xf>
    <xf numFmtId="3" fontId="3" fillId="3" borderId="0" xfId="43" applyNumberFormat="1" applyFont="1" applyFill="1" applyAlignment="1">
      <alignment horizontal="center"/>
    </xf>
    <xf numFmtId="3" fontId="3" fillId="3" borderId="21" xfId="43" applyNumberFormat="1" applyFont="1" applyFill="1" applyBorder="1" applyAlignment="1">
      <alignment horizontal="center"/>
    </xf>
    <xf numFmtId="3" fontId="3" fillId="0" borderId="0" xfId="43" applyNumberFormat="1" applyFont="1" applyAlignment="1">
      <alignment horizontal="center"/>
    </xf>
    <xf numFmtId="3" fontId="3" fillId="3" borderId="55" xfId="43" applyNumberFormat="1" applyFont="1" applyFill="1" applyBorder="1" applyAlignment="1">
      <alignment horizontal="center"/>
    </xf>
    <xf numFmtId="3" fontId="3" fillId="3" borderId="52" xfId="43" applyNumberFormat="1" applyFont="1" applyFill="1" applyBorder="1" applyAlignment="1">
      <alignment horizontal="center"/>
    </xf>
    <xf numFmtId="3" fontId="3" fillId="3" borderId="51" xfId="43" applyNumberFormat="1" applyFont="1" applyFill="1" applyBorder="1" applyAlignment="1">
      <alignment horizontal="center"/>
    </xf>
    <xf numFmtId="3" fontId="3" fillId="0" borderId="54" xfId="42" applyNumberFormat="1" applyFont="1" applyBorder="1" applyAlignment="1">
      <alignment horizontal="center"/>
    </xf>
    <xf numFmtId="3" fontId="3" fillId="0" borderId="0" xfId="42" applyNumberFormat="1" applyFont="1"/>
    <xf numFmtId="3" fontId="3" fillId="3" borderId="54" xfId="42" applyNumberFormat="1" applyFont="1" applyFill="1" applyBorder="1"/>
    <xf numFmtId="3" fontId="3" fillId="3" borderId="0" xfId="42" applyNumberFormat="1" applyFont="1" applyFill="1"/>
    <xf numFmtId="3" fontId="3" fillId="3" borderId="21" xfId="42" applyNumberFormat="1" applyFont="1" applyFill="1" applyBorder="1"/>
    <xf numFmtId="3" fontId="3" fillId="0" borderId="54" xfId="42" applyNumberFormat="1" applyFont="1" applyBorder="1"/>
    <xf numFmtId="37" fontId="6" fillId="0" borderId="55" xfId="19" applyNumberFormat="1" applyBorder="1"/>
    <xf numFmtId="37" fontId="6" fillId="0" borderId="54" xfId="19" applyNumberFormat="1" applyBorder="1"/>
    <xf numFmtId="3" fontId="3" fillId="0" borderId="56" xfId="42" applyNumberFormat="1" applyFont="1" applyBorder="1" applyAlignment="1">
      <alignment horizontal="center"/>
    </xf>
    <xf numFmtId="3" fontId="3" fillId="0" borderId="73" xfId="42" applyNumberFormat="1" applyFont="1" applyBorder="1"/>
    <xf numFmtId="37" fontId="6" fillId="0" borderId="56" xfId="19" applyNumberFormat="1" applyBorder="1"/>
    <xf numFmtId="3" fontId="3" fillId="0" borderId="52" xfId="42" applyNumberFormat="1" applyFont="1" applyBorder="1"/>
    <xf numFmtId="38" fontId="3" fillId="0" borderId="0" xfId="42" applyNumberFormat="1" applyFont="1"/>
    <xf numFmtId="3" fontId="3" fillId="0" borderId="18" xfId="43" applyNumberFormat="1" applyFont="1" applyBorder="1" applyAlignment="1">
      <alignment horizontal="center"/>
    </xf>
    <xf numFmtId="3" fontId="3" fillId="0" borderId="19" xfId="43" applyNumberFormat="1" applyFont="1" applyBorder="1"/>
    <xf numFmtId="37" fontId="6" fillId="3" borderId="19" xfId="19" applyNumberFormat="1" applyFill="1" applyBorder="1"/>
    <xf numFmtId="3" fontId="3" fillId="0" borderId="20" xfId="43" applyNumberFormat="1" applyFont="1" applyBorder="1" applyAlignment="1">
      <alignment horizontal="center"/>
    </xf>
    <xf numFmtId="37" fontId="6" fillId="3" borderId="0" xfId="19" applyNumberFormat="1" applyFill="1" applyBorder="1"/>
    <xf numFmtId="3" fontId="3" fillId="0" borderId="0" xfId="43" applyNumberFormat="1" applyFont="1" applyFill="1" applyBorder="1"/>
    <xf numFmtId="0" fontId="3" fillId="0" borderId="52" xfId="42" applyFont="1" applyBorder="1"/>
    <xf numFmtId="3" fontId="3" fillId="0" borderId="52" xfId="43" applyNumberFormat="1" applyFont="1" applyFill="1" applyBorder="1"/>
    <xf numFmtId="38" fontId="3" fillId="0" borderId="52" xfId="43" applyNumberFormat="1" applyFont="1" applyFill="1" applyBorder="1"/>
    <xf numFmtId="3" fontId="3" fillId="0" borderId="0" xfId="43" applyNumberFormat="1" applyFont="1" applyFill="1"/>
    <xf numFmtId="166" fontId="3" fillId="0" borderId="0" xfId="43" applyNumberFormat="1" applyFont="1"/>
    <xf numFmtId="166" fontId="3" fillId="0" borderId="0" xfId="43" applyNumberFormat="1" applyFont="1" applyFill="1"/>
    <xf numFmtId="0" fontId="3" fillId="0" borderId="0" xfId="42" applyFont="1" applyFill="1"/>
    <xf numFmtId="0" fontId="3" fillId="0" borderId="52" xfId="43" applyFont="1" applyBorder="1"/>
    <xf numFmtId="0" fontId="3" fillId="3" borderId="52" xfId="43" applyFont="1" applyFill="1" applyBorder="1"/>
    <xf numFmtId="0" fontId="3" fillId="0" borderId="52" xfId="43" applyFont="1" applyBorder="1" applyAlignment="1">
      <alignment horizontal="right"/>
    </xf>
    <xf numFmtId="166" fontId="4" fillId="0" borderId="18" xfId="43" applyNumberFormat="1" applyFont="1" applyBorder="1" applyAlignment="1">
      <alignment horizontal="centerContinuous"/>
    </xf>
    <xf numFmtId="0" fontId="3" fillId="0" borderId="0" xfId="43" applyFont="1" applyAlignment="1">
      <alignment horizontal="centerContinuous"/>
    </xf>
    <xf numFmtId="166" fontId="3" fillId="0" borderId="0" xfId="43" applyNumberFormat="1" applyFont="1" applyAlignment="1">
      <alignment horizontal="centerContinuous"/>
    </xf>
    <xf numFmtId="0" fontId="3" fillId="3" borderId="0" xfId="43" applyFont="1" applyFill="1" applyAlignment="1">
      <alignment horizontal="centerContinuous"/>
    </xf>
    <xf numFmtId="0" fontId="3" fillId="0" borderId="38" xfId="43" applyFont="1" applyBorder="1" applyAlignment="1">
      <alignment horizontal="centerContinuous"/>
    </xf>
    <xf numFmtId="166" fontId="3" fillId="0" borderId="21" xfId="43" applyNumberFormat="1" applyFont="1" applyBorder="1" applyAlignment="1">
      <alignment horizontal="centerContinuous"/>
    </xf>
    <xf numFmtId="166" fontId="3" fillId="3" borderId="0" xfId="43" applyNumberFormat="1" applyFont="1" applyFill="1" applyAlignment="1">
      <alignment horizontal="centerContinuous"/>
    </xf>
    <xf numFmtId="166" fontId="3" fillId="0" borderId="38" xfId="43" applyNumberFormat="1" applyFont="1" applyBorder="1" applyAlignment="1">
      <alignment horizontal="centerContinuous"/>
    </xf>
    <xf numFmtId="166" fontId="3" fillId="0" borderId="21" xfId="43" applyNumberFormat="1" applyFont="1" applyBorder="1"/>
    <xf numFmtId="166" fontId="3" fillId="3" borderId="0" xfId="43" applyNumberFormat="1" applyFont="1" applyFill="1"/>
    <xf numFmtId="166" fontId="3" fillId="3" borderId="38" xfId="43" applyNumberFormat="1" applyFont="1" applyFill="1" applyBorder="1"/>
    <xf numFmtId="0" fontId="3" fillId="0" borderId="21" xfId="43" applyFont="1" applyBorder="1"/>
    <xf numFmtId="166" fontId="3" fillId="0" borderId="38" xfId="43" applyNumberFormat="1" applyFont="1" applyBorder="1"/>
    <xf numFmtId="166" fontId="3" fillId="0" borderId="0" xfId="43" applyNumberFormat="1" applyFont="1" applyBorder="1"/>
    <xf numFmtId="166" fontId="3" fillId="3" borderId="0" xfId="43" applyNumberFormat="1" applyFont="1" applyFill="1" applyBorder="1"/>
    <xf numFmtId="166" fontId="3" fillId="0" borderId="58" xfId="43" applyNumberFormat="1" applyFont="1" applyBorder="1"/>
    <xf numFmtId="166" fontId="3" fillId="0" borderId="73" xfId="43" applyNumberFormat="1" applyFont="1" applyBorder="1"/>
    <xf numFmtId="166" fontId="3" fillId="3" borderId="73" xfId="43" applyNumberFormat="1" applyFont="1" applyFill="1" applyBorder="1"/>
    <xf numFmtId="166" fontId="3" fillId="0" borderId="74" xfId="43" applyNumberFormat="1" applyFont="1" applyBorder="1" applyAlignment="1">
      <alignment horizontal="center"/>
    </xf>
    <xf numFmtId="0" fontId="3" fillId="0" borderId="18" xfId="43" applyFont="1" applyBorder="1"/>
    <xf numFmtId="0" fontId="3" fillId="0" borderId="19" xfId="43" applyFont="1" applyBorder="1"/>
    <xf numFmtId="166" fontId="3" fillId="0" borderId="19" xfId="43" applyNumberFormat="1" applyFont="1" applyBorder="1"/>
    <xf numFmtId="166" fontId="3" fillId="3" borderId="19" xfId="43" applyNumberFormat="1" applyFont="1" applyFill="1" applyBorder="1"/>
    <xf numFmtId="166" fontId="3" fillId="0" borderId="51" xfId="43" applyNumberFormat="1" applyFont="1" applyBorder="1"/>
    <xf numFmtId="166" fontId="3" fillId="0" borderId="52" xfId="43" applyNumberFormat="1" applyFont="1" applyBorder="1"/>
    <xf numFmtId="166" fontId="4" fillId="0" borderId="52" xfId="43" applyNumberFormat="1" applyFont="1" applyBorder="1"/>
    <xf numFmtId="166" fontId="4" fillId="3" borderId="52" xfId="43" applyNumberFormat="1" applyFont="1" applyFill="1" applyBorder="1"/>
    <xf numFmtId="166" fontId="3" fillId="0" borderId="55" xfId="43" applyNumberFormat="1" applyFont="1" applyBorder="1" applyAlignment="1">
      <alignment horizontal="center"/>
    </xf>
    <xf numFmtId="166" fontId="3" fillId="0" borderId="57" xfId="43" applyNumberFormat="1" applyFont="1" applyBorder="1"/>
    <xf numFmtId="166" fontId="3" fillId="0" borderId="18" xfId="43" applyNumberFormat="1" applyFont="1" applyBorder="1"/>
    <xf numFmtId="166" fontId="3" fillId="0" borderId="20" xfId="43" applyNumberFormat="1" applyFont="1" applyBorder="1"/>
    <xf numFmtId="166" fontId="3" fillId="0" borderId="54" xfId="43" applyNumberFormat="1" applyFont="1" applyBorder="1" applyAlignment="1">
      <alignment horizontal="center"/>
    </xf>
    <xf numFmtId="166" fontId="3" fillId="3" borderId="52" xfId="43" applyNumberFormat="1" applyFont="1" applyFill="1" applyBorder="1"/>
    <xf numFmtId="166" fontId="3" fillId="0" borderId="53" xfId="43" applyNumberFormat="1" applyFont="1" applyBorder="1"/>
    <xf numFmtId="166" fontId="4" fillId="0" borderId="0" xfId="43" applyNumberFormat="1" applyFont="1"/>
    <xf numFmtId="166" fontId="4" fillId="3" borderId="0" xfId="43" applyNumberFormat="1" applyFont="1" applyFill="1"/>
    <xf numFmtId="0" fontId="3" fillId="0" borderId="0" xfId="43" applyFont="1" applyAlignment="1">
      <alignment horizontal="right"/>
    </xf>
    <xf numFmtId="0" fontId="3" fillId="0" borderId="0" xfId="59" applyFont="1"/>
    <xf numFmtId="0" fontId="17" fillId="0" borderId="0" xfId="59" applyFont="1"/>
    <xf numFmtId="0" fontId="3" fillId="0" borderId="21" xfId="59" applyFont="1" applyBorder="1"/>
    <xf numFmtId="0" fontId="3" fillId="0" borderId="38" xfId="59" applyFont="1" applyBorder="1"/>
    <xf numFmtId="0" fontId="3" fillId="0" borderId="58" xfId="59" applyFont="1" applyBorder="1"/>
    <xf numFmtId="0" fontId="3" fillId="0" borderId="73" xfId="59" applyFont="1" applyBorder="1"/>
    <xf numFmtId="0" fontId="3" fillId="0" borderId="57" xfId="59" applyFont="1" applyBorder="1"/>
    <xf numFmtId="0" fontId="3" fillId="0" borderId="18" xfId="59" applyFont="1" applyBorder="1"/>
    <xf numFmtId="0" fontId="3" fillId="0" borderId="19" xfId="59" applyFont="1" applyBorder="1"/>
    <xf numFmtId="0" fontId="3" fillId="0" borderId="20" xfId="59" applyFont="1" applyBorder="1"/>
    <xf numFmtId="0" fontId="3" fillId="0" borderId="19" xfId="59" applyFont="1" applyBorder="1" applyAlignment="1">
      <alignment horizontal="center"/>
    </xf>
    <xf numFmtId="0" fontId="3" fillId="0" borderId="74" xfId="59" applyFont="1" applyBorder="1" applyAlignment="1">
      <alignment horizontal="center"/>
    </xf>
    <xf numFmtId="0" fontId="3" fillId="0" borderId="54" xfId="59" applyFont="1" applyBorder="1" applyAlignment="1">
      <alignment horizontal="center"/>
    </xf>
    <xf numFmtId="0" fontId="3" fillId="0" borderId="51" xfId="59" applyFont="1" applyBorder="1"/>
    <xf numFmtId="0" fontId="3" fillId="0" borderId="52" xfId="59" applyFont="1" applyBorder="1"/>
    <xf numFmtId="0" fontId="3" fillId="0" borderId="52" xfId="59" applyFont="1" applyBorder="1" applyAlignment="1">
      <alignment horizontal="center"/>
    </xf>
    <xf numFmtId="0" fontId="3" fillId="0" borderId="53" xfId="59" applyFont="1" applyBorder="1"/>
    <xf numFmtId="0" fontId="3" fillId="0" borderId="55" xfId="59" applyFont="1" applyBorder="1" applyAlignment="1">
      <alignment horizontal="center"/>
    </xf>
    <xf numFmtId="0" fontId="3" fillId="0" borderId="74" xfId="59" applyFont="1" applyBorder="1"/>
    <xf numFmtId="0" fontId="3" fillId="0" borderId="54" xfId="59" applyFont="1" applyBorder="1"/>
    <xf numFmtId="0" fontId="3" fillId="0" borderId="55" xfId="59" applyFont="1" applyBorder="1"/>
    <xf numFmtId="0" fontId="3" fillId="0" borderId="0" xfId="59" applyFont="1" applyAlignment="1">
      <alignment horizontal="left" indent="1"/>
    </xf>
    <xf numFmtId="0" fontId="6" fillId="0" borderId="0" xfId="59" applyFont="1"/>
    <xf numFmtId="0" fontId="17" fillId="0" borderId="0" xfId="60" applyFont="1"/>
    <xf numFmtId="0" fontId="3" fillId="0" borderId="21" xfId="60" applyFont="1" applyBorder="1" applyAlignment="1">
      <alignment horizontal="centerContinuous"/>
    </xf>
    <xf numFmtId="0" fontId="3" fillId="0" borderId="0" xfId="60" applyFont="1" applyAlignment="1">
      <alignment horizontal="centerContinuous"/>
    </xf>
    <xf numFmtId="0" fontId="3" fillId="0" borderId="38" xfId="60" applyFont="1" applyBorder="1" applyAlignment="1">
      <alignment horizontal="centerContinuous"/>
    </xf>
    <xf numFmtId="0" fontId="3" fillId="0" borderId="21" xfId="60" applyFont="1" applyBorder="1"/>
    <xf numFmtId="0" fontId="3" fillId="0" borderId="38" xfId="60" applyFont="1" applyBorder="1"/>
    <xf numFmtId="0" fontId="3" fillId="0" borderId="58" xfId="60" applyFont="1" applyBorder="1"/>
    <xf numFmtId="0" fontId="3" fillId="0" borderId="73" xfId="60" applyFont="1" applyBorder="1"/>
    <xf numFmtId="0" fontId="3" fillId="0" borderId="57" xfId="60" applyFont="1" applyBorder="1"/>
    <xf numFmtId="0" fontId="3" fillId="0" borderId="51" xfId="60" applyFont="1" applyBorder="1"/>
    <xf numFmtId="0" fontId="3" fillId="0" borderId="52" xfId="60" applyFont="1" applyBorder="1"/>
    <xf numFmtId="0" fontId="3" fillId="0" borderId="53" xfId="60" applyFont="1" applyBorder="1"/>
    <xf numFmtId="0" fontId="3" fillId="0" borderId="0" xfId="61" applyFont="1"/>
    <xf numFmtId="0" fontId="3" fillId="0" borderId="0" xfId="61" applyFont="1" applyAlignment="1">
      <alignment horizontal="center"/>
    </xf>
    <xf numFmtId="10" fontId="3" fillId="0" borderId="0" xfId="2" applyNumberFormat="1" applyFont="1"/>
    <xf numFmtId="0" fontId="3" fillId="0" borderId="21" xfId="61" applyFont="1" applyBorder="1" applyAlignment="1">
      <alignment horizontal="centerContinuous"/>
    </xf>
    <xf numFmtId="0" fontId="3" fillId="0" borderId="0" xfId="61" applyFont="1" applyAlignment="1">
      <alignment horizontal="centerContinuous"/>
    </xf>
    <xf numFmtId="0" fontId="3" fillId="0" borderId="38" xfId="61" applyFont="1" applyBorder="1" applyAlignment="1">
      <alignment horizontal="centerContinuous"/>
    </xf>
    <xf numFmtId="0" fontId="3" fillId="0" borderId="21" xfId="61" applyFont="1" applyBorder="1"/>
    <xf numFmtId="0" fontId="3" fillId="0" borderId="38" xfId="61" applyFont="1" applyBorder="1"/>
    <xf numFmtId="0" fontId="4" fillId="0" borderId="51" xfId="61" applyFont="1" applyBorder="1"/>
    <xf numFmtId="0" fontId="3" fillId="0" borderId="52" xfId="61" applyFont="1" applyBorder="1"/>
    <xf numFmtId="0" fontId="3" fillId="0" borderId="52" xfId="61" applyFont="1" applyBorder="1" applyAlignment="1">
      <alignment horizontal="center"/>
    </xf>
    <xf numFmtId="0" fontId="3" fillId="0" borderId="53" xfId="61" applyFont="1" applyBorder="1"/>
    <xf numFmtId="0" fontId="3" fillId="0" borderId="18" xfId="61" applyFont="1" applyBorder="1"/>
    <xf numFmtId="0" fontId="3" fillId="0" borderId="20" xfId="61" applyFont="1" applyBorder="1"/>
    <xf numFmtId="0" fontId="3" fillId="0" borderId="74" xfId="61" applyFont="1" applyBorder="1" applyAlignment="1">
      <alignment horizontal="center"/>
    </xf>
    <xf numFmtId="0" fontId="3" fillId="0" borderId="19" xfId="61" applyFont="1" applyBorder="1"/>
    <xf numFmtId="0" fontId="3" fillId="0" borderId="74" xfId="61" applyFont="1" applyBorder="1"/>
    <xf numFmtId="0" fontId="3" fillId="0" borderId="18" xfId="61" applyFont="1" applyBorder="1" applyAlignment="1">
      <alignment horizontal="center"/>
    </xf>
    <xf numFmtId="0" fontId="3" fillId="0" borderId="51" xfId="61" applyFont="1" applyBorder="1"/>
    <xf numFmtId="0" fontId="3" fillId="0" borderId="53" xfId="61" applyFont="1" applyBorder="1" applyAlignment="1">
      <alignment horizontal="center"/>
    </xf>
    <xf numFmtId="0" fontId="3" fillId="0" borderId="55" xfId="61" applyFont="1" applyBorder="1" applyAlignment="1">
      <alignment horizontal="center"/>
    </xf>
    <xf numFmtId="0" fontId="3" fillId="0" borderId="51" xfId="61" applyFont="1" applyBorder="1" applyAlignment="1">
      <alignment horizontal="center"/>
    </xf>
    <xf numFmtId="0" fontId="3" fillId="0" borderId="54" xfId="61" applyFont="1" applyBorder="1" applyAlignment="1">
      <alignment horizontal="center"/>
    </xf>
    <xf numFmtId="0" fontId="3" fillId="0" borderId="54" xfId="61" applyFont="1" applyBorder="1"/>
    <xf numFmtId="170" fontId="3" fillId="0" borderId="51" xfId="61" applyNumberFormat="1" applyFont="1" applyBorder="1"/>
    <xf numFmtId="170" fontId="3" fillId="0" borderId="0" xfId="61" applyNumberFormat="1" applyFont="1" applyAlignment="1">
      <alignment horizontal="center"/>
    </xf>
    <xf numFmtId="0" fontId="3" fillId="0" borderId="55" xfId="61" applyFont="1" applyBorder="1"/>
    <xf numFmtId="0" fontId="3" fillId="0" borderId="19" xfId="61" applyFont="1" applyBorder="1" applyAlignment="1">
      <alignment horizontal="center"/>
    </xf>
    <xf numFmtId="170" fontId="3" fillId="0" borderId="19" xfId="61" applyNumberFormat="1" applyFont="1" applyBorder="1"/>
    <xf numFmtId="170" fontId="3" fillId="0" borderId="51" xfId="0" applyNumberFormat="1" applyFont="1" applyBorder="1"/>
    <xf numFmtId="0" fontId="3" fillId="0" borderId="57" xfId="61" applyFont="1" applyBorder="1"/>
    <xf numFmtId="170" fontId="3" fillId="0" borderId="0" xfId="61" applyNumberFormat="1" applyFont="1"/>
    <xf numFmtId="0" fontId="3" fillId="0" borderId="0" xfId="61" applyFont="1" applyBorder="1" applyAlignment="1">
      <alignment horizontal="left"/>
    </xf>
    <xf numFmtId="0" fontId="3" fillId="0" borderId="0" xfId="61" applyFont="1" applyBorder="1"/>
    <xf numFmtId="0" fontId="3" fillId="0" borderId="52" xfId="61" applyFont="1" applyBorder="1" applyAlignment="1">
      <alignment horizontal="left"/>
    </xf>
    <xf numFmtId="0" fontId="3" fillId="0" borderId="0" xfId="61" applyFont="1" applyAlignment="1">
      <alignment horizontal="left"/>
    </xf>
    <xf numFmtId="0" fontId="2" fillId="0" borderId="12" xfId="40" applyBorder="1"/>
    <xf numFmtId="0" fontId="2" fillId="0" borderId="6" xfId="40" applyBorder="1"/>
    <xf numFmtId="0" fontId="11" fillId="0" borderId="0" xfId="49"/>
    <xf numFmtId="0" fontId="13" fillId="0" borderId="14" xfId="40" applyFont="1" applyBorder="1" applyAlignment="1">
      <alignment horizontal="centerContinuous"/>
    </xf>
    <xf numFmtId="0" fontId="9" fillId="0" borderId="14" xfId="40" applyFont="1" applyBorder="1" applyAlignment="1">
      <alignment horizontal="center"/>
    </xf>
    <xf numFmtId="0" fontId="9" fillId="0" borderId="0" xfId="40" applyFont="1" applyAlignment="1">
      <alignment horizontal="center"/>
    </xf>
    <xf numFmtId="0" fontId="6" fillId="0" borderId="0" xfId="32"/>
    <xf numFmtId="0" fontId="11" fillId="0" borderId="0" xfId="49" applyBorder="1"/>
    <xf numFmtId="0" fontId="2" fillId="0" borderId="15" xfId="40" applyBorder="1" applyAlignment="1">
      <alignment horizontal="center" textRotation="180"/>
    </xf>
    <xf numFmtId="0" fontId="2" fillId="0" borderId="14" xfId="40" applyBorder="1" applyAlignment="1">
      <alignment textRotation="180"/>
    </xf>
    <xf numFmtId="0" fontId="2" fillId="0" borderId="14" xfId="40" applyBorder="1" applyAlignment="1">
      <alignment horizontal="left" textRotation="180"/>
    </xf>
    <xf numFmtId="0" fontId="9" fillId="0" borderId="11" xfId="40" applyFont="1" applyBorder="1"/>
    <xf numFmtId="0" fontId="9" fillId="0" borderId="17" xfId="40" applyFont="1" applyBorder="1"/>
    <xf numFmtId="0" fontId="47" fillId="0" borderId="0" xfId="49" applyFont="1" applyBorder="1"/>
    <xf numFmtId="0" fontId="12" fillId="0" borderId="0" xfId="62" applyFont="1" applyBorder="1"/>
    <xf numFmtId="0" fontId="12" fillId="0" borderId="0" xfId="62" applyFont="1"/>
    <xf numFmtId="170" fontId="12" fillId="0" borderId="0" xfId="62" applyNumberFormat="1" applyFont="1"/>
    <xf numFmtId="3" fontId="12" fillId="0" borderId="0" xfId="62" applyNumberFormat="1" applyFont="1"/>
    <xf numFmtId="0" fontId="12" fillId="0" borderId="21" xfId="62" applyFont="1" applyBorder="1"/>
    <xf numFmtId="0" fontId="49" fillId="0" borderId="0" xfId="62" applyFont="1" applyBorder="1"/>
    <xf numFmtId="0" fontId="36" fillId="0" borderId="0" xfId="62" applyFont="1" applyBorder="1"/>
    <xf numFmtId="170" fontId="12" fillId="0" borderId="0" xfId="62" applyNumberFormat="1" applyFont="1" applyBorder="1"/>
    <xf numFmtId="3" fontId="12" fillId="0" borderId="0" xfId="62" applyNumberFormat="1" applyFont="1" applyBorder="1"/>
    <xf numFmtId="0" fontId="12" fillId="0" borderId="38" xfId="62" applyFont="1" applyBorder="1"/>
    <xf numFmtId="0" fontId="12" fillId="0" borderId="52" xfId="62" applyFont="1" applyBorder="1"/>
    <xf numFmtId="0" fontId="12" fillId="0" borderId="53" xfId="62" applyFont="1" applyBorder="1"/>
    <xf numFmtId="0" fontId="3" fillId="0" borderId="18" xfId="62" applyFont="1" applyBorder="1"/>
    <xf numFmtId="0" fontId="3" fillId="0" borderId="19" xfId="62" applyFont="1" applyBorder="1"/>
    <xf numFmtId="170" fontId="3" fillId="0" borderId="74" xfId="62" applyNumberFormat="1" applyFont="1" applyBorder="1" applyAlignment="1">
      <alignment horizontal="center"/>
    </xf>
    <xf numFmtId="170" fontId="3" fillId="0" borderId="19" xfId="62" applyNumberFormat="1" applyFont="1" applyBorder="1" applyAlignment="1">
      <alignment horizontal="center"/>
    </xf>
    <xf numFmtId="3" fontId="3" fillId="0" borderId="74" xfId="62" applyNumberFormat="1" applyFont="1" applyBorder="1" applyAlignment="1">
      <alignment horizontal="center"/>
    </xf>
    <xf numFmtId="170" fontId="3" fillId="0" borderId="20" xfId="62" applyNumberFormat="1" applyFont="1" applyBorder="1" applyAlignment="1">
      <alignment horizontal="center"/>
    </xf>
    <xf numFmtId="0" fontId="3" fillId="0" borderId="20" xfId="62" applyFont="1" applyBorder="1"/>
    <xf numFmtId="0" fontId="3" fillId="0" borderId="21" xfId="62" applyFont="1" applyBorder="1"/>
    <xf numFmtId="0" fontId="3" fillId="0" borderId="0" xfId="62" applyFont="1" applyBorder="1"/>
    <xf numFmtId="0" fontId="3" fillId="0" borderId="21" xfId="62" applyFont="1" applyBorder="1" applyAlignment="1">
      <alignment horizontal="center"/>
    </xf>
    <xf numFmtId="0" fontId="3" fillId="0" borderId="0" xfId="62" applyFont="1" applyBorder="1" applyAlignment="1">
      <alignment horizontal="left"/>
    </xf>
    <xf numFmtId="170" fontId="3" fillId="0" borderId="54" xfId="62" applyNumberFormat="1" applyFont="1" applyBorder="1" applyAlignment="1">
      <alignment horizontal="center"/>
    </xf>
    <xf numFmtId="170" fontId="3" fillId="0" borderId="0" xfId="62" applyNumberFormat="1" applyFont="1" applyBorder="1" applyAlignment="1">
      <alignment horizontal="center"/>
    </xf>
    <xf numFmtId="3" fontId="3" fillId="0" borderId="54" xfId="62" applyNumberFormat="1" applyFont="1" applyBorder="1" applyAlignment="1">
      <alignment horizontal="center"/>
    </xf>
    <xf numFmtId="170" fontId="3" fillId="0" borderId="38" xfId="62" applyNumberFormat="1" applyFont="1" applyBorder="1" applyAlignment="1">
      <alignment horizontal="center"/>
    </xf>
    <xf numFmtId="0" fontId="3" fillId="0" borderId="38" xfId="62" applyFont="1" applyBorder="1" applyAlignment="1">
      <alignment horizontal="center"/>
    </xf>
    <xf numFmtId="0" fontId="3" fillId="0" borderId="0" xfId="62" applyFont="1" applyBorder="1" applyAlignment="1">
      <alignment horizontal="center"/>
    </xf>
    <xf numFmtId="0" fontId="3" fillId="0" borderId="38" xfId="62" applyFont="1" applyBorder="1"/>
    <xf numFmtId="0" fontId="3" fillId="0" borderId="51" xfId="62" applyFont="1" applyBorder="1"/>
    <xf numFmtId="0" fontId="3" fillId="0" borderId="52" xfId="62" applyFont="1" applyBorder="1"/>
    <xf numFmtId="0" fontId="3" fillId="0" borderId="51" xfId="62" applyFont="1" applyBorder="1" applyAlignment="1">
      <alignment horizontal="center"/>
    </xf>
    <xf numFmtId="0" fontId="3" fillId="0" borderId="52" xfId="62" applyFont="1" applyBorder="1" applyAlignment="1">
      <alignment horizontal="center"/>
    </xf>
    <xf numFmtId="170" fontId="3" fillId="0" borderId="55" xfId="62" applyNumberFormat="1" applyFont="1" applyBorder="1" applyAlignment="1">
      <alignment horizontal="center"/>
    </xf>
    <xf numFmtId="170" fontId="3" fillId="0" borderId="52" xfId="62" applyNumberFormat="1" applyFont="1" applyBorder="1" applyAlignment="1">
      <alignment horizontal="center"/>
    </xf>
    <xf numFmtId="3" fontId="3" fillId="0" borderId="55" xfId="62" applyNumberFormat="1" applyFont="1" applyBorder="1" applyAlignment="1">
      <alignment horizontal="center"/>
    </xf>
    <xf numFmtId="0" fontId="3" fillId="0" borderId="73" xfId="62" applyFont="1" applyBorder="1"/>
    <xf numFmtId="0" fontId="3" fillId="0" borderId="56" xfId="62" applyFont="1" applyBorder="1"/>
    <xf numFmtId="3" fontId="3" fillId="0" borderId="56" xfId="62" applyNumberFormat="1" applyFont="1" applyBorder="1"/>
    <xf numFmtId="0" fontId="3" fillId="0" borderId="57" xfId="62" applyFont="1" applyBorder="1"/>
    <xf numFmtId="0" fontId="11" fillId="0" borderId="0" xfId="62" applyBorder="1"/>
    <xf numFmtId="0" fontId="3" fillId="0" borderId="55" xfId="62" applyFont="1" applyBorder="1"/>
    <xf numFmtId="0" fontId="3" fillId="0" borderId="56" xfId="62" applyFont="1" applyBorder="1" applyAlignment="1">
      <alignment horizontal="left"/>
    </xf>
    <xf numFmtId="0" fontId="3" fillId="0" borderId="56" xfId="62" applyFont="1" applyBorder="1" applyAlignment="1">
      <alignment horizontal="right"/>
    </xf>
    <xf numFmtId="0" fontId="3" fillId="0" borderId="58" xfId="62" applyFont="1" applyBorder="1"/>
    <xf numFmtId="0" fontId="3" fillId="0" borderId="51" xfId="62" applyFont="1" applyBorder="1" applyAlignment="1">
      <alignment horizontal="left"/>
    </xf>
    <xf numFmtId="3" fontId="3" fillId="0" borderId="56" xfId="22" applyNumberFormat="1" applyFont="1" applyBorder="1" applyAlignment="1">
      <alignment horizontal="right"/>
    </xf>
    <xf numFmtId="0" fontId="3" fillId="0" borderId="56" xfId="62" applyFont="1" applyBorder="1" applyAlignment="1">
      <alignment horizontal="left" wrapText="1"/>
    </xf>
    <xf numFmtId="0" fontId="3" fillId="0" borderId="56" xfId="62" applyFont="1" applyBorder="1" applyAlignment="1">
      <alignment wrapText="1"/>
    </xf>
    <xf numFmtId="3" fontId="3" fillId="0" borderId="55" xfId="62" applyNumberFormat="1" applyFont="1" applyBorder="1" applyAlignment="1">
      <alignment horizontal="right"/>
    </xf>
    <xf numFmtId="0" fontId="3" fillId="0" borderId="55" xfId="62" applyFont="1" applyBorder="1" applyAlignment="1">
      <alignment horizontal="left"/>
    </xf>
    <xf numFmtId="0" fontId="3" fillId="0" borderId="55" xfId="62" applyFont="1" applyBorder="1" applyAlignment="1">
      <alignment horizontal="right"/>
    </xf>
    <xf numFmtId="3" fontId="3" fillId="0" borderId="55" xfId="62" applyNumberFormat="1" applyFont="1" applyBorder="1"/>
    <xf numFmtId="0" fontId="3" fillId="0" borderId="58" xfId="62" applyFont="1" applyBorder="1" applyAlignment="1">
      <alignment horizontal="right"/>
    </xf>
    <xf numFmtId="0" fontId="11" fillId="0" borderId="21" xfId="62" applyBorder="1"/>
    <xf numFmtId="0" fontId="23" fillId="0" borderId="0" xfId="62" applyFont="1" applyBorder="1"/>
    <xf numFmtId="170" fontId="23" fillId="0" borderId="0" xfId="62" applyNumberFormat="1" applyFont="1" applyBorder="1"/>
    <xf numFmtId="3" fontId="23" fillId="0" borderId="0" xfId="62" applyNumberFormat="1" applyFont="1" applyBorder="1"/>
    <xf numFmtId="0" fontId="11" fillId="0" borderId="20" xfId="62" applyBorder="1"/>
    <xf numFmtId="0" fontId="7" fillId="0" borderId="21" xfId="62" applyFont="1" applyBorder="1"/>
    <xf numFmtId="0" fontId="7" fillId="0" borderId="0" xfId="62" applyFont="1" applyBorder="1"/>
    <xf numFmtId="0" fontId="47" fillId="0" borderId="0" xfId="62" applyFont="1" applyBorder="1"/>
    <xf numFmtId="170" fontId="7" fillId="0" borderId="0" xfId="62" applyNumberFormat="1" applyFont="1" applyBorder="1"/>
    <xf numFmtId="3" fontId="7" fillId="0" borderId="0" xfId="62" applyNumberFormat="1" applyFont="1" applyBorder="1"/>
    <xf numFmtId="0" fontId="7" fillId="0" borderId="38" xfId="62" applyFont="1" applyBorder="1"/>
    <xf numFmtId="0" fontId="11" fillId="0" borderId="0" xfId="62" applyNumberFormat="1" applyProtection="1">
      <protection locked="0"/>
    </xf>
    <xf numFmtId="0" fontId="7" fillId="0" borderId="51" xfId="62" applyFont="1" applyBorder="1"/>
    <xf numFmtId="0" fontId="7" fillId="0" borderId="52" xfId="62" applyFont="1" applyBorder="1"/>
    <xf numFmtId="0" fontId="47" fillId="0" borderId="52" xfId="62" applyFont="1" applyBorder="1"/>
    <xf numFmtId="170" fontId="7" fillId="0" borderId="52" xfId="62" applyNumberFormat="1" applyFont="1" applyBorder="1"/>
    <xf numFmtId="3" fontId="7" fillId="0" borderId="52" xfId="62" applyNumberFormat="1" applyFont="1" applyBorder="1"/>
    <xf numFmtId="0" fontId="7" fillId="0" borderId="53" xfId="62" applyFont="1" applyBorder="1"/>
    <xf numFmtId="170" fontId="11" fillId="0" borderId="0" xfId="62" applyNumberFormat="1" applyBorder="1"/>
    <xf numFmtId="3" fontId="11" fillId="0" borderId="0" xfId="62" applyNumberFormat="1" applyBorder="1"/>
    <xf numFmtId="0" fontId="11" fillId="0" borderId="0" xfId="62"/>
    <xf numFmtId="0" fontId="2" fillId="0" borderId="12" xfId="40" applyBorder="1" applyProtection="1"/>
    <xf numFmtId="0" fontId="2" fillId="0" borderId="6" xfId="40" applyBorder="1" applyProtection="1"/>
    <xf numFmtId="0" fontId="2" fillId="0" borderId="13" xfId="40" applyBorder="1" applyProtection="1"/>
    <xf numFmtId="0" fontId="2" fillId="0" borderId="0" xfId="40" applyProtection="1"/>
    <xf numFmtId="0" fontId="2" fillId="0" borderId="15" xfId="40" applyBorder="1" applyProtection="1"/>
    <xf numFmtId="0" fontId="9" fillId="0" borderId="15" xfId="40" applyFont="1" applyBorder="1" applyProtection="1"/>
    <xf numFmtId="0" fontId="9" fillId="0" borderId="0" xfId="40" applyFont="1" applyAlignment="1" applyProtection="1">
      <alignment horizontal="center"/>
    </xf>
    <xf numFmtId="0" fontId="9" fillId="0" borderId="14" xfId="40" applyFont="1" applyBorder="1" applyAlignment="1" applyProtection="1">
      <alignment horizontal="left" indent="3"/>
    </xf>
    <xf numFmtId="0" fontId="9" fillId="0" borderId="14" xfId="40" applyFont="1" applyBorder="1" applyAlignment="1" applyProtection="1">
      <alignment horizontal="left" indent="1"/>
    </xf>
    <xf numFmtId="0" fontId="9" fillId="0" borderId="17" xfId="40" applyFont="1" applyBorder="1" applyProtection="1"/>
    <xf numFmtId="0" fontId="3" fillId="0" borderId="52" xfId="39" applyFont="1" applyBorder="1" applyAlignment="1" applyProtection="1">
      <alignment vertical="center"/>
      <protection locked="0"/>
    </xf>
    <xf numFmtId="5" fontId="3" fillId="0" borderId="52" xfId="39" applyNumberFormat="1" applyFont="1" applyBorder="1" applyAlignment="1" applyProtection="1">
      <alignment vertical="center"/>
      <protection locked="0"/>
    </xf>
    <xf numFmtId="0" fontId="3" fillId="0" borderId="0" xfId="39" applyFont="1" applyAlignment="1" applyProtection="1">
      <alignment vertical="center"/>
      <protection locked="0"/>
    </xf>
    <xf numFmtId="5" fontId="4" fillId="0" borderId="51" xfId="39" applyNumberFormat="1" applyFont="1" applyBorder="1" applyAlignment="1" applyProtection="1">
      <alignment horizontal="centerContinuous" vertical="center"/>
      <protection locked="0"/>
    </xf>
    <xf numFmtId="0" fontId="3" fillId="0" borderId="52" xfId="39" applyFont="1" applyBorder="1" applyAlignment="1" applyProtection="1">
      <alignment horizontal="centerContinuous" vertical="center"/>
      <protection locked="0"/>
    </xf>
    <xf numFmtId="5" fontId="3" fillId="0" borderId="52" xfId="39" applyNumberFormat="1" applyFont="1" applyBorder="1" applyAlignment="1" applyProtection="1">
      <alignment horizontal="centerContinuous" vertical="center"/>
      <protection locked="0"/>
    </xf>
    <xf numFmtId="0" fontId="3" fillId="0" borderId="53" xfId="39" applyFont="1" applyBorder="1" applyAlignment="1" applyProtection="1">
      <alignment horizontal="centerContinuous" vertical="center"/>
      <protection locked="0"/>
    </xf>
    <xf numFmtId="0" fontId="3" fillId="0" borderId="21" xfId="39" applyFont="1" applyBorder="1" applyAlignment="1" applyProtection="1">
      <alignment vertical="center"/>
      <protection locked="0"/>
    </xf>
    <xf numFmtId="0" fontId="3" fillId="0" borderId="54" xfId="39" applyFont="1" applyBorder="1" applyAlignment="1" applyProtection="1">
      <alignment vertical="center"/>
      <protection locked="0"/>
    </xf>
    <xf numFmtId="0" fontId="3" fillId="0" borderId="0" xfId="39" applyFont="1" applyBorder="1" applyAlignment="1" applyProtection="1">
      <alignment vertical="center"/>
      <protection locked="0"/>
    </xf>
    <xf numFmtId="5" fontId="3" fillId="0" borderId="53" xfId="39" applyNumberFormat="1" applyFont="1" applyBorder="1" applyAlignment="1" applyProtection="1">
      <alignment horizontal="centerContinuous" vertical="center"/>
      <protection locked="0"/>
    </xf>
    <xf numFmtId="0" fontId="3" fillId="0" borderId="38" xfId="39" applyFont="1" applyBorder="1" applyAlignment="1" applyProtection="1">
      <alignment vertical="center"/>
      <protection locked="0"/>
    </xf>
    <xf numFmtId="49" fontId="3" fillId="0" borderId="0" xfId="39" applyNumberFormat="1" applyFont="1" applyAlignment="1" applyProtection="1">
      <alignment vertical="center"/>
      <protection locked="0"/>
    </xf>
    <xf numFmtId="0" fontId="3" fillId="0" borderId="54" xfId="39" applyFont="1" applyBorder="1" applyAlignment="1" applyProtection="1">
      <alignment horizontal="centerContinuous" vertical="center"/>
      <protection locked="0"/>
    </xf>
    <xf numFmtId="0" fontId="3" fillId="0" borderId="0" xfId="39" applyFont="1" applyBorder="1" applyAlignment="1" applyProtection="1">
      <alignment horizontal="centerContinuous" vertical="center"/>
      <protection locked="0"/>
    </xf>
    <xf numFmtId="0" fontId="3" fillId="0" borderId="21" xfId="39" applyFont="1" applyBorder="1" applyAlignment="1" applyProtection="1">
      <alignment horizontal="centerContinuous" vertical="center"/>
      <protection locked="0"/>
    </xf>
    <xf numFmtId="0" fontId="3" fillId="0" borderId="38" xfId="39" applyFont="1" applyBorder="1" applyAlignment="1" applyProtection="1">
      <alignment horizontal="centerContinuous" vertical="center"/>
      <protection locked="0"/>
    </xf>
    <xf numFmtId="0" fontId="3" fillId="0" borderId="51" xfId="39" applyFont="1" applyBorder="1" applyAlignment="1" applyProtection="1">
      <alignment vertical="center"/>
      <protection locked="0"/>
    </xf>
    <xf numFmtId="0" fontId="3" fillId="0" borderId="55" xfId="39" applyFont="1" applyBorder="1" applyAlignment="1" applyProtection="1">
      <alignment vertical="center"/>
      <protection locked="0"/>
    </xf>
    <xf numFmtId="0" fontId="3" fillId="0" borderId="55" xfId="39" applyFont="1" applyBorder="1" applyAlignment="1" applyProtection="1">
      <alignment horizontal="centerContinuous" vertical="center"/>
      <protection locked="0"/>
    </xf>
    <xf numFmtId="0" fontId="3" fillId="0" borderId="53" xfId="39" applyFont="1" applyBorder="1" applyAlignment="1" applyProtection="1">
      <alignment vertical="center"/>
      <protection locked="0"/>
    </xf>
    <xf numFmtId="0" fontId="3" fillId="0" borderId="51" xfId="39" applyFont="1" applyBorder="1" applyAlignment="1" applyProtection="1">
      <alignment horizontal="centerContinuous" vertical="center"/>
      <protection locked="0"/>
    </xf>
    <xf numFmtId="9" fontId="3" fillId="0" borderId="55" xfId="39" applyNumberFormat="1" applyFont="1" applyBorder="1" applyAlignment="1" applyProtection="1">
      <alignment horizontal="center" vertical="center"/>
      <protection locked="0"/>
    </xf>
    <xf numFmtId="172" fontId="3" fillId="0" borderId="53" xfId="17" applyNumberFormat="1" applyFont="1" applyBorder="1" applyAlignment="1" applyProtection="1">
      <alignment vertical="center"/>
      <protection locked="0"/>
    </xf>
    <xf numFmtId="172" fontId="3" fillId="0" borderId="55" xfId="17" applyNumberFormat="1" applyFont="1" applyBorder="1" applyAlignment="1" applyProtection="1">
      <alignment vertical="center"/>
      <protection locked="0"/>
    </xf>
    <xf numFmtId="3" fontId="3" fillId="0" borderId="53" xfId="39" applyNumberFormat="1" applyFont="1" applyBorder="1" applyAlignment="1" applyProtection="1">
      <alignment horizontal="centerContinuous" vertical="center"/>
      <protection locked="0"/>
    </xf>
    <xf numFmtId="49" fontId="3" fillId="0" borderId="0" xfId="39" applyNumberFormat="1" applyFont="1" applyBorder="1" applyAlignment="1" applyProtection="1">
      <alignment vertical="center"/>
      <protection locked="0"/>
    </xf>
    <xf numFmtId="0" fontId="3" fillId="0" borderId="0" xfId="39" applyFont="1" applyAlignment="1" applyProtection="1">
      <alignment horizontal="center" vertical="center"/>
      <protection locked="0"/>
    </xf>
    <xf numFmtId="49" fontId="3" fillId="0" borderId="0" xfId="39" applyNumberFormat="1" applyFont="1" applyBorder="1" applyAlignment="1" applyProtection="1">
      <alignment horizontal="right" vertical="center"/>
      <protection locked="0"/>
    </xf>
    <xf numFmtId="172" fontId="51" fillId="0" borderId="53" xfId="17" applyNumberFormat="1" applyFont="1" applyBorder="1" applyAlignment="1" applyProtection="1">
      <alignment vertical="center"/>
      <protection locked="0"/>
    </xf>
    <xf numFmtId="0" fontId="3" fillId="0" borderId="0" xfId="39" applyFont="1" applyAlignment="1" applyProtection="1">
      <alignment horizontal="right" vertical="center"/>
      <protection locked="0"/>
    </xf>
    <xf numFmtId="172" fontId="51" fillId="0" borderId="55" xfId="17" applyNumberFormat="1" applyFont="1" applyBorder="1" applyAlignment="1" applyProtection="1">
      <alignment vertical="center"/>
      <protection locked="0"/>
    </xf>
    <xf numFmtId="49" fontId="3" fillId="0" borderId="0" xfId="39" applyNumberFormat="1" applyFont="1" applyAlignment="1" applyProtection="1">
      <alignment horizontal="right" vertical="center"/>
      <protection locked="0"/>
    </xf>
    <xf numFmtId="2" fontId="3" fillId="0" borderId="0" xfId="39" applyNumberFormat="1" applyFont="1" applyAlignment="1" applyProtection="1">
      <alignment vertical="center"/>
      <protection locked="0"/>
    </xf>
    <xf numFmtId="5" fontId="3" fillId="0" borderId="56" xfId="39" applyNumberFormat="1" applyFont="1" applyBorder="1" applyAlignment="1" applyProtection="1">
      <alignment vertical="center"/>
      <protection locked="0"/>
    </xf>
    <xf numFmtId="0" fontId="3" fillId="0" borderId="58" xfId="39" applyFont="1" applyBorder="1" applyAlignment="1" applyProtection="1">
      <alignment horizontal="centerContinuous" vertical="center"/>
      <protection locked="0"/>
    </xf>
    <xf numFmtId="0" fontId="3" fillId="0" borderId="58" xfId="39" applyFont="1" applyBorder="1" applyAlignment="1" applyProtection="1">
      <alignment horizontal="left" vertical="center"/>
      <protection locked="0"/>
    </xf>
    <xf numFmtId="5" fontId="3" fillId="0" borderId="54" xfId="39" applyNumberFormat="1" applyFont="1" applyBorder="1" applyAlignment="1" applyProtection="1">
      <alignment vertical="center"/>
      <protection locked="0"/>
    </xf>
    <xf numFmtId="5" fontId="3" fillId="0" borderId="0" xfId="39" applyNumberFormat="1" applyFont="1" applyBorder="1" applyAlignment="1" applyProtection="1">
      <alignment vertical="center"/>
      <protection locked="0"/>
    </xf>
    <xf numFmtId="3" fontId="3" fillId="0" borderId="0" xfId="39" applyNumberFormat="1" applyFont="1" applyBorder="1" applyAlignment="1" applyProtection="1">
      <alignment vertical="center"/>
      <protection locked="0"/>
    </xf>
    <xf numFmtId="3" fontId="3" fillId="0" borderId="54" xfId="39" applyNumberFormat="1" applyFont="1" applyBorder="1" applyAlignment="1" applyProtection="1">
      <alignment vertical="center"/>
      <protection locked="0"/>
    </xf>
    <xf numFmtId="3" fontId="3" fillId="0" borderId="38" xfId="39" applyNumberFormat="1" applyFont="1" applyBorder="1" applyAlignment="1" applyProtection="1">
      <alignment vertical="center"/>
      <protection locked="0"/>
    </xf>
    <xf numFmtId="5" fontId="3" fillId="0" borderId="55" xfId="39" applyNumberFormat="1" applyFont="1" applyBorder="1" applyAlignment="1" applyProtection="1">
      <alignment vertical="center"/>
      <protection locked="0"/>
    </xf>
    <xf numFmtId="5" fontId="3" fillId="0" borderId="0" xfId="39" applyNumberFormat="1" applyFont="1" applyAlignment="1" applyProtection="1">
      <alignment vertical="center"/>
      <protection locked="0"/>
    </xf>
    <xf numFmtId="0" fontId="8" fillId="0" borderId="0" xfId="39" applyProtection="1">
      <protection locked="0"/>
    </xf>
    <xf numFmtId="49" fontId="8" fillId="0" borderId="0" xfId="39" applyNumberFormat="1"/>
    <xf numFmtId="0" fontId="8" fillId="0" borderId="0" xfId="39"/>
    <xf numFmtId="0" fontId="8" fillId="0" borderId="0" xfId="39" applyAlignment="1" applyProtection="1">
      <alignment textRotation="180"/>
      <protection locked="0"/>
    </xf>
    <xf numFmtId="49" fontId="8" fillId="0" borderId="0" xfId="39" applyNumberFormat="1" applyProtection="1">
      <protection locked="0"/>
    </xf>
    <xf numFmtId="5" fontId="4" fillId="0" borderId="18" xfId="39" applyNumberFormat="1" applyFont="1" applyBorder="1" applyAlignment="1" applyProtection="1">
      <alignment horizontal="centerContinuous"/>
      <protection locked="0"/>
    </xf>
    <xf numFmtId="5" fontId="29" fillId="0" borderId="19" xfId="39" applyNumberFormat="1" applyFont="1" applyBorder="1" applyAlignment="1" applyProtection="1">
      <alignment horizontal="centerContinuous"/>
      <protection locked="0"/>
    </xf>
    <xf numFmtId="5" fontId="29" fillId="0" borderId="20" xfId="39" applyNumberFormat="1" applyFont="1" applyBorder="1" applyAlignment="1" applyProtection="1">
      <alignment horizontal="centerContinuous"/>
      <protection locked="0"/>
    </xf>
    <xf numFmtId="5" fontId="29" fillId="0" borderId="21" xfId="39" applyNumberFormat="1" applyFont="1" applyBorder="1" applyProtection="1">
      <protection locked="0"/>
    </xf>
    <xf numFmtId="5" fontId="29" fillId="0" borderId="0" xfId="39" applyNumberFormat="1" applyFont="1" applyBorder="1" applyProtection="1">
      <protection locked="0"/>
    </xf>
    <xf numFmtId="5" fontId="29" fillId="0" borderId="38" xfId="39" applyNumberFormat="1" applyFont="1" applyBorder="1" applyProtection="1">
      <protection locked="0"/>
    </xf>
    <xf numFmtId="5" fontId="2" fillId="0" borderId="21" xfId="39" applyNumberFormat="1" applyFont="1" applyBorder="1" applyProtection="1">
      <protection locked="0"/>
    </xf>
    <xf numFmtId="5" fontId="44" fillId="0" borderId="0" xfId="39" applyNumberFormat="1" applyFont="1" applyBorder="1" applyProtection="1">
      <protection locked="0"/>
    </xf>
    <xf numFmtId="5" fontId="2" fillId="0" borderId="59" xfId="39" applyNumberFormat="1" applyFont="1" applyBorder="1" applyProtection="1">
      <protection locked="0"/>
    </xf>
    <xf numFmtId="5" fontId="2" fillId="0" borderId="60" xfId="39" applyNumberFormat="1" applyFont="1" applyBorder="1" applyProtection="1">
      <protection locked="0"/>
    </xf>
    <xf numFmtId="5" fontId="29" fillId="0" borderId="60" xfId="39" applyNumberFormat="1" applyFont="1" applyBorder="1" applyProtection="1">
      <protection locked="0"/>
    </xf>
    <xf numFmtId="5" fontId="29" fillId="0" borderId="61" xfId="39" applyNumberFormat="1" applyFont="1" applyBorder="1" applyProtection="1">
      <protection locked="0"/>
    </xf>
    <xf numFmtId="0" fontId="3" fillId="0" borderId="21" xfId="39" applyFont="1" applyBorder="1" applyProtection="1">
      <protection locked="0"/>
    </xf>
    <xf numFmtId="0" fontId="3" fillId="0" borderId="54" xfId="39" applyFont="1" applyBorder="1" applyProtection="1">
      <protection locked="0"/>
    </xf>
    <xf numFmtId="0" fontId="3" fillId="0" borderId="0" xfId="39" applyFont="1" applyBorder="1" applyProtection="1">
      <protection locked="0"/>
    </xf>
    <xf numFmtId="5" fontId="3" fillId="0" borderId="51" xfId="39" applyNumberFormat="1" applyFont="1" applyBorder="1" applyAlignment="1" applyProtection="1">
      <alignment horizontal="centerContinuous"/>
      <protection locked="0"/>
    </xf>
    <xf numFmtId="5" fontId="3" fillId="0" borderId="52" xfId="39" applyNumberFormat="1" applyFont="1" applyBorder="1" applyAlignment="1" applyProtection="1">
      <alignment horizontal="centerContinuous"/>
      <protection locked="0"/>
    </xf>
    <xf numFmtId="0" fontId="8" fillId="0" borderId="0" xfId="39" applyFont="1" applyProtection="1">
      <protection locked="0"/>
    </xf>
    <xf numFmtId="0" fontId="3" fillId="0" borderId="21" xfId="39" applyFont="1" applyBorder="1" applyAlignment="1" applyProtection="1">
      <alignment horizontal="centerContinuous"/>
      <protection locked="0"/>
    </xf>
    <xf numFmtId="0" fontId="3" fillId="0" borderId="54" xfId="39" applyFont="1" applyBorder="1" applyAlignment="1" applyProtection="1">
      <alignment horizontal="centerContinuous"/>
      <protection locked="0"/>
    </xf>
    <xf numFmtId="0" fontId="3" fillId="0" borderId="0" xfId="39" applyFont="1" applyBorder="1" applyAlignment="1" applyProtection="1">
      <alignment horizontal="centerContinuous"/>
      <protection locked="0"/>
    </xf>
    <xf numFmtId="0" fontId="3" fillId="0" borderId="51" xfId="39" applyFont="1" applyBorder="1" applyProtection="1">
      <protection locked="0"/>
    </xf>
    <xf numFmtId="0" fontId="3" fillId="0" borderId="55" xfId="39" applyFont="1" applyBorder="1" applyProtection="1">
      <protection locked="0"/>
    </xf>
    <xf numFmtId="0" fontId="3" fillId="0" borderId="52" xfId="39" applyFont="1" applyBorder="1" applyAlignment="1" applyProtection="1">
      <alignment horizontal="centerContinuous"/>
      <protection locked="0"/>
    </xf>
    <xf numFmtId="0" fontId="3" fillId="0" borderId="55" xfId="39" applyFont="1" applyBorder="1" applyAlignment="1" applyProtection="1">
      <alignment horizontal="centerContinuous"/>
      <protection locked="0"/>
    </xf>
    <xf numFmtId="2" fontId="53" fillId="0" borderId="0" xfId="39" applyNumberFormat="1" applyFont="1" applyProtection="1">
      <protection locked="0"/>
    </xf>
    <xf numFmtId="2" fontId="53" fillId="0" borderId="0" xfId="39" applyNumberFormat="1" applyFont="1"/>
    <xf numFmtId="2" fontId="8" fillId="0" borderId="0" xfId="39" applyNumberFormat="1" applyFont="1" applyProtection="1">
      <protection locked="0"/>
    </xf>
    <xf numFmtId="5" fontId="3" fillId="0" borderId="55" xfId="39" applyNumberFormat="1" applyFont="1" applyBorder="1" applyProtection="1">
      <protection locked="0"/>
    </xf>
    <xf numFmtId="3" fontId="8" fillId="0" borderId="0" xfId="39" applyNumberFormat="1" applyProtection="1">
      <protection locked="0"/>
    </xf>
    <xf numFmtId="0" fontId="2" fillId="0" borderId="12" xfId="41" applyBorder="1"/>
    <xf numFmtId="0" fontId="13" fillId="0" borderId="6" xfId="41" applyFont="1" applyBorder="1" applyAlignment="1">
      <alignment horizontal="centerContinuous"/>
    </xf>
    <xf numFmtId="0" fontId="13" fillId="0" borderId="13" xfId="41" applyFont="1" applyBorder="1" applyAlignment="1">
      <alignment horizontal="centerContinuous"/>
    </xf>
    <xf numFmtId="0" fontId="9" fillId="0" borderId="14" xfId="41" applyFont="1" applyBorder="1"/>
    <xf numFmtId="0" fontId="9" fillId="0" borderId="0" xfId="41" applyFont="1"/>
    <xf numFmtId="0" fontId="9" fillId="0" borderId="15" xfId="41" applyFont="1" applyBorder="1"/>
    <xf numFmtId="0" fontId="9" fillId="0" borderId="14" xfId="41" applyFont="1" applyBorder="1" applyAlignment="1">
      <alignment horizontal="center"/>
    </xf>
    <xf numFmtId="0" fontId="9" fillId="0" borderId="0" xfId="41" applyFont="1" applyAlignment="1">
      <alignment horizontal="center"/>
    </xf>
    <xf numFmtId="0" fontId="9" fillId="0" borderId="0" xfId="41" applyFont="1" applyBorder="1"/>
    <xf numFmtId="0" fontId="2" fillId="0" borderId="15" xfId="41" applyBorder="1"/>
    <xf numFmtId="0" fontId="2" fillId="0" borderId="0" xfId="40" applyAlignment="1">
      <alignment textRotation="180"/>
    </xf>
    <xf numFmtId="0" fontId="2" fillId="0" borderId="21" xfId="41" applyBorder="1"/>
    <xf numFmtId="164" fontId="9" fillId="0" borderId="16" xfId="41" applyNumberFormat="1" applyFont="1" applyBorder="1" applyProtection="1"/>
    <xf numFmtId="0" fontId="9" fillId="0" borderId="11" xfId="41" applyFont="1" applyBorder="1"/>
    <xf numFmtId="0" fontId="9" fillId="0" borderId="17" xfId="41" applyFont="1" applyBorder="1"/>
    <xf numFmtId="0" fontId="2" fillId="0" borderId="0" xfId="31" applyFont="1" applyAlignment="1">
      <alignment horizontal="right"/>
    </xf>
    <xf numFmtId="0" fontId="6" fillId="0" borderId="0" xfId="31" applyAlignment="1">
      <alignment horizontal="left"/>
    </xf>
    <xf numFmtId="0" fontId="2" fillId="0" borderId="18" xfId="31" applyFont="1" applyBorder="1" applyAlignment="1">
      <alignment horizontal="centerContinuous"/>
    </xf>
    <xf numFmtId="0" fontId="2" fillId="0" borderId="19" xfId="31" applyFont="1" applyBorder="1" applyAlignment="1">
      <alignment horizontal="centerContinuous"/>
    </xf>
    <xf numFmtId="0" fontId="2" fillId="0" borderId="20" xfId="31" applyFont="1" applyBorder="1" applyAlignment="1">
      <alignment horizontal="centerContinuous"/>
    </xf>
    <xf numFmtId="0" fontId="2" fillId="0" borderId="58" xfId="31" applyFont="1" applyBorder="1" applyAlignment="1">
      <alignment horizontal="centerContinuous"/>
    </xf>
    <xf numFmtId="0" fontId="2" fillId="0" borderId="54" xfId="31" applyFont="1" applyBorder="1"/>
    <xf numFmtId="0" fontId="2" fillId="0" borderId="62" xfId="31" applyFont="1" applyBorder="1" applyAlignment="1">
      <alignment horizontal="center"/>
    </xf>
    <xf numFmtId="0" fontId="2" fillId="0" borderId="63" xfId="31" applyFont="1" applyBorder="1" applyAlignment="1">
      <alignment horizontal="center"/>
    </xf>
    <xf numFmtId="0" fontId="2" fillId="0" borderId="74" xfId="31" applyFont="1" applyBorder="1" applyAlignment="1" applyProtection="1">
      <alignment horizontal="center"/>
    </xf>
    <xf numFmtId="0" fontId="2" fillId="0" borderId="20" xfId="31" applyFont="1" applyFill="1" applyBorder="1"/>
    <xf numFmtId="0" fontId="2" fillId="0" borderId="38" xfId="31" applyFont="1" applyFill="1" applyBorder="1"/>
    <xf numFmtId="0" fontId="2" fillId="0" borderId="21" xfId="31" applyFont="1" applyBorder="1" applyAlignment="1">
      <alignment horizontal="left"/>
    </xf>
    <xf numFmtId="37" fontId="2" fillId="0" borderId="0" xfId="31" applyNumberFormat="1" applyFont="1" applyBorder="1"/>
    <xf numFmtId="37" fontId="2" fillId="0" borderId="52" xfId="31" applyNumberFormat="1" applyFont="1" applyBorder="1"/>
    <xf numFmtId="37" fontId="2" fillId="0" borderId="54" xfId="31" applyNumberFormat="1" applyFont="1" applyBorder="1" applyAlignment="1">
      <alignment horizontal="center"/>
    </xf>
    <xf numFmtId="0" fontId="2" fillId="0" borderId="52" xfId="31" applyFont="1" applyBorder="1" applyAlignment="1">
      <alignment horizontal="center"/>
    </xf>
    <xf numFmtId="37" fontId="2" fillId="0" borderId="55" xfId="31" applyNumberFormat="1" applyFont="1" applyBorder="1" applyAlignment="1">
      <alignment horizontal="center"/>
    </xf>
    <xf numFmtId="0" fontId="2" fillId="0" borderId="56" xfId="31" applyFont="1" applyBorder="1" applyAlignment="1">
      <alignment horizontal="center"/>
    </xf>
    <xf numFmtId="0" fontId="2" fillId="0" borderId="73" xfId="31" applyFont="1" applyFill="1" applyBorder="1" applyAlignment="1">
      <alignment horizontal="center"/>
    </xf>
    <xf numFmtId="0" fontId="2" fillId="0" borderId="58" xfId="31" applyFont="1" applyBorder="1"/>
    <xf numFmtId="0" fontId="2" fillId="0" borderId="98" xfId="31" applyFont="1" applyBorder="1"/>
    <xf numFmtId="0" fontId="2" fillId="0" borderId="109" xfId="31" applyFont="1" applyBorder="1"/>
    <xf numFmtId="0" fontId="2" fillId="0" borderId="109" xfId="31" applyFont="1" applyFill="1" applyBorder="1"/>
    <xf numFmtId="0" fontId="2" fillId="0" borderId="74" xfId="31" applyFont="1" applyFill="1" applyBorder="1" applyAlignment="1">
      <alignment horizontal="center"/>
    </xf>
    <xf numFmtId="0" fontId="2" fillId="0" borderId="19" xfId="31" applyFont="1" applyFill="1" applyBorder="1"/>
    <xf numFmtId="0" fontId="2" fillId="0" borderId="0" xfId="31" applyFont="1" applyAlignment="1">
      <alignment horizontal="left"/>
    </xf>
    <xf numFmtId="0" fontId="2" fillId="0" borderId="54" xfId="31" applyFont="1" applyBorder="1" applyAlignment="1" applyProtection="1">
      <alignment horizontal="center"/>
    </xf>
    <xf numFmtId="0" fontId="2" fillId="0" borderId="57" xfId="31" applyFont="1" applyBorder="1"/>
    <xf numFmtId="0" fontId="2" fillId="0" borderId="57" xfId="31" applyFont="1" applyFill="1" applyBorder="1"/>
    <xf numFmtId="0" fontId="2" fillId="0" borderId="21" xfId="31" applyFont="1" applyFill="1" applyBorder="1" applyAlignment="1">
      <alignment horizontal="center"/>
    </xf>
    <xf numFmtId="0" fontId="2" fillId="0" borderId="20" xfId="31" applyFont="1" applyFill="1" applyBorder="1" applyAlignment="1">
      <alignment horizontal="center"/>
    </xf>
    <xf numFmtId="0" fontId="3" fillId="0" borderId="0" xfId="63" applyFont="1" applyProtection="1">
      <protection locked="0"/>
    </xf>
    <xf numFmtId="0" fontId="8" fillId="0" borderId="0" xfId="63" applyProtection="1">
      <protection locked="0"/>
    </xf>
    <xf numFmtId="5" fontId="3" fillId="0" borderId="38" xfId="63" applyNumberFormat="1" applyFont="1" applyBorder="1" applyProtection="1">
      <protection locked="0"/>
    </xf>
    <xf numFmtId="0" fontId="3" fillId="0" borderId="21" xfId="63" applyFont="1" applyBorder="1" applyProtection="1">
      <protection locked="0"/>
    </xf>
    <xf numFmtId="0" fontId="3" fillId="0" borderId="38" xfId="63" applyFont="1" applyBorder="1" applyProtection="1">
      <protection locked="0"/>
    </xf>
    <xf numFmtId="5" fontId="3" fillId="0" borderId="52" xfId="63" applyNumberFormat="1" applyFont="1" applyBorder="1" applyAlignment="1" applyProtection="1">
      <alignment horizontal="centerContinuous"/>
      <protection locked="0"/>
    </xf>
    <xf numFmtId="0" fontId="3" fillId="0" borderId="53" xfId="63" applyFont="1" applyBorder="1" applyAlignment="1" applyProtection="1">
      <alignment horizontal="center"/>
      <protection locked="0"/>
    </xf>
    <xf numFmtId="0" fontId="3" fillId="0" borderId="0" xfId="63" applyFont="1" applyBorder="1" applyProtection="1">
      <protection locked="0"/>
    </xf>
    <xf numFmtId="0" fontId="8" fillId="0" borderId="0" xfId="63" applyAlignment="1" applyProtection="1">
      <alignment horizontal="left" textRotation="180"/>
      <protection locked="0"/>
    </xf>
    <xf numFmtId="0" fontId="3" fillId="0" borderId="21" xfId="63" applyFont="1" applyBorder="1" applyAlignment="1" applyProtection="1">
      <alignment horizontal="center"/>
      <protection locked="0"/>
    </xf>
    <xf numFmtId="5" fontId="3" fillId="0" borderId="0" xfId="63" applyNumberFormat="1" applyFont="1" applyBorder="1" applyAlignment="1" applyProtection="1">
      <alignment horizontal="center"/>
      <protection locked="0"/>
    </xf>
    <xf numFmtId="5" fontId="3" fillId="0" borderId="38" xfId="63" applyNumberFormat="1" applyFont="1" applyBorder="1" applyAlignment="1" applyProtection="1">
      <alignment horizontal="center"/>
      <protection locked="0"/>
    </xf>
    <xf numFmtId="5" fontId="3" fillId="0" borderId="0" xfId="63" applyNumberFormat="1" applyFont="1" applyBorder="1" applyAlignment="1" applyProtection="1">
      <alignment horizontal="centerContinuous"/>
      <protection locked="0"/>
    </xf>
    <xf numFmtId="0" fontId="3" fillId="0" borderId="51" xfId="63" applyFont="1" applyBorder="1" applyProtection="1">
      <protection locked="0"/>
    </xf>
    <xf numFmtId="0" fontId="3" fillId="0" borderId="53" xfId="63" applyFont="1" applyBorder="1" applyProtection="1">
      <protection locked="0"/>
    </xf>
    <xf numFmtId="0" fontId="3" fillId="0" borderId="52" xfId="63" applyFont="1" applyBorder="1" applyProtection="1">
      <protection locked="0"/>
    </xf>
    <xf numFmtId="37" fontId="3" fillId="0" borderId="57" xfId="63" applyNumberFormat="1" applyFont="1" applyBorder="1" applyProtection="1">
      <protection locked="0"/>
    </xf>
    <xf numFmtId="5" fontId="3" fillId="0" borderId="52" xfId="63" applyNumberFormat="1" applyFont="1" applyBorder="1" applyProtection="1">
      <protection locked="0"/>
    </xf>
    <xf numFmtId="5" fontId="3" fillId="0" borderId="53" xfId="63" applyNumberFormat="1" applyFont="1" applyBorder="1" applyProtection="1">
      <protection locked="0"/>
    </xf>
    <xf numFmtId="5" fontId="3" fillId="0" borderId="21" xfId="63" applyNumberFormat="1" applyFont="1" applyBorder="1" applyAlignment="1" applyProtection="1">
      <alignment horizontal="left"/>
      <protection locked="0"/>
    </xf>
    <xf numFmtId="5" fontId="3" fillId="0" borderId="0" xfId="63" applyNumberFormat="1" applyFont="1" applyBorder="1" applyAlignment="1" applyProtection="1">
      <alignment horizontal="left"/>
      <protection locked="0"/>
    </xf>
    <xf numFmtId="5" fontId="3" fillId="0" borderId="18" xfId="63" applyNumberFormat="1" applyFont="1" applyBorder="1" applyAlignment="1" applyProtection="1">
      <alignment horizontal="center"/>
      <protection locked="0"/>
    </xf>
    <xf numFmtId="5" fontId="3" fillId="0" borderId="19" xfId="63" applyNumberFormat="1" applyFont="1" applyBorder="1" applyAlignment="1" applyProtection="1">
      <alignment horizontal="centerContinuous"/>
      <protection locked="0"/>
    </xf>
    <xf numFmtId="0" fontId="3" fillId="0" borderId="20" xfId="63" applyFont="1" applyBorder="1" applyProtection="1">
      <protection locked="0"/>
    </xf>
    <xf numFmtId="0" fontId="3" fillId="0" borderId="38" xfId="63" applyFont="1" applyBorder="1"/>
    <xf numFmtId="5" fontId="3" fillId="0" borderId="51" xfId="63" applyNumberFormat="1" applyFont="1" applyBorder="1" applyAlignment="1" applyProtection="1">
      <alignment horizontal="center"/>
      <protection locked="0"/>
    </xf>
    <xf numFmtId="5" fontId="3" fillId="0" borderId="52" xfId="63" applyNumberFormat="1" applyFont="1" applyBorder="1" applyAlignment="1" applyProtection="1">
      <alignment horizontal="center"/>
      <protection locked="0"/>
    </xf>
    <xf numFmtId="0" fontId="3" fillId="0" borderId="0" xfId="63" applyFont="1"/>
    <xf numFmtId="5" fontId="3" fillId="0" borderId="21" xfId="63" applyNumberFormat="1" applyFont="1" applyBorder="1" applyAlignment="1" applyProtection="1">
      <alignment horizontal="centerContinuous"/>
      <protection locked="0"/>
    </xf>
    <xf numFmtId="5" fontId="3" fillId="0" borderId="19" xfId="63" applyNumberFormat="1" applyFont="1" applyBorder="1" applyAlignment="1" applyProtection="1">
      <alignment horizontal="center"/>
      <protection locked="0"/>
    </xf>
    <xf numFmtId="5" fontId="3" fillId="0" borderId="20" xfId="63" applyNumberFormat="1" applyFont="1" applyBorder="1" applyAlignment="1" applyProtection="1">
      <alignment horizontal="center"/>
      <protection locked="0"/>
    </xf>
    <xf numFmtId="0" fontId="3" fillId="0" borderId="38" xfId="63" applyFont="1" applyBorder="1" applyAlignment="1" applyProtection="1">
      <protection locked="0"/>
    </xf>
    <xf numFmtId="5" fontId="3" fillId="0" borderId="21" xfId="63" applyNumberFormat="1" applyFont="1" applyBorder="1" applyAlignment="1" applyProtection="1">
      <alignment horizontal="center"/>
      <protection locked="0"/>
    </xf>
    <xf numFmtId="5" fontId="3" fillId="0" borderId="51" xfId="63" applyNumberFormat="1" applyFont="1" applyBorder="1" applyAlignment="1" applyProtection="1">
      <alignment horizontal="left"/>
      <protection locked="0"/>
    </xf>
    <xf numFmtId="5" fontId="3" fillId="0" borderId="51" xfId="63" applyNumberFormat="1" applyFont="1" applyBorder="1" applyAlignment="1" applyProtection="1">
      <alignment horizontal="centerContinuous"/>
      <protection locked="0"/>
    </xf>
    <xf numFmtId="0" fontId="3" fillId="0" borderId="89" xfId="63" applyFont="1" applyBorder="1" applyProtection="1">
      <protection locked="0"/>
    </xf>
    <xf numFmtId="3" fontId="3" fillId="0" borderId="123" xfId="63" applyNumberFormat="1" applyFont="1" applyBorder="1" applyProtection="1">
      <protection locked="0"/>
    </xf>
    <xf numFmtId="37" fontId="3" fillId="0" borderId="123" xfId="63" applyNumberFormat="1" applyFont="1" applyBorder="1" applyProtection="1">
      <protection locked="0"/>
    </xf>
    <xf numFmtId="37" fontId="3" fillId="0" borderId="108" xfId="63" applyNumberFormat="1" applyFont="1" applyBorder="1" applyProtection="1">
      <protection locked="0"/>
    </xf>
    <xf numFmtId="0" fontId="3" fillId="0" borderId="58" xfId="63" applyFont="1" applyBorder="1" applyProtection="1">
      <protection locked="0"/>
    </xf>
    <xf numFmtId="0" fontId="3" fillId="0" borderId="117" xfId="63" applyFont="1" applyBorder="1" applyProtection="1">
      <protection locked="0"/>
    </xf>
    <xf numFmtId="3" fontId="3" fillId="0" borderId="73" xfId="63" applyNumberFormat="1" applyFont="1" applyBorder="1" applyProtection="1">
      <protection locked="0"/>
    </xf>
    <xf numFmtId="37" fontId="3" fillId="0" borderId="0" xfId="63" applyNumberFormat="1" applyFont="1" applyBorder="1" applyProtection="1">
      <protection locked="0"/>
    </xf>
    <xf numFmtId="37" fontId="3" fillId="0" borderId="94" xfId="63" applyNumberFormat="1" applyFont="1" applyBorder="1" applyProtection="1">
      <protection locked="0"/>
    </xf>
    <xf numFmtId="0" fontId="3" fillId="0" borderId="57" xfId="63" applyFont="1" applyBorder="1" applyAlignment="1" applyProtection="1">
      <alignment horizontal="center"/>
      <protection locked="0"/>
    </xf>
    <xf numFmtId="5" fontId="3" fillId="0" borderId="58" xfId="63" applyNumberFormat="1" applyFont="1" applyBorder="1" applyProtection="1">
      <protection locked="0"/>
    </xf>
    <xf numFmtId="5" fontId="3" fillId="0" borderId="73" xfId="63" applyNumberFormat="1" applyFont="1" applyBorder="1" applyProtection="1">
      <protection locked="0"/>
    </xf>
    <xf numFmtId="5" fontId="3" fillId="0" borderId="97" xfId="63" applyNumberFormat="1" applyFont="1" applyBorder="1" applyProtection="1">
      <protection locked="0"/>
    </xf>
    <xf numFmtId="37" fontId="3" fillId="0" borderId="73" xfId="63" applyNumberFormat="1" applyFont="1" applyBorder="1" applyProtection="1">
      <protection locked="0"/>
    </xf>
    <xf numFmtId="37" fontId="3" fillId="0" borderId="98" xfId="63" applyNumberFormat="1" applyFont="1" applyBorder="1" applyProtection="1">
      <protection locked="0"/>
    </xf>
    <xf numFmtId="0" fontId="3" fillId="0" borderId="121" xfId="63" applyFont="1" applyBorder="1" applyProtection="1">
      <protection locked="0"/>
    </xf>
    <xf numFmtId="3" fontId="3" fillId="0" borderId="110" xfId="63" applyNumberFormat="1" applyFont="1" applyBorder="1" applyProtection="1">
      <protection locked="0"/>
    </xf>
    <xf numFmtId="37" fontId="3" fillId="0" borderId="63" xfId="63" applyNumberFormat="1" applyFont="1" applyBorder="1" applyProtection="1">
      <protection locked="0"/>
    </xf>
    <xf numFmtId="37" fontId="3" fillId="0" borderId="119" xfId="63" applyNumberFormat="1" applyFont="1" applyBorder="1" applyProtection="1">
      <protection locked="0"/>
    </xf>
    <xf numFmtId="5" fontId="3" fillId="0" borderId="19" xfId="63" applyNumberFormat="1" applyFont="1" applyBorder="1" applyProtection="1">
      <protection locked="0"/>
    </xf>
    <xf numFmtId="5" fontId="3" fillId="0" borderId="20" xfId="63" applyNumberFormat="1" applyFont="1" applyBorder="1" applyProtection="1">
      <protection locked="0"/>
    </xf>
    <xf numFmtId="5" fontId="3" fillId="0" borderId="21" xfId="63" applyNumberFormat="1" applyFont="1" applyBorder="1" applyAlignment="1" applyProtection="1">
      <alignment horizontal="right"/>
      <protection locked="0"/>
    </xf>
    <xf numFmtId="3" fontId="3" fillId="0" borderId="52" xfId="63" applyNumberFormat="1" applyFont="1" applyBorder="1" applyProtection="1">
      <protection locked="0"/>
    </xf>
    <xf numFmtId="0" fontId="3" fillId="0" borderId="73" xfId="63" applyFont="1" applyBorder="1" applyProtection="1">
      <protection locked="0"/>
    </xf>
    <xf numFmtId="0" fontId="3" fillId="0" borderId="57" xfId="63" applyFont="1" applyBorder="1" applyProtection="1">
      <protection locked="0"/>
    </xf>
    <xf numFmtId="0" fontId="3" fillId="0" borderId="21" xfId="63" applyFont="1" applyBorder="1"/>
    <xf numFmtId="0" fontId="9" fillId="0" borderId="0" xfId="63" applyFont="1"/>
    <xf numFmtId="0" fontId="3" fillId="0" borderId="51" xfId="63" applyFont="1" applyBorder="1"/>
    <xf numFmtId="0" fontId="3" fillId="0" borderId="52" xfId="63" applyFont="1" applyBorder="1"/>
    <xf numFmtId="0" fontId="3" fillId="0" borderId="0" xfId="63" applyFont="1" applyAlignment="1" applyProtection="1">
      <alignment horizontal="left" textRotation="180"/>
      <protection locked="0"/>
    </xf>
    <xf numFmtId="0" fontId="54" fillId="0" borderId="0" xfId="63" applyFont="1" applyProtection="1">
      <protection locked="0"/>
    </xf>
    <xf numFmtId="0" fontId="8" fillId="0" borderId="0" xfId="63"/>
    <xf numFmtId="0" fontId="2" fillId="0" borderId="0" xfId="40" applyFont="1" applyBorder="1"/>
    <xf numFmtId="0" fontId="2" fillId="0" borderId="0" xfId="40" applyFont="1" applyAlignment="1" applyProtection="1">
      <alignment horizontal="right"/>
    </xf>
    <xf numFmtId="0" fontId="2" fillId="0" borderId="0" xfId="40" applyFont="1" applyProtection="1"/>
    <xf numFmtId="0" fontId="13" fillId="0" borderId="19" xfId="40" applyFont="1" applyBorder="1" applyAlignment="1" applyProtection="1">
      <alignment horizontal="centerContinuous"/>
    </xf>
    <xf numFmtId="0" fontId="13" fillId="0" borderId="20" xfId="40" applyFont="1" applyBorder="1" applyAlignment="1" applyProtection="1">
      <alignment horizontal="centerContinuous"/>
    </xf>
    <xf numFmtId="0" fontId="9" fillId="0" borderId="38" xfId="40" applyFont="1" applyBorder="1" applyProtection="1"/>
    <xf numFmtId="0" fontId="9" fillId="0" borderId="0" xfId="40" applyNumberFormat="1" applyFont="1" applyBorder="1" applyProtection="1"/>
    <xf numFmtId="0" fontId="9" fillId="0" borderId="14" xfId="40" applyNumberFormat="1" applyFont="1" applyBorder="1" applyAlignment="1" applyProtection="1">
      <alignment horizontal="left" indent="3"/>
    </xf>
    <xf numFmtId="0" fontId="9" fillId="0" borderId="16" xfId="40" applyFont="1" applyBorder="1" applyAlignment="1" applyProtection="1">
      <alignment horizontal="left" indent="3"/>
    </xf>
    <xf numFmtId="0" fontId="2" fillId="0" borderId="52" xfId="40" applyFont="1" applyBorder="1" applyProtection="1"/>
    <xf numFmtId="0" fontId="2" fillId="0" borderId="53" xfId="40" applyFont="1" applyBorder="1" applyProtection="1"/>
    <xf numFmtId="0" fontId="2" fillId="0" borderId="0" xfId="40" applyBorder="1"/>
    <xf numFmtId="0" fontId="3" fillId="0" borderId="0" xfId="40" applyFont="1" applyAlignment="1" applyProtection="1">
      <alignment horizontal="right"/>
    </xf>
    <xf numFmtId="0" fontId="2" fillId="0" borderId="0" xfId="40" applyFont="1" applyBorder="1" applyAlignment="1" applyProtection="1">
      <alignment horizontal="right"/>
    </xf>
    <xf numFmtId="0" fontId="2" fillId="0" borderId="14" xfId="40" applyFont="1" applyBorder="1" applyProtection="1"/>
    <xf numFmtId="0" fontId="2" fillId="0" borderId="0" xfId="40" applyFont="1" applyBorder="1" applyAlignment="1" applyProtection="1">
      <alignment horizontal="left"/>
    </xf>
    <xf numFmtId="0" fontId="2" fillId="0" borderId="38" xfId="40" applyFont="1" applyBorder="1" applyAlignment="1" applyProtection="1">
      <alignment horizontal="left"/>
    </xf>
    <xf numFmtId="0" fontId="9" fillId="0" borderId="0" xfId="40" applyFont="1" applyBorder="1" applyAlignment="1" applyProtection="1">
      <alignment horizontal="left"/>
    </xf>
    <xf numFmtId="0" fontId="9" fillId="0" borderId="38" xfId="40" applyFont="1" applyBorder="1" applyAlignment="1" applyProtection="1">
      <alignment horizontal="left"/>
    </xf>
    <xf numFmtId="0" fontId="55" fillId="0" borderId="14" xfId="40" applyFont="1" applyBorder="1" applyAlignment="1" applyProtection="1">
      <alignment horizontal="centerContinuous"/>
    </xf>
    <xf numFmtId="0" fontId="55" fillId="0" borderId="0" xfId="40" applyFont="1" applyBorder="1" applyAlignment="1" applyProtection="1">
      <alignment horizontal="centerContinuous"/>
    </xf>
    <xf numFmtId="0" fontId="55" fillId="0" borderId="38" xfId="40" applyFont="1" applyBorder="1" applyAlignment="1" applyProtection="1">
      <alignment horizontal="centerContinuous"/>
    </xf>
    <xf numFmtId="3" fontId="7" fillId="0" borderId="0" xfId="7" applyNumberFormat="1"/>
    <xf numFmtId="0" fontId="7" fillId="0" borderId="0" xfId="7"/>
    <xf numFmtId="0" fontId="50" fillId="0" borderId="0" xfId="7" applyFont="1" applyAlignment="1">
      <alignment horizontal="center"/>
    </xf>
    <xf numFmtId="3" fontId="3" fillId="0" borderId="0" xfId="7" applyNumberFormat="1" applyFont="1" applyAlignment="1">
      <alignment horizontal="left"/>
    </xf>
    <xf numFmtId="0" fontId="3" fillId="0" borderId="0" xfId="7" applyFont="1"/>
    <xf numFmtId="0" fontId="3" fillId="0" borderId="0" xfId="7" applyFont="1" applyAlignment="1">
      <alignment horizontal="left"/>
    </xf>
    <xf numFmtId="3" fontId="3" fillId="0" borderId="0" xfId="7" applyNumberFormat="1" applyFont="1"/>
    <xf numFmtId="0" fontId="3" fillId="0" borderId="0" xfId="7" applyFont="1" applyAlignment="1">
      <alignment horizontal="right"/>
    </xf>
    <xf numFmtId="3" fontId="3" fillId="0" borderId="21" xfId="7" applyNumberFormat="1" applyFont="1" applyBorder="1"/>
    <xf numFmtId="0" fontId="3" fillId="0" borderId="38" xfId="7" applyFont="1" applyBorder="1"/>
    <xf numFmtId="0" fontId="3" fillId="0" borderId="52" xfId="7" applyFont="1" applyBorder="1"/>
    <xf numFmtId="3" fontId="3" fillId="0" borderId="52" xfId="7" applyNumberFormat="1" applyFont="1" applyBorder="1"/>
    <xf numFmtId="0" fontId="3" fillId="0" borderId="53" xfId="7" applyFont="1" applyBorder="1"/>
    <xf numFmtId="3" fontId="7" fillId="0" borderId="0" xfId="23" applyNumberFormat="1" applyFont="1"/>
    <xf numFmtId="0" fontId="3" fillId="0" borderId="18" xfId="7" applyFont="1" applyBorder="1"/>
    <xf numFmtId="0" fontId="3" fillId="0" borderId="74" xfId="7" applyFont="1" applyBorder="1"/>
    <xf numFmtId="0" fontId="3" fillId="0" borderId="19" xfId="7" applyFont="1" applyBorder="1" applyAlignment="1">
      <alignment horizontal="center"/>
    </xf>
    <xf numFmtId="3" fontId="3" fillId="0" borderId="19" xfId="7" applyNumberFormat="1" applyFont="1" applyBorder="1"/>
    <xf numFmtId="0" fontId="3" fillId="0" borderId="18" xfId="7" applyFont="1" applyBorder="1" applyAlignment="1">
      <alignment horizontal="center"/>
    </xf>
    <xf numFmtId="0" fontId="3" fillId="0" borderId="51" xfId="7" applyFont="1" applyBorder="1"/>
    <xf numFmtId="0" fontId="3" fillId="0" borderId="55" xfId="7" applyFont="1" applyBorder="1"/>
    <xf numFmtId="0" fontId="3" fillId="0" borderId="52" xfId="7" applyFont="1" applyBorder="1" applyAlignment="1">
      <alignment horizontal="center"/>
    </xf>
    <xf numFmtId="3" fontId="3" fillId="0" borderId="52" xfId="7" applyNumberFormat="1" applyFont="1" applyBorder="1" applyAlignment="1">
      <alignment horizontal="right"/>
    </xf>
    <xf numFmtId="0" fontId="3" fillId="0" borderId="51" xfId="7" applyFont="1" applyBorder="1" applyAlignment="1">
      <alignment horizontal="center"/>
    </xf>
    <xf numFmtId="0" fontId="3" fillId="0" borderId="56" xfId="7" applyFont="1" applyBorder="1"/>
    <xf numFmtId="0" fontId="3" fillId="0" borderId="55" xfId="7" applyFont="1" applyBorder="1" applyAlignment="1">
      <alignment horizontal="center"/>
    </xf>
    <xf numFmtId="3" fontId="3" fillId="0" borderId="51" xfId="7" applyNumberFormat="1" applyFont="1" applyBorder="1"/>
    <xf numFmtId="3" fontId="3" fillId="0" borderId="55" xfId="7" applyNumberFormat="1" applyFont="1" applyBorder="1" applyAlignment="1">
      <alignment horizontal="center"/>
    </xf>
    <xf numFmtId="3" fontId="3" fillId="0" borderId="55" xfId="7" applyNumberFormat="1" applyFont="1" applyBorder="1"/>
    <xf numFmtId="0" fontId="56" fillId="0" borderId="0" xfId="0" applyFont="1" applyAlignment="1">
      <alignment horizontal="center"/>
    </xf>
    <xf numFmtId="0" fontId="3" fillId="0" borderId="19" xfId="7" applyFont="1" applyBorder="1"/>
    <xf numFmtId="3" fontId="3" fillId="0" borderId="19" xfId="7" applyNumberFormat="1" applyFont="1" applyBorder="1" applyAlignment="1">
      <alignment horizontal="center"/>
    </xf>
    <xf numFmtId="0" fontId="3" fillId="0" borderId="20" xfId="7" applyFont="1" applyBorder="1"/>
    <xf numFmtId="0" fontId="3" fillId="0" borderId="21" xfId="7" applyFont="1" applyBorder="1"/>
    <xf numFmtId="3" fontId="3" fillId="0" borderId="0" xfId="7" applyNumberFormat="1" applyFont="1" applyAlignment="1">
      <alignment horizontal="center"/>
    </xf>
    <xf numFmtId="0" fontId="7" fillId="0" borderId="19" xfId="7" applyBorder="1"/>
    <xf numFmtId="0" fontId="3" fillId="0" borderId="19" xfId="7" applyFont="1" applyBorder="1" applyAlignment="1">
      <alignment horizontal="right"/>
    </xf>
    <xf numFmtId="3" fontId="3" fillId="0" borderId="51" xfId="7" applyNumberFormat="1" applyFont="1" applyBorder="1" applyAlignment="1">
      <alignment horizontal="center"/>
    </xf>
    <xf numFmtId="3" fontId="3" fillId="0" borderId="0" xfId="7" applyNumberFormat="1" applyFont="1" applyAlignment="1">
      <alignment horizontal="right"/>
    </xf>
    <xf numFmtId="0" fontId="3" fillId="0" borderId="58" xfId="7" applyFont="1" applyBorder="1"/>
    <xf numFmtId="0" fontId="3" fillId="0" borderId="73" xfId="7" applyFont="1" applyBorder="1"/>
    <xf numFmtId="3" fontId="3" fillId="0" borderId="73" xfId="7" applyNumberFormat="1" applyFont="1" applyBorder="1"/>
    <xf numFmtId="3" fontId="3" fillId="0" borderId="58" xfId="7" applyNumberFormat="1" applyFont="1" applyBorder="1" applyAlignment="1">
      <alignment horizontal="center"/>
    </xf>
    <xf numFmtId="3" fontId="4" fillId="0" borderId="52" xfId="7" applyNumberFormat="1" applyFont="1" applyBorder="1"/>
    <xf numFmtId="0" fontId="56" fillId="0" borderId="0" xfId="0" applyFont="1" applyAlignment="1">
      <alignment horizontal="center" wrapText="1"/>
    </xf>
    <xf numFmtId="0" fontId="3" fillId="0" borderId="0" xfId="7" applyFont="1" applyBorder="1"/>
    <xf numFmtId="3" fontId="3" fillId="0" borderId="0" xfId="7" applyNumberFormat="1" applyFont="1" applyBorder="1"/>
    <xf numFmtId="3" fontId="3" fillId="0" borderId="0" xfId="7" applyNumberFormat="1" applyFont="1" applyBorder="1" applyAlignment="1">
      <alignment horizontal="center"/>
    </xf>
    <xf numFmtId="3" fontId="7" fillId="0" borderId="0" xfId="7" applyNumberFormat="1" applyAlignment="1">
      <alignment horizontal="center"/>
    </xf>
    <xf numFmtId="0" fontId="4" fillId="0" borderId="21" xfId="7" applyFont="1" applyBorder="1" applyAlignment="1">
      <alignment horizontal="right"/>
    </xf>
    <xf numFmtId="0" fontId="7" fillId="0" borderId="21" xfId="7" applyBorder="1"/>
    <xf numFmtId="0" fontId="7" fillId="0" borderId="0" xfId="7" applyAlignment="1">
      <alignment horizontal="right"/>
    </xf>
    <xf numFmtId="3" fontId="3" fillId="0" borderId="52" xfId="7" applyNumberFormat="1" applyFont="1" applyBorder="1" applyAlignment="1">
      <alignment horizontal="center"/>
    </xf>
    <xf numFmtId="0" fontId="7" fillId="0" borderId="38" xfId="7" applyBorder="1"/>
    <xf numFmtId="3" fontId="7" fillId="0" borderId="19" xfId="7" applyNumberFormat="1" applyBorder="1"/>
    <xf numFmtId="169" fontId="23" fillId="0" borderId="0" xfId="68" applyNumberFormat="1" applyFont="1"/>
    <xf numFmtId="0" fontId="23" fillId="0" borderId="0" xfId="68" applyFont="1"/>
    <xf numFmtId="0" fontId="23" fillId="0" borderId="0" xfId="68" applyFont="1" applyBorder="1" applyAlignment="1">
      <alignment horizontal="left"/>
    </xf>
    <xf numFmtId="169" fontId="24" fillId="0" borderId="0" xfId="68" applyNumberFormat="1" applyFont="1"/>
    <xf numFmtId="0" fontId="24" fillId="0" borderId="0" xfId="68" applyFont="1"/>
    <xf numFmtId="0" fontId="3" fillId="0" borderId="0" xfId="69" applyFont="1" applyAlignment="1">
      <alignment horizontal="right"/>
    </xf>
    <xf numFmtId="0" fontId="11" fillId="0" borderId="0" xfId="68"/>
    <xf numFmtId="0" fontId="11" fillId="0" borderId="116" xfId="68" applyBorder="1"/>
    <xf numFmtId="169" fontId="11" fillId="0" borderId="112" xfId="68" applyNumberFormat="1" applyBorder="1"/>
    <xf numFmtId="0" fontId="11" fillId="0" borderId="112" xfId="68" applyBorder="1"/>
    <xf numFmtId="0" fontId="11" fillId="0" borderId="91" xfId="68" applyBorder="1"/>
    <xf numFmtId="0" fontId="11" fillId="0" borderId="117" xfId="68" applyBorder="1"/>
    <xf numFmtId="169" fontId="11" fillId="0" borderId="0" xfId="68" applyNumberFormat="1" applyBorder="1"/>
    <xf numFmtId="0" fontId="11" fillId="0" borderId="0" xfId="68" applyBorder="1"/>
    <xf numFmtId="0" fontId="11" fillId="0" borderId="94" xfId="68" applyBorder="1"/>
    <xf numFmtId="0" fontId="58" fillId="0" borderId="117" xfId="68" applyFont="1" applyBorder="1" applyAlignment="1">
      <alignment horizontal="centerContinuous"/>
    </xf>
    <xf numFmtId="169" fontId="11" fillId="0" borderId="0" xfId="68" applyNumberFormat="1" applyBorder="1" applyAlignment="1">
      <alignment horizontal="centerContinuous"/>
    </xf>
    <xf numFmtId="0" fontId="11" fillId="0" borderId="0" xfId="68" applyBorder="1" applyAlignment="1">
      <alignment horizontal="centerContinuous"/>
    </xf>
    <xf numFmtId="0" fontId="58" fillId="0" borderId="0" xfId="68" applyFont="1" applyBorder="1" applyAlignment="1">
      <alignment horizontal="centerContinuous"/>
    </xf>
    <xf numFmtId="169" fontId="59" fillId="0" borderId="0" xfId="68" applyNumberFormat="1" applyFont="1" applyBorder="1" applyAlignment="1">
      <alignment horizontal="centerContinuous"/>
    </xf>
    <xf numFmtId="0" fontId="11" fillId="0" borderId="94" xfId="68" applyBorder="1" applyAlignment="1">
      <alignment horizontal="centerContinuous"/>
    </xf>
    <xf numFmtId="0" fontId="11" fillId="0" borderId="117" xfId="68" applyBorder="1" applyAlignment="1">
      <alignment horizontal="centerContinuous"/>
    </xf>
    <xf numFmtId="0" fontId="60" fillId="0" borderId="117" xfId="68" applyFont="1" applyBorder="1" applyAlignment="1">
      <alignment horizontal="centerContinuous"/>
    </xf>
    <xf numFmtId="0" fontId="61" fillId="0" borderId="0" xfId="68" applyFont="1" applyBorder="1" applyAlignment="1">
      <alignment horizontal="centerContinuous"/>
    </xf>
    <xf numFmtId="169" fontId="61" fillId="0" borderId="0" xfId="68" applyNumberFormat="1" applyFont="1" applyBorder="1" applyAlignment="1">
      <alignment horizontal="centerContinuous"/>
    </xf>
    <xf numFmtId="0" fontId="11" fillId="0" borderId="116" xfId="68" applyBorder="1" applyAlignment="1">
      <alignment horizontal="centerContinuous"/>
    </xf>
    <xf numFmtId="169" fontId="11" fillId="0" borderId="112" xfId="68" applyNumberFormat="1" applyBorder="1" applyAlignment="1">
      <alignment horizontal="centerContinuous"/>
    </xf>
    <xf numFmtId="0" fontId="11" fillId="0" borderId="112" xfId="68" applyBorder="1" applyAlignment="1">
      <alignment horizontal="centerContinuous"/>
    </xf>
    <xf numFmtId="0" fontId="11" fillId="0" borderId="91" xfId="68" applyBorder="1" applyAlignment="1">
      <alignment horizontal="centerContinuous"/>
    </xf>
    <xf numFmtId="0" fontId="62" fillId="0" borderId="117" xfId="68" applyFont="1" applyBorder="1" applyAlignment="1">
      <alignment horizontal="centerContinuous"/>
    </xf>
    <xf numFmtId="169" fontId="62" fillId="0" borderId="0" xfId="68" applyNumberFormat="1" applyFont="1" applyBorder="1" applyAlignment="1">
      <alignment horizontal="centerContinuous"/>
    </xf>
    <xf numFmtId="0" fontId="62" fillId="0" borderId="0" xfId="68" applyFont="1" applyBorder="1" applyAlignment="1">
      <alignment horizontal="centerContinuous"/>
    </xf>
    <xf numFmtId="169" fontId="63" fillId="0" borderId="0" xfId="68" applyNumberFormat="1" applyFont="1" applyBorder="1" applyAlignment="1">
      <alignment horizontal="centerContinuous"/>
    </xf>
    <xf numFmtId="0" fontId="63" fillId="0" borderId="0" xfId="68" applyFont="1" applyBorder="1" applyAlignment="1">
      <alignment horizontal="centerContinuous"/>
    </xf>
    <xf numFmtId="0" fontId="63" fillId="0" borderId="94" xfId="68" applyFont="1" applyBorder="1" applyAlignment="1">
      <alignment horizontal="centerContinuous"/>
    </xf>
    <xf numFmtId="0" fontId="64" fillId="0" borderId="117" xfId="68" applyFont="1" applyBorder="1" applyAlignment="1">
      <alignment horizontal="centerContinuous"/>
    </xf>
    <xf numFmtId="0" fontId="65" fillId="0" borderId="117" xfId="68" applyFont="1" applyBorder="1" applyAlignment="1">
      <alignment horizontal="centerContinuous"/>
    </xf>
    <xf numFmtId="0" fontId="11" fillId="0" borderId="121" xfId="68" applyBorder="1" applyAlignment="1">
      <alignment horizontal="centerContinuous"/>
    </xf>
    <xf numFmtId="169" fontId="11" fillId="0" borderId="63" xfId="68" applyNumberFormat="1" applyBorder="1" applyAlignment="1">
      <alignment horizontal="centerContinuous"/>
    </xf>
    <xf numFmtId="0" fontId="11" fillId="0" borderId="63" xfId="68" applyBorder="1" applyAlignment="1">
      <alignment horizontal="centerContinuous"/>
    </xf>
    <xf numFmtId="0" fontId="11" fillId="0" borderId="119" xfId="68" applyBorder="1" applyAlignment="1">
      <alignment horizontal="centerContinuous"/>
    </xf>
    <xf numFmtId="0" fontId="60" fillId="0" borderId="0" xfId="68" applyFont="1" applyBorder="1" applyAlignment="1">
      <alignment horizontal="centerContinuous"/>
    </xf>
    <xf numFmtId="0" fontId="66" fillId="0" borderId="0" xfId="68" applyFont="1" applyBorder="1" applyAlignment="1">
      <alignment horizontal="centerContinuous"/>
    </xf>
    <xf numFmtId="0" fontId="3" fillId="0" borderId="117" xfId="68" applyFont="1" applyBorder="1"/>
    <xf numFmtId="169" fontId="6" fillId="0" borderId="0" xfId="68" applyNumberFormat="1" applyFont="1" applyBorder="1"/>
    <xf numFmtId="0" fontId="3" fillId="0" borderId="0" xfId="68" applyFont="1" applyBorder="1"/>
    <xf numFmtId="169" fontId="3" fillId="0" borderId="0" xfId="68" applyNumberFormat="1" applyFont="1" applyBorder="1"/>
    <xf numFmtId="0" fontId="3" fillId="0" borderId="94" xfId="68" applyFont="1" applyBorder="1"/>
    <xf numFmtId="0" fontId="6" fillId="0" borderId="0" xfId="68" applyFont="1" applyBorder="1"/>
    <xf numFmtId="0" fontId="3" fillId="0" borderId="121" xfId="68" applyFont="1" applyBorder="1"/>
    <xf numFmtId="169" fontId="3" fillId="0" borderId="63" xfId="68" applyNumberFormat="1" applyFont="1" applyBorder="1"/>
    <xf numFmtId="0" fontId="3" fillId="0" borderId="63" xfId="68" applyFont="1" applyBorder="1"/>
    <xf numFmtId="0" fontId="3" fillId="0" borderId="119" xfId="68" applyFont="1" applyBorder="1"/>
    <xf numFmtId="168" fontId="6" fillId="0" borderId="0" xfId="68" applyNumberFormat="1" applyFont="1"/>
    <xf numFmtId="169" fontId="3" fillId="0" borderId="0" xfId="68" applyNumberFormat="1" applyFont="1"/>
    <xf numFmtId="0" fontId="3" fillId="0" borderId="0" xfId="68" applyFont="1"/>
    <xf numFmtId="168" fontId="3" fillId="0" borderId="0" xfId="68" applyNumberFormat="1" applyFont="1"/>
    <xf numFmtId="0" fontId="3" fillId="0" borderId="0" xfId="69" applyFont="1" applyAlignment="1" applyProtection="1">
      <alignment horizontal="right"/>
    </xf>
    <xf numFmtId="0" fontId="3" fillId="0" borderId="0" xfId="69" applyFont="1"/>
    <xf numFmtId="0" fontId="57" fillId="0" borderId="0" xfId="69"/>
    <xf numFmtId="0" fontId="13" fillId="0" borderId="0" xfId="69" applyFont="1"/>
    <xf numFmtId="0" fontId="3" fillId="0" borderId="0" xfId="69" applyFont="1" applyAlignment="1">
      <alignment horizontal="left"/>
    </xf>
    <xf numFmtId="0" fontId="13" fillId="0" borderId="0" xfId="69" applyFont="1" applyProtection="1"/>
    <xf numFmtId="0" fontId="57" fillId="0" borderId="0" xfId="69" applyProtection="1"/>
    <xf numFmtId="0" fontId="13" fillId="0" borderId="0" xfId="69" applyFont="1" applyAlignment="1" applyProtection="1">
      <alignment horizontal="left"/>
    </xf>
    <xf numFmtId="0" fontId="4" fillId="0" borderId="12" xfId="69" applyFont="1" applyBorder="1" applyAlignment="1" applyProtection="1">
      <alignment horizontal="centerContinuous"/>
    </xf>
    <xf numFmtId="0" fontId="3" fillId="0" borderId="6" xfId="69" applyFont="1" applyBorder="1" applyAlignment="1" applyProtection="1">
      <alignment horizontal="centerContinuous"/>
    </xf>
    <xf numFmtId="0" fontId="3" fillId="0" borderId="13" xfId="69" applyFont="1" applyBorder="1" applyAlignment="1" applyProtection="1">
      <alignment horizontal="centerContinuous"/>
    </xf>
    <xf numFmtId="0" fontId="9" fillId="0" borderId="0" xfId="69" applyFont="1"/>
    <xf numFmtId="0" fontId="3" fillId="0" borderId="14" xfId="69" applyFont="1" applyBorder="1" applyAlignment="1" applyProtection="1">
      <alignment horizontal="centerContinuous"/>
    </xf>
    <xf numFmtId="0" fontId="3" fillId="0" borderId="0" xfId="69" applyFont="1" applyAlignment="1" applyProtection="1">
      <alignment horizontal="centerContinuous"/>
    </xf>
    <xf numFmtId="0" fontId="3" fillId="0" borderId="15" xfId="69" applyFont="1" applyBorder="1" applyAlignment="1" applyProtection="1">
      <alignment horizontal="centerContinuous"/>
    </xf>
    <xf numFmtId="0" fontId="3" fillId="0" borderId="16" xfId="69" applyFont="1" applyBorder="1" applyProtection="1"/>
    <xf numFmtId="0" fontId="3" fillId="0" borderId="11" xfId="69" applyFont="1" applyBorder="1" applyProtection="1"/>
    <xf numFmtId="0" fontId="3" fillId="0" borderId="17" xfId="69" applyFont="1" applyBorder="1" applyProtection="1"/>
    <xf numFmtId="0" fontId="3" fillId="0" borderId="5" xfId="69" applyFont="1" applyBorder="1" applyProtection="1"/>
    <xf numFmtId="0" fontId="3" fillId="0" borderId="12" xfId="69" applyFont="1" applyBorder="1" applyProtection="1"/>
    <xf numFmtId="0" fontId="3" fillId="0" borderId="13" xfId="69" applyFont="1" applyBorder="1" applyProtection="1"/>
    <xf numFmtId="0" fontId="3" fillId="0" borderId="5" xfId="69" applyFont="1" applyBorder="1" applyAlignment="1" applyProtection="1">
      <alignment horizontal="center"/>
    </xf>
    <xf numFmtId="0" fontId="3" fillId="0" borderId="15" xfId="69" applyFont="1" applyBorder="1" applyProtection="1"/>
    <xf numFmtId="0" fontId="9" fillId="0" borderId="0" xfId="69" applyFont="1" applyProtection="1"/>
    <xf numFmtId="0" fontId="3" fillId="0" borderId="7" xfId="69" applyFont="1" applyBorder="1" applyProtection="1"/>
    <xf numFmtId="0" fontId="3" fillId="0" borderId="14" xfId="69" applyFont="1" applyBorder="1" applyProtection="1"/>
    <xf numFmtId="0" fontId="3" fillId="0" borderId="7" xfId="69" applyFont="1" applyBorder="1" applyAlignment="1" applyProtection="1">
      <alignment horizontal="center"/>
    </xf>
    <xf numFmtId="0" fontId="67" fillId="0" borderId="7" xfId="69" applyFont="1" applyBorder="1" applyAlignment="1" applyProtection="1">
      <alignment horizontal="center"/>
    </xf>
    <xf numFmtId="0" fontId="67" fillId="0" borderId="14" xfId="69" applyFont="1" applyBorder="1" applyProtection="1"/>
    <xf numFmtId="0" fontId="3" fillId="0" borderId="15" xfId="69" applyFont="1" applyBorder="1" applyAlignment="1" applyProtection="1">
      <alignment horizontal="center"/>
    </xf>
    <xf numFmtId="0" fontId="9" fillId="0" borderId="0" xfId="69" applyFont="1" applyAlignment="1" applyProtection="1">
      <alignment horizontal="center"/>
    </xf>
    <xf numFmtId="0" fontId="67" fillId="0" borderId="14" xfId="69" applyFont="1" applyBorder="1" applyAlignment="1" applyProtection="1">
      <alignment horizontal="center"/>
    </xf>
    <xf numFmtId="0" fontId="3" fillId="0" borderId="8" xfId="69" applyFont="1" applyBorder="1" applyProtection="1"/>
    <xf numFmtId="0" fontId="67" fillId="0" borderId="17" xfId="69" applyFont="1" applyBorder="1" applyAlignment="1" applyProtection="1">
      <alignment horizontal="center"/>
    </xf>
    <xf numFmtId="0" fontId="3" fillId="0" borderId="8" xfId="69" applyFont="1" applyBorder="1" applyAlignment="1" applyProtection="1">
      <alignment horizontal="center"/>
    </xf>
    <xf numFmtId="0" fontId="67" fillId="0" borderId="8" xfId="69" applyFont="1" applyBorder="1" applyAlignment="1" applyProtection="1">
      <alignment horizontal="center"/>
    </xf>
    <xf numFmtId="0" fontId="3" fillId="0" borderId="17" xfId="69" applyFont="1" applyBorder="1" applyAlignment="1" applyProtection="1">
      <alignment horizontal="center"/>
    </xf>
    <xf numFmtId="37" fontId="3" fillId="0" borderId="16" xfId="69" applyNumberFormat="1" applyFont="1" applyBorder="1" applyAlignment="1" applyProtection="1">
      <alignment horizontal="center"/>
    </xf>
    <xf numFmtId="0" fontId="3" fillId="0" borderId="31" xfId="69" applyFont="1" applyBorder="1" applyProtection="1"/>
    <xf numFmtId="0" fontId="3" fillId="0" borderId="32" xfId="69" applyFont="1" applyBorder="1" applyProtection="1"/>
    <xf numFmtId="0" fontId="3" fillId="0" borderId="34" xfId="69" applyFont="1" applyBorder="1" applyProtection="1"/>
    <xf numFmtId="177" fontId="3" fillId="0" borderId="32" xfId="69" applyNumberFormat="1" applyFont="1" applyBorder="1" applyProtection="1"/>
    <xf numFmtId="0" fontId="3" fillId="0" borderId="24" xfId="69" applyFont="1" applyBorder="1" applyProtection="1"/>
    <xf numFmtId="0" fontId="3" fillId="0" borderId="25" xfId="69" applyFont="1" applyBorder="1" applyProtection="1"/>
    <xf numFmtId="177" fontId="3" fillId="0" borderId="8" xfId="69" applyNumberFormat="1" applyFont="1" applyBorder="1" applyProtection="1"/>
    <xf numFmtId="3" fontId="3" fillId="0" borderId="24" xfId="69" applyNumberFormat="1" applyFont="1" applyBorder="1" applyProtection="1"/>
    <xf numFmtId="3" fontId="3" fillId="0" borderId="8" xfId="69" applyNumberFormat="1" applyFont="1" applyBorder="1" applyProtection="1"/>
    <xf numFmtId="3" fontId="3" fillId="0" borderId="25" xfId="69" applyNumberFormat="1" applyFont="1" applyBorder="1" applyProtection="1"/>
    <xf numFmtId="0" fontId="3" fillId="0" borderId="16" xfId="69" applyFont="1" applyBorder="1" applyAlignment="1" applyProtection="1">
      <alignment horizontal="center"/>
    </xf>
    <xf numFmtId="172" fontId="3" fillId="0" borderId="8" xfId="70" applyNumberFormat="1" applyFont="1" applyBorder="1" applyProtection="1"/>
    <xf numFmtId="37" fontId="3" fillId="0" borderId="16" xfId="69" applyNumberFormat="1" applyFont="1" applyBorder="1" applyProtection="1"/>
    <xf numFmtId="3" fontId="3" fillId="0" borderId="28" xfId="69" applyNumberFormat="1" applyFont="1" applyBorder="1" applyProtection="1"/>
    <xf numFmtId="0" fontId="3" fillId="0" borderId="29" xfId="69" applyFont="1" applyBorder="1" applyProtection="1"/>
    <xf numFmtId="0" fontId="3" fillId="0" borderId="30" xfId="69" applyFont="1" applyBorder="1" applyProtection="1"/>
    <xf numFmtId="172" fontId="3" fillId="0" borderId="29" xfId="70" applyNumberFormat="1" applyFont="1" applyBorder="1" applyProtection="1"/>
    <xf numFmtId="3" fontId="3" fillId="0" borderId="29" xfId="69" applyNumberFormat="1" applyFont="1" applyBorder="1" applyProtection="1"/>
    <xf numFmtId="3" fontId="3" fillId="0" borderId="30" xfId="69" applyNumberFormat="1" applyFont="1" applyBorder="1" applyProtection="1"/>
    <xf numFmtId="0" fontId="9" fillId="0" borderId="12" xfId="69" applyFont="1" applyBorder="1" applyProtection="1"/>
    <xf numFmtId="0" fontId="9" fillId="0" borderId="6" xfId="69" applyFont="1" applyBorder="1" applyProtection="1"/>
    <xf numFmtId="37" fontId="9" fillId="0" borderId="6" xfId="69" applyNumberFormat="1" applyFont="1" applyBorder="1" applyProtection="1"/>
    <xf numFmtId="0" fontId="9" fillId="0" borderId="13" xfId="69" applyFont="1" applyBorder="1" applyProtection="1"/>
    <xf numFmtId="0" fontId="9" fillId="0" borderId="13" xfId="69" applyFont="1" applyBorder="1" applyAlignment="1" applyProtection="1">
      <alignment horizontal="center"/>
    </xf>
    <xf numFmtId="0" fontId="9" fillId="0" borderId="14" xfId="69" applyFont="1" applyBorder="1" applyProtection="1"/>
    <xf numFmtId="0" fontId="9" fillId="0" borderId="15" xfId="69" applyFont="1" applyBorder="1" applyAlignment="1" applyProtection="1">
      <alignment horizontal="center"/>
    </xf>
    <xf numFmtId="0" fontId="9" fillId="0" borderId="15" xfId="69" applyFont="1" applyBorder="1" applyProtection="1"/>
    <xf numFmtId="0" fontId="57" fillId="0" borderId="14" xfId="69" applyBorder="1" applyProtection="1"/>
    <xf numFmtId="0" fontId="3" fillId="0" borderId="0" xfId="69" applyFont="1" applyProtection="1"/>
    <xf numFmtId="37" fontId="3" fillId="0" borderId="0" xfId="69" applyNumberFormat="1" applyFont="1" applyProtection="1"/>
    <xf numFmtId="0" fontId="57" fillId="0" borderId="15" xfId="69" applyBorder="1" applyProtection="1"/>
    <xf numFmtId="0" fontId="57" fillId="0" borderId="15" xfId="69" applyBorder="1" applyAlignment="1" applyProtection="1">
      <alignment horizontal="center"/>
    </xf>
    <xf numFmtId="0" fontId="3" fillId="0" borderId="52" xfId="69" applyFont="1" applyBorder="1" applyAlignment="1" applyProtection="1">
      <alignment horizontal="center" wrapText="1"/>
    </xf>
    <xf numFmtId="0" fontId="3" fillId="0" borderId="52" xfId="69" applyFont="1" applyBorder="1" applyAlignment="1" applyProtection="1">
      <alignment horizontal="center"/>
    </xf>
    <xf numFmtId="165" fontId="3" fillId="0" borderId="0" xfId="71" applyNumberFormat="1" applyFont="1" applyProtection="1"/>
    <xf numFmtId="37" fontId="57" fillId="0" borderId="0" xfId="69" applyNumberFormat="1" applyProtection="1"/>
    <xf numFmtId="0" fontId="57" fillId="0" borderId="16" xfId="69" applyBorder="1" applyProtection="1"/>
    <xf numFmtId="0" fontId="57" fillId="0" borderId="11" xfId="69" applyBorder="1" applyProtection="1"/>
    <xf numFmtId="37" fontId="57" fillId="0" borderId="11" xfId="69" applyNumberFormat="1" applyBorder="1" applyProtection="1"/>
    <xf numFmtId="0" fontId="57" fillId="0" borderId="17" xfId="69" applyBorder="1" applyProtection="1"/>
    <xf numFmtId="0" fontId="4" fillId="0" borderId="0" xfId="69" applyFont="1" applyProtection="1"/>
    <xf numFmtId="37" fontId="4" fillId="0" borderId="0" xfId="69" applyNumberFormat="1" applyFont="1" applyProtection="1"/>
    <xf numFmtId="0" fontId="3" fillId="0" borderId="0" xfId="69" applyFont="1" applyAlignment="1" applyProtection="1">
      <alignment horizontal="left"/>
    </xf>
    <xf numFmtId="0" fontId="4" fillId="0" borderId="0" xfId="69" applyFont="1"/>
    <xf numFmtId="0" fontId="13" fillId="0" borderId="6" xfId="69" applyFont="1" applyBorder="1" applyAlignment="1" applyProtection="1">
      <alignment horizontal="centerContinuous"/>
    </xf>
    <xf numFmtId="0" fontId="13" fillId="0" borderId="13" xfId="69" applyFont="1" applyBorder="1" applyAlignment="1" applyProtection="1">
      <alignment horizontal="centerContinuous"/>
    </xf>
    <xf numFmtId="0" fontId="3" fillId="0" borderId="16" xfId="69" applyFont="1" applyBorder="1" applyAlignment="1" applyProtection="1">
      <alignment horizontal="centerContinuous"/>
    </xf>
    <xf numFmtId="0" fontId="9" fillId="0" borderId="11" xfId="69" applyFont="1" applyBorder="1" applyAlignment="1" applyProtection="1">
      <alignment horizontal="centerContinuous"/>
    </xf>
    <xf numFmtId="0" fontId="9" fillId="0" borderId="17" xfId="69" applyFont="1" applyBorder="1" applyAlignment="1" applyProtection="1">
      <alignment horizontal="centerContinuous"/>
    </xf>
    <xf numFmtId="0" fontId="3" fillId="0" borderId="14" xfId="69" applyFont="1" applyBorder="1" applyAlignment="1" applyProtection="1">
      <alignment horizontal="center"/>
    </xf>
    <xf numFmtId="0" fontId="3" fillId="0" borderId="14" xfId="69" applyFont="1" applyBorder="1" applyAlignment="1" applyProtection="1">
      <alignment horizontal="left" indent="2"/>
    </xf>
    <xf numFmtId="0" fontId="3" fillId="3" borderId="14" xfId="69" applyFont="1" applyFill="1" applyBorder="1" applyProtection="1"/>
    <xf numFmtId="0" fontId="3" fillId="3" borderId="0" xfId="69" applyFont="1" applyFill="1" applyProtection="1"/>
    <xf numFmtId="0" fontId="9" fillId="3" borderId="0" xfId="69" applyFont="1" applyFill="1" applyProtection="1"/>
    <xf numFmtId="0" fontId="9" fillId="3" borderId="15" xfId="69" applyFont="1" applyFill="1" applyBorder="1" applyProtection="1"/>
    <xf numFmtId="0" fontId="3" fillId="0" borderId="6" xfId="69" applyFont="1" applyBorder="1" applyAlignment="1" applyProtection="1">
      <alignment horizontal="center"/>
    </xf>
    <xf numFmtId="0" fontId="3" fillId="0" borderId="2" xfId="69" applyFont="1" applyBorder="1" applyAlignment="1" applyProtection="1">
      <alignment horizontal="centerContinuous"/>
    </xf>
    <xf numFmtId="0" fontId="3" fillId="0" borderId="3" xfId="69" applyFont="1" applyBorder="1" applyAlignment="1" applyProtection="1">
      <alignment horizontal="centerContinuous"/>
    </xf>
    <xf numFmtId="0" fontId="3" fillId="0" borderId="4" xfId="69" applyFont="1" applyBorder="1" applyAlignment="1" applyProtection="1">
      <alignment horizontal="centerContinuous"/>
    </xf>
    <xf numFmtId="0" fontId="3" fillId="0" borderId="13" xfId="69" applyFont="1" applyBorder="1" applyAlignment="1" applyProtection="1">
      <alignment horizontal="center"/>
    </xf>
    <xf numFmtId="0" fontId="3" fillId="0" borderId="0" xfId="69" applyFont="1" applyAlignment="1" applyProtection="1">
      <alignment horizontal="center"/>
    </xf>
    <xf numFmtId="0" fontId="3" fillId="0" borderId="11" xfId="69" applyFont="1" applyBorder="1" applyAlignment="1" applyProtection="1">
      <alignment horizontal="center"/>
    </xf>
    <xf numFmtId="0" fontId="3" fillId="0" borderId="22" xfId="69" applyFont="1" applyBorder="1" applyProtection="1"/>
    <xf numFmtId="0" fontId="3" fillId="0" borderId="23" xfId="69" applyFont="1" applyBorder="1" applyProtection="1"/>
    <xf numFmtId="37" fontId="3" fillId="0" borderId="11" xfId="69" applyNumberFormat="1" applyFont="1" applyBorder="1" applyProtection="1"/>
    <xf numFmtId="0" fontId="3" fillId="0" borderId="124" xfId="69" applyFont="1" applyBorder="1" applyProtection="1"/>
    <xf numFmtId="10" fontId="3" fillId="0" borderId="17" xfId="72" applyNumberFormat="1" applyFont="1" applyBorder="1" applyProtection="1"/>
    <xf numFmtId="3" fontId="3" fillId="0" borderId="124" xfId="69" applyNumberFormat="1" applyFont="1" applyBorder="1" applyProtection="1"/>
    <xf numFmtId="0" fontId="3" fillId="0" borderId="125" xfId="69" applyFont="1" applyBorder="1" applyAlignment="1" applyProtection="1">
      <alignment horizontal="center"/>
    </xf>
    <xf numFmtId="37" fontId="3" fillId="0" borderId="126" xfId="69" applyNumberFormat="1" applyFont="1" applyBorder="1" applyProtection="1"/>
    <xf numFmtId="0" fontId="3" fillId="0" borderId="127" xfId="69" applyFont="1" applyBorder="1" applyAlignment="1" applyProtection="1">
      <alignment horizontal="center"/>
    </xf>
    <xf numFmtId="3" fontId="3" fillId="0" borderId="128" xfId="69" applyNumberFormat="1" applyFont="1" applyBorder="1" applyProtection="1"/>
    <xf numFmtId="3" fontId="3" fillId="0" borderId="129" xfId="69" applyNumberFormat="1" applyFont="1" applyBorder="1" applyProtection="1"/>
    <xf numFmtId="10" fontId="3" fillId="0" borderId="127" xfId="72" applyNumberFormat="1" applyFont="1" applyBorder="1" applyProtection="1"/>
    <xf numFmtId="0" fontId="3" fillId="0" borderId="128" xfId="69" applyFont="1" applyBorder="1" applyProtection="1"/>
    <xf numFmtId="0" fontId="3" fillId="0" borderId="129" xfId="69" applyFont="1" applyBorder="1" applyProtection="1"/>
    <xf numFmtId="0" fontId="3" fillId="0" borderId="127" xfId="69" applyFont="1" applyBorder="1" applyProtection="1"/>
    <xf numFmtId="10" fontId="3" fillId="0" borderId="8" xfId="72" applyNumberFormat="1" applyFont="1" applyBorder="1" applyProtection="1"/>
    <xf numFmtId="0" fontId="3" fillId="0" borderId="126" xfId="69" applyFont="1" applyBorder="1" applyAlignment="1" applyProtection="1">
      <alignment horizontal="center"/>
    </xf>
    <xf numFmtId="3" fontId="3" fillId="0" borderId="130" xfId="69" applyNumberFormat="1" applyFont="1" applyBorder="1" applyProtection="1"/>
    <xf numFmtId="10" fontId="3" fillId="0" borderId="125" xfId="72" applyNumberFormat="1" applyFont="1" applyBorder="1" applyProtection="1"/>
    <xf numFmtId="0" fontId="3" fillId="0" borderId="130" xfId="69" applyFont="1" applyBorder="1" applyProtection="1"/>
    <xf numFmtId="0" fontId="3" fillId="0" borderId="125" xfId="69" applyFont="1" applyBorder="1" applyProtection="1"/>
    <xf numFmtId="37" fontId="3" fillId="0" borderId="0" xfId="69" applyNumberFormat="1" applyFont="1" applyBorder="1" applyProtection="1"/>
    <xf numFmtId="0" fontId="3" fillId="0" borderId="0" xfId="69" applyFont="1" applyBorder="1" applyAlignment="1" applyProtection="1">
      <alignment horizontal="center"/>
    </xf>
    <xf numFmtId="172" fontId="3" fillId="0" borderId="26" xfId="70" applyNumberFormat="1" applyFont="1" applyBorder="1" applyProtection="1"/>
    <xf numFmtId="172" fontId="3" fillId="0" borderId="27" xfId="70" applyNumberFormat="1" applyFont="1" applyBorder="1" applyProtection="1"/>
    <xf numFmtId="0" fontId="3" fillId="0" borderId="26" xfId="69" applyFont="1" applyBorder="1" applyProtection="1"/>
    <xf numFmtId="0" fontId="3" fillId="0" borderId="27" xfId="69" applyFont="1" applyBorder="1" applyProtection="1"/>
    <xf numFmtId="0" fontId="9" fillId="0" borderId="18" xfId="69" applyFont="1" applyBorder="1" applyAlignment="1" applyProtection="1">
      <alignment horizontal="center"/>
    </xf>
    <xf numFmtId="37" fontId="9" fillId="0" borderId="19" xfId="69" applyNumberFormat="1" applyFont="1" applyBorder="1" applyProtection="1"/>
    <xf numFmtId="0" fontId="9" fillId="0" borderId="19" xfId="69" applyFont="1" applyBorder="1" applyProtection="1"/>
    <xf numFmtId="0" fontId="3" fillId="0" borderId="20" xfId="69" applyFont="1" applyBorder="1" applyAlignment="1" applyProtection="1">
      <alignment horizontal="right"/>
    </xf>
    <xf numFmtId="0" fontId="57" fillId="0" borderId="21" xfId="69" applyBorder="1"/>
    <xf numFmtId="0" fontId="57" fillId="0" borderId="0" xfId="69" applyBorder="1"/>
    <xf numFmtId="0" fontId="57" fillId="0" borderId="38" xfId="69" applyBorder="1"/>
    <xf numFmtId="0" fontId="3" fillId="0" borderId="0" xfId="69" applyFont="1" applyBorder="1"/>
    <xf numFmtId="0" fontId="57" fillId="0" borderId="51" xfId="69" applyBorder="1"/>
    <xf numFmtId="0" fontId="57" fillId="0" borderId="52" xfId="69" applyBorder="1"/>
    <xf numFmtId="0" fontId="57" fillId="0" borderId="53" xfId="69" applyBorder="1"/>
    <xf numFmtId="0" fontId="4" fillId="0" borderId="0" xfId="69" applyFont="1" applyAlignment="1" applyProtection="1">
      <alignment horizontal="left"/>
    </xf>
    <xf numFmtId="37" fontId="4" fillId="0" borderId="0" xfId="69" applyNumberFormat="1" applyFont="1" applyAlignment="1" applyProtection="1">
      <alignment horizontal="center"/>
    </xf>
    <xf numFmtId="0" fontId="4" fillId="0" borderId="18" xfId="69" applyFont="1" applyBorder="1" applyAlignment="1" applyProtection="1">
      <alignment horizontal="centerContinuous"/>
    </xf>
    <xf numFmtId="37" fontId="4" fillId="0" borderId="19" xfId="69" applyNumberFormat="1" applyFont="1" applyBorder="1" applyAlignment="1" applyProtection="1">
      <alignment horizontal="centerContinuous"/>
    </xf>
    <xf numFmtId="0" fontId="4" fillId="0" borderId="19" xfId="69" applyFont="1" applyBorder="1" applyAlignment="1" applyProtection="1">
      <alignment horizontal="centerContinuous"/>
    </xf>
    <xf numFmtId="0" fontId="4" fillId="0" borderId="20" xfId="69" applyFont="1" applyBorder="1" applyAlignment="1" applyProtection="1">
      <alignment horizontal="centerContinuous"/>
    </xf>
    <xf numFmtId="0" fontId="3" fillId="0" borderId="39" xfId="69" applyFont="1" applyBorder="1" applyAlignment="1" applyProtection="1">
      <alignment horizontal="centerContinuous"/>
    </xf>
    <xf numFmtId="0" fontId="3" fillId="0" borderId="11" xfId="69" applyFont="1" applyBorder="1" applyAlignment="1" applyProtection="1">
      <alignment horizontal="centerContinuous"/>
    </xf>
    <xf numFmtId="0" fontId="3" fillId="0" borderId="40" xfId="69" applyFont="1" applyBorder="1" applyAlignment="1" applyProtection="1">
      <alignment horizontal="centerContinuous"/>
    </xf>
    <xf numFmtId="0" fontId="3" fillId="0" borderId="131" xfId="69" applyFont="1" applyBorder="1" applyAlignment="1" applyProtection="1">
      <alignment horizontal="center"/>
    </xf>
    <xf numFmtId="37" fontId="3" fillId="0" borderId="6" xfId="69" applyNumberFormat="1" applyFont="1" applyBorder="1" applyProtection="1"/>
    <xf numFmtId="0" fontId="3" fillId="0" borderId="6" xfId="69" applyFont="1" applyBorder="1" applyProtection="1"/>
    <xf numFmtId="0" fontId="3" fillId="0" borderId="132" xfId="69" applyFont="1" applyBorder="1" applyProtection="1"/>
    <xf numFmtId="0" fontId="3" fillId="0" borderId="21" xfId="69" applyFont="1" applyBorder="1" applyAlignment="1" applyProtection="1">
      <alignment horizontal="center"/>
    </xf>
    <xf numFmtId="0" fontId="3" fillId="0" borderId="0" xfId="69" applyFont="1" applyBorder="1" applyProtection="1"/>
    <xf numFmtId="0" fontId="3" fillId="0" borderId="38" xfId="69" applyFont="1" applyBorder="1" applyProtection="1"/>
    <xf numFmtId="0" fontId="3" fillId="0" borderId="21" xfId="69" applyFont="1" applyBorder="1" applyAlignment="1" applyProtection="1">
      <alignment horizontal="left" indent="3"/>
    </xf>
    <xf numFmtId="0" fontId="3" fillId="0" borderId="21" xfId="69" applyFont="1" applyBorder="1" applyAlignment="1">
      <alignment horizontal="left" indent="3"/>
    </xf>
    <xf numFmtId="0" fontId="3" fillId="0" borderId="51" xfId="69" applyFont="1" applyBorder="1" applyAlignment="1" applyProtection="1">
      <alignment horizontal="center"/>
    </xf>
    <xf numFmtId="37" fontId="3" fillId="0" borderId="52" xfId="69" applyNumberFormat="1" applyFont="1" applyBorder="1" applyProtection="1"/>
    <xf numFmtId="0" fontId="3" fillId="0" borderId="52" xfId="69" applyFont="1" applyBorder="1" applyProtection="1"/>
    <xf numFmtId="0" fontId="3" fillId="0" borderId="53" xfId="69" applyFont="1" applyBorder="1" applyProtection="1"/>
    <xf numFmtId="0" fontId="3" fillId="0" borderId="43" xfId="69" applyFont="1" applyBorder="1" applyAlignment="1" applyProtection="1">
      <alignment horizontal="center"/>
    </xf>
    <xf numFmtId="37" fontId="3" fillId="0" borderId="7" xfId="69" applyNumberFormat="1" applyFont="1" applyBorder="1" applyProtection="1"/>
    <xf numFmtId="0" fontId="3" fillId="0" borderId="45" xfId="69" applyFont="1" applyBorder="1" applyAlignment="1" applyProtection="1">
      <alignment horizontal="center"/>
    </xf>
    <xf numFmtId="0" fontId="3" fillId="0" borderId="17" xfId="69" applyFont="1" applyBorder="1" applyAlignment="1" applyProtection="1">
      <alignment horizontal="centerContinuous"/>
    </xf>
    <xf numFmtId="0" fontId="3" fillId="0" borderId="43" xfId="69" applyFont="1" applyBorder="1" applyProtection="1"/>
    <xf numFmtId="0" fontId="3" fillId="0" borderId="45" xfId="69" applyFont="1" applyBorder="1" applyProtection="1"/>
    <xf numFmtId="0" fontId="3" fillId="0" borderId="46" xfId="69" applyFont="1" applyBorder="1" applyProtection="1"/>
    <xf numFmtId="0" fontId="3" fillId="0" borderId="47" xfId="69" applyFont="1" applyBorder="1" applyProtection="1"/>
    <xf numFmtId="0" fontId="3" fillId="0" borderId="133" xfId="69" applyFont="1" applyBorder="1" applyProtection="1"/>
    <xf numFmtId="0" fontId="3" fillId="0" borderId="134" xfId="69" applyFont="1" applyBorder="1" applyProtection="1"/>
    <xf numFmtId="0" fontId="3" fillId="0" borderId="46" xfId="69" applyFont="1" applyBorder="1" applyAlignment="1" applyProtection="1">
      <alignment horizontal="center"/>
    </xf>
    <xf numFmtId="0" fontId="3" fillId="0" borderId="47" xfId="69" applyFont="1" applyBorder="1" applyAlignment="1" applyProtection="1">
      <alignment horizontal="center"/>
    </xf>
    <xf numFmtId="37" fontId="3" fillId="0" borderId="24" xfId="69" applyNumberFormat="1" applyFont="1" applyBorder="1" applyProtection="1"/>
    <xf numFmtId="37" fontId="3" fillId="0" borderId="17" xfId="69" applyNumberFormat="1" applyFont="1" applyBorder="1" applyProtection="1"/>
    <xf numFmtId="37" fontId="3" fillId="0" borderId="124" xfId="69" applyNumberFormat="1" applyFont="1" applyBorder="1" applyProtection="1"/>
    <xf numFmtId="0" fontId="3" fillId="0" borderId="135" xfId="69" applyFont="1" applyBorder="1" applyAlignment="1" applyProtection="1">
      <alignment horizontal="center"/>
    </xf>
    <xf numFmtId="37" fontId="3" fillId="0" borderId="128" xfId="69" applyNumberFormat="1" applyFont="1" applyBorder="1" applyProtection="1"/>
    <xf numFmtId="37" fontId="3" fillId="0" borderId="127" xfId="69" applyNumberFormat="1" applyFont="1" applyBorder="1" applyProtection="1"/>
    <xf numFmtId="37" fontId="3" fillId="0" borderId="129" xfId="69" applyNumberFormat="1" applyFont="1" applyBorder="1" applyProtection="1"/>
    <xf numFmtId="0" fontId="3" fillId="0" borderId="136" xfId="69" applyFont="1" applyBorder="1" applyAlignment="1" applyProtection="1">
      <alignment horizontal="center"/>
    </xf>
    <xf numFmtId="37" fontId="3" fillId="0" borderId="26" xfId="69" applyNumberFormat="1" applyFont="1" applyBorder="1" applyProtection="1"/>
    <xf numFmtId="37" fontId="3" fillId="0" borderId="15" xfId="69" applyNumberFormat="1" applyFont="1" applyBorder="1" applyProtection="1"/>
    <xf numFmtId="37" fontId="3" fillId="0" borderId="137" xfId="69" applyNumberFormat="1" applyFont="1" applyBorder="1" applyProtection="1"/>
    <xf numFmtId="37" fontId="3" fillId="0" borderId="9" xfId="69" applyNumberFormat="1" applyFont="1" applyBorder="1"/>
    <xf numFmtId="37" fontId="4" fillId="0" borderId="124" xfId="69" applyNumberFormat="1" applyFont="1" applyBorder="1" applyProtection="1"/>
    <xf numFmtId="0" fontId="3" fillId="0" borderId="18" xfId="69" applyFont="1" applyBorder="1" applyAlignment="1" applyProtection="1">
      <alignment horizontal="left"/>
    </xf>
    <xf numFmtId="0" fontId="3" fillId="0" borderId="19" xfId="69" applyFont="1" applyBorder="1"/>
    <xf numFmtId="0" fontId="3" fillId="0" borderId="20" xfId="69" applyFont="1" applyBorder="1"/>
    <xf numFmtId="0" fontId="3" fillId="0" borderId="21" xfId="69" applyFont="1" applyBorder="1"/>
    <xf numFmtId="0" fontId="3" fillId="0" borderId="38" xfId="69" applyFont="1" applyBorder="1"/>
    <xf numFmtId="0" fontId="3" fillId="0" borderId="51" xfId="69" applyFont="1" applyBorder="1"/>
    <xf numFmtId="0" fontId="3" fillId="0" borderId="52" xfId="69" applyFont="1" applyBorder="1"/>
    <xf numFmtId="0" fontId="3" fillId="0" borderId="53" xfId="69" applyFont="1" applyBorder="1"/>
    <xf numFmtId="0" fontId="3" fillId="0" borderId="19" xfId="69" applyFont="1" applyBorder="1" applyAlignment="1" applyProtection="1">
      <alignment horizontal="left"/>
    </xf>
    <xf numFmtId="0" fontId="3" fillId="0" borderId="14" xfId="69" applyFont="1" applyBorder="1" applyAlignment="1" applyProtection="1">
      <alignment horizontal="left" indent="3"/>
    </xf>
    <xf numFmtId="0" fontId="3" fillId="0" borderId="9" xfId="69" applyFont="1" applyBorder="1"/>
    <xf numFmtId="37" fontId="3" fillId="0" borderId="14" xfId="69" applyNumberFormat="1" applyFont="1" applyBorder="1" applyProtection="1"/>
    <xf numFmtId="3" fontId="3" fillId="0" borderId="26" xfId="69" applyNumberFormat="1" applyFont="1" applyBorder="1" applyProtection="1"/>
    <xf numFmtId="0" fontId="3" fillId="0" borderId="18" xfId="69" applyFont="1" applyBorder="1" applyAlignment="1" applyProtection="1">
      <alignment horizontal="center"/>
    </xf>
    <xf numFmtId="0" fontId="3" fillId="0" borderId="19" xfId="69" applyFont="1" applyBorder="1" applyProtection="1"/>
    <xf numFmtId="37" fontId="3" fillId="0" borderId="19" xfId="69" applyNumberFormat="1" applyFont="1" applyBorder="1" applyProtection="1"/>
    <xf numFmtId="3" fontId="3" fillId="0" borderId="19" xfId="69" applyNumberFormat="1" applyFont="1" applyBorder="1" applyProtection="1"/>
    <xf numFmtId="0" fontId="3" fillId="0" borderId="20" xfId="69" applyFont="1" applyBorder="1" applyAlignment="1" applyProtection="1">
      <alignment horizontal="center"/>
    </xf>
    <xf numFmtId="3" fontId="3" fillId="0" borderId="0" xfId="69" applyNumberFormat="1" applyFont="1" applyBorder="1" applyProtection="1"/>
    <xf numFmtId="0" fontId="3" fillId="0" borderId="38" xfId="69" applyFont="1" applyBorder="1" applyAlignment="1" applyProtection="1">
      <alignment horizontal="center"/>
    </xf>
    <xf numFmtId="0" fontId="3" fillId="0" borderId="51" xfId="69" applyFont="1" applyBorder="1" applyProtection="1"/>
    <xf numFmtId="170" fontId="4" fillId="0" borderId="18" xfId="5" applyNumberFormat="1" applyFont="1" applyFill="1" applyBorder="1" applyAlignment="1">
      <alignment horizontal="centerContinuous"/>
    </xf>
    <xf numFmtId="0" fontId="3" fillId="0" borderId="19" xfId="5" applyFont="1" applyFill="1" applyBorder="1" applyAlignment="1">
      <alignment horizontal="centerContinuous"/>
    </xf>
    <xf numFmtId="170" fontId="3" fillId="0" borderId="19" xfId="5" applyNumberFormat="1" applyFont="1" applyFill="1" applyBorder="1" applyAlignment="1">
      <alignment horizontal="centerContinuous"/>
    </xf>
    <xf numFmtId="0" fontId="3" fillId="0" borderId="20" xfId="5" applyFont="1" applyFill="1" applyBorder="1" applyAlignment="1"/>
    <xf numFmtId="0" fontId="41" fillId="0" borderId="0" xfId="5" applyFont="1" applyFill="1"/>
    <xf numFmtId="0" fontId="41" fillId="0" borderId="0" xfId="5" applyFont="1" applyFill="1" applyAlignment="1">
      <alignment horizontal="center"/>
    </xf>
    <xf numFmtId="170" fontId="3" fillId="0" borderId="21" xfId="5" applyNumberFormat="1" applyFont="1" applyFill="1" applyBorder="1" applyAlignment="1">
      <alignment horizontal="centerContinuous"/>
    </xf>
    <xf numFmtId="0" fontId="3" fillId="0" borderId="0" xfId="5" applyFont="1" applyFill="1" applyBorder="1" applyAlignment="1">
      <alignment horizontal="centerContinuous"/>
    </xf>
    <xf numFmtId="14" fontId="3" fillId="0" borderId="0" xfId="5" applyNumberFormat="1" applyFont="1" applyFill="1" applyBorder="1" applyAlignment="1">
      <alignment horizontal="centerContinuous"/>
    </xf>
    <xf numFmtId="170" fontId="3" fillId="0" borderId="0" xfId="5" applyNumberFormat="1" applyFont="1" applyFill="1" applyBorder="1" applyAlignment="1">
      <alignment horizontal="centerContinuous"/>
    </xf>
    <xf numFmtId="0" fontId="3" fillId="0" borderId="38" xfId="5" applyFont="1" applyFill="1" applyBorder="1" applyAlignment="1"/>
    <xf numFmtId="0" fontId="3" fillId="0" borderId="21" xfId="5" applyFont="1" applyFill="1" applyBorder="1" applyAlignment="1">
      <alignment horizontal="center"/>
    </xf>
    <xf numFmtId="0" fontId="3" fillId="0" borderId="0" xfId="5" applyFont="1" applyFill="1" applyBorder="1" applyAlignment="1">
      <alignment horizontal="center"/>
    </xf>
    <xf numFmtId="0" fontId="42" fillId="0" borderId="0" xfId="5" applyFont="1" applyFill="1" applyBorder="1"/>
    <xf numFmtId="170" fontId="3" fillId="0" borderId="0" xfId="5" applyNumberFormat="1" applyFont="1" applyFill="1" applyBorder="1"/>
    <xf numFmtId="170" fontId="3" fillId="0" borderId="0" xfId="5" applyNumberFormat="1" applyFont="1" applyFill="1" applyBorder="1" applyAlignment="1">
      <alignment horizontal="center"/>
    </xf>
    <xf numFmtId="0" fontId="3" fillId="0" borderId="0" xfId="5" applyFont="1" applyFill="1" applyBorder="1"/>
    <xf numFmtId="0" fontId="3" fillId="0" borderId="21" xfId="5" applyFont="1" applyFill="1" applyBorder="1" applyAlignment="1">
      <alignment horizontal="left"/>
    </xf>
    <xf numFmtId="0" fontId="3" fillId="0" borderId="51" xfId="5" applyFont="1" applyFill="1" applyBorder="1" applyAlignment="1">
      <alignment horizontal="left"/>
    </xf>
    <xf numFmtId="0" fontId="3" fillId="0" borderId="52" xfId="5" applyFont="1" applyFill="1" applyBorder="1" applyAlignment="1">
      <alignment horizontal="center"/>
    </xf>
    <xf numFmtId="0" fontId="3" fillId="0" borderId="52" xfId="5" applyFont="1" applyFill="1" applyBorder="1"/>
    <xf numFmtId="170" fontId="3" fillId="0" borderId="52" xfId="5" applyNumberFormat="1" applyFont="1" applyFill="1" applyBorder="1"/>
    <xf numFmtId="170" fontId="3" fillId="0" borderId="52" xfId="5" applyNumberFormat="1" applyFont="1" applyFill="1" applyBorder="1" applyAlignment="1">
      <alignment horizontal="center"/>
    </xf>
    <xf numFmtId="0" fontId="3" fillId="0" borderId="53" xfId="5" applyFont="1" applyFill="1" applyBorder="1" applyAlignment="1"/>
    <xf numFmtId="0" fontId="3" fillId="0" borderId="58" xfId="5" applyFont="1" applyFill="1" applyBorder="1" applyAlignment="1">
      <alignment horizontal="left"/>
    </xf>
    <xf numFmtId="0" fontId="3" fillId="0" borderId="73" xfId="5" applyFont="1" applyFill="1" applyBorder="1" applyAlignment="1">
      <alignment horizontal="center"/>
    </xf>
    <xf numFmtId="0" fontId="3" fillId="0" borderId="73" xfId="5" applyFont="1" applyFill="1" applyBorder="1"/>
    <xf numFmtId="170" fontId="3" fillId="0" borderId="73" xfId="5" applyNumberFormat="1" applyFont="1" applyFill="1" applyBorder="1"/>
    <xf numFmtId="0" fontId="3" fillId="0" borderId="0" xfId="5" applyFont="1" applyFill="1"/>
    <xf numFmtId="0" fontId="3" fillId="0" borderId="74" xfId="5" applyFont="1" applyFill="1" applyBorder="1" applyAlignment="1">
      <alignment horizontal="left"/>
    </xf>
    <xf numFmtId="0" fontId="3" fillId="0" borderId="74" xfId="5" applyFont="1" applyFill="1" applyBorder="1" applyAlignment="1">
      <alignment horizontal="center"/>
    </xf>
    <xf numFmtId="0" fontId="3" fillId="0" borderId="19" xfId="5" applyFont="1" applyFill="1" applyBorder="1" applyAlignment="1">
      <alignment horizontal="center"/>
    </xf>
    <xf numFmtId="0" fontId="3" fillId="0" borderId="19" xfId="5" applyFont="1" applyFill="1" applyBorder="1"/>
    <xf numFmtId="170" fontId="3" fillId="0" borderId="58" xfId="5" applyNumberFormat="1" applyFont="1" applyFill="1" applyBorder="1"/>
    <xf numFmtId="170" fontId="3" fillId="0" borderId="73" xfId="5" applyNumberFormat="1" applyFont="1" applyFill="1" applyBorder="1" applyAlignment="1">
      <alignment horizontal="center"/>
    </xf>
    <xf numFmtId="0" fontId="3" fillId="0" borderId="57" xfId="5" applyFont="1" applyFill="1" applyBorder="1"/>
    <xf numFmtId="0" fontId="3" fillId="0" borderId="74" xfId="5" applyFont="1" applyFill="1" applyBorder="1"/>
    <xf numFmtId="0" fontId="3" fillId="0" borderId="74" xfId="5" applyFont="1" applyFill="1" applyBorder="1" applyAlignment="1"/>
    <xf numFmtId="0" fontId="3" fillId="0" borderId="54" xfId="5" applyFont="1" applyFill="1" applyBorder="1" applyAlignment="1">
      <alignment horizontal="center"/>
    </xf>
    <xf numFmtId="170" fontId="3" fillId="0" borderId="74" xfId="5" applyNumberFormat="1" applyFont="1" applyFill="1" applyBorder="1"/>
    <xf numFmtId="170" fontId="3" fillId="0" borderId="74" xfId="5" applyNumberFormat="1" applyFont="1" applyFill="1" applyBorder="1" applyAlignment="1">
      <alignment horizontal="center"/>
    </xf>
    <xf numFmtId="0" fontId="3" fillId="0" borderId="54" xfId="5" applyFont="1" applyFill="1" applyBorder="1"/>
    <xf numFmtId="0" fontId="3" fillId="0" borderId="54" xfId="5" applyFont="1" applyFill="1" applyBorder="1" applyAlignment="1"/>
    <xf numFmtId="170" fontId="3" fillId="0" borderId="54" xfId="5" applyNumberFormat="1" applyFont="1" applyFill="1" applyBorder="1" applyAlignment="1">
      <alignment horizontal="center"/>
    </xf>
    <xf numFmtId="0" fontId="3" fillId="0" borderId="38" xfId="5" applyFont="1" applyFill="1" applyBorder="1"/>
    <xf numFmtId="0" fontId="3" fillId="0" borderId="55" xfId="5" applyFont="1" applyFill="1" applyBorder="1" applyAlignment="1">
      <alignment horizontal="center"/>
    </xf>
    <xf numFmtId="0" fontId="3" fillId="0" borderId="53" xfId="5" applyFont="1" applyFill="1" applyBorder="1" applyAlignment="1">
      <alignment horizontal="center"/>
    </xf>
    <xf numFmtId="170" fontId="3" fillId="0" borderId="55" xfId="5" applyNumberFormat="1" applyFont="1" applyFill="1" applyBorder="1" applyAlignment="1">
      <alignment horizontal="center"/>
    </xf>
    <xf numFmtId="170" fontId="3" fillId="0" borderId="54" xfId="69" applyNumberFormat="1" applyFont="1" applyFill="1" applyBorder="1"/>
    <xf numFmtId="0" fontId="3" fillId="0" borderId="54" xfId="69" applyFont="1" applyFill="1" applyBorder="1"/>
    <xf numFmtId="0" fontId="3" fillId="0" borderId="0" xfId="5" applyFont="1" applyFill="1" applyAlignment="1">
      <alignment vertical="center" textRotation="180"/>
    </xf>
    <xf numFmtId="0" fontId="3" fillId="0" borderId="56" xfId="5" applyFont="1" applyFill="1" applyBorder="1" applyAlignment="1">
      <alignment horizontal="center"/>
    </xf>
    <xf numFmtId="0" fontId="3" fillId="0" borderId="0" xfId="5" applyFont="1" applyFill="1" applyBorder="1" applyAlignment="1">
      <alignment horizontal="center" vertical="center"/>
    </xf>
    <xf numFmtId="0" fontId="1" fillId="0" borderId="38" xfId="5" applyFill="1" applyBorder="1" applyAlignment="1"/>
    <xf numFmtId="0" fontId="3" fillId="0" borderId="0" xfId="5" applyFont="1" applyFill="1" applyAlignment="1">
      <alignment horizontal="center" vertical="center"/>
    </xf>
    <xf numFmtId="0" fontId="3" fillId="0" borderId="0" xfId="5" applyFont="1" applyFill="1" applyBorder="1" applyAlignment="1">
      <alignment textRotation="180"/>
    </xf>
    <xf numFmtId="0" fontId="3" fillId="0" borderId="0" xfId="5" applyFont="1" applyFill="1" applyAlignment="1">
      <alignment horizontal="center"/>
    </xf>
    <xf numFmtId="170" fontId="3" fillId="0" borderId="20" xfId="5" applyNumberFormat="1" applyFont="1" applyFill="1" applyBorder="1" applyAlignment="1">
      <alignment horizontal="centerContinuous"/>
    </xf>
    <xf numFmtId="170" fontId="3" fillId="0" borderId="38" xfId="5" applyNumberFormat="1" applyFont="1" applyFill="1" applyBorder="1" applyAlignment="1">
      <alignment horizontal="centerContinuous"/>
    </xf>
    <xf numFmtId="0" fontId="3" fillId="0" borderId="51" xfId="5" applyFont="1" applyFill="1" applyBorder="1" applyAlignment="1">
      <alignment horizontal="center"/>
    </xf>
    <xf numFmtId="14" fontId="3" fillId="0" borderId="52" xfId="5" applyNumberFormat="1" applyFont="1" applyFill="1" applyBorder="1"/>
    <xf numFmtId="0" fontId="3" fillId="0" borderId="53" xfId="5" applyFont="1" applyFill="1" applyBorder="1"/>
    <xf numFmtId="1" fontId="3" fillId="0" borderId="54" xfId="5" applyNumberFormat="1" applyFont="1" applyFill="1" applyBorder="1" applyAlignment="1">
      <alignment horizontal="center"/>
    </xf>
    <xf numFmtId="1" fontId="3" fillId="0" borderId="56" xfId="5" applyNumberFormat="1" applyFont="1" applyFill="1" applyBorder="1" applyAlignment="1">
      <alignment horizontal="center"/>
    </xf>
    <xf numFmtId="0" fontId="3" fillId="0" borderId="20" xfId="5" applyFont="1" applyFill="1" applyBorder="1" applyAlignment="1">
      <alignment horizontal="centerContinuous"/>
    </xf>
    <xf numFmtId="1" fontId="3" fillId="0" borderId="55" xfId="5" applyNumberFormat="1" applyFont="1" applyFill="1" applyBorder="1" applyAlignment="1">
      <alignment horizontal="center"/>
    </xf>
    <xf numFmtId="0" fontId="41" fillId="0" borderId="0" xfId="5" applyFont="1" applyFill="1" applyBorder="1"/>
    <xf numFmtId="0" fontId="41" fillId="0" borderId="0" xfId="5" applyFont="1" applyFill="1" applyBorder="1" applyAlignment="1">
      <alignment horizontal="center"/>
    </xf>
    <xf numFmtId="0" fontId="3" fillId="0" borderId="56" xfId="5" applyFont="1" applyFill="1" applyBorder="1"/>
    <xf numFmtId="0" fontId="3" fillId="0" borderId="38" xfId="5" applyFont="1" applyFill="1" applyBorder="1" applyAlignment="1">
      <alignment textRotation="180"/>
    </xf>
    <xf numFmtId="0" fontId="3" fillId="0" borderId="57" xfId="5" applyFont="1" applyFill="1" applyBorder="1" applyAlignment="1">
      <alignment horizontal="left"/>
    </xf>
    <xf numFmtId="170" fontId="41" fillId="0" borderId="0" xfId="5" applyNumberFormat="1" applyFont="1" applyFill="1" applyAlignment="1">
      <alignment horizontal="center"/>
    </xf>
    <xf numFmtId="170" fontId="41" fillId="0" borderId="0" xfId="5" applyNumberFormat="1" applyFont="1" applyFill="1"/>
    <xf numFmtId="0" fontId="3" fillId="0" borderId="0" xfId="31" applyFont="1" applyAlignment="1">
      <alignment vertical="top"/>
    </xf>
    <xf numFmtId="0" fontId="9" fillId="0" borderId="21" xfId="31" applyFont="1" applyBorder="1"/>
    <xf numFmtId="0" fontId="9" fillId="0" borderId="0" xfId="31" applyFont="1" applyBorder="1"/>
    <xf numFmtId="0" fontId="9" fillId="0" borderId="0" xfId="31" applyFont="1" applyAlignment="1">
      <alignment horizontal="center"/>
    </xf>
    <xf numFmtId="0" fontId="9" fillId="0" borderId="0" xfId="31" applyFont="1" applyBorder="1" applyAlignment="1">
      <alignment horizontal="center"/>
    </xf>
    <xf numFmtId="0" fontId="9" fillId="0" borderId="53" xfId="31" applyFont="1" applyBorder="1" applyAlignment="1">
      <alignment horizontal="centerContinuous"/>
    </xf>
    <xf numFmtId="0" fontId="2" fillId="0" borderId="51" xfId="31" applyFont="1" applyBorder="1" applyAlignment="1">
      <alignment horizontal="centerContinuous"/>
    </xf>
    <xf numFmtId="0" fontId="6" fillId="0" borderId="73" xfId="31" applyBorder="1" applyAlignment="1">
      <alignment horizontal="centerContinuous"/>
    </xf>
    <xf numFmtId="0" fontId="6" fillId="0" borderId="54" xfId="31" applyBorder="1" applyAlignment="1">
      <alignment horizontal="centerContinuous"/>
    </xf>
    <xf numFmtId="0" fontId="9" fillId="0" borderId="54" xfId="31" applyFont="1" applyBorder="1" applyAlignment="1">
      <alignment horizontal="center"/>
    </xf>
    <xf numFmtId="0" fontId="2" fillId="0" borderId="38" xfId="31" applyFont="1" applyBorder="1" applyAlignment="1">
      <alignment horizontal="centerContinuous"/>
    </xf>
    <xf numFmtId="0" fontId="2" fillId="0" borderId="53" xfId="31" applyFont="1" applyBorder="1" applyAlignment="1">
      <alignment horizontal="centerContinuous"/>
    </xf>
    <xf numFmtId="0" fontId="2" fillId="0" borderId="74" xfId="31" applyFont="1" applyFill="1" applyBorder="1"/>
    <xf numFmtId="0" fontId="2" fillId="0" borderId="55" xfId="31" applyFont="1" applyBorder="1" applyAlignment="1">
      <alignment horizontal="left"/>
    </xf>
    <xf numFmtId="0" fontId="2" fillId="0" borderId="55" xfId="31" applyFont="1" applyBorder="1"/>
    <xf numFmtId="0" fontId="2" fillId="0" borderId="54" xfId="31" applyFont="1" applyBorder="1" applyAlignment="1">
      <alignment horizontal="center" wrapText="1"/>
    </xf>
    <xf numFmtId="37" fontId="2" fillId="0" borderId="53" xfId="31" applyNumberFormat="1" applyFont="1" applyBorder="1" applyAlignment="1">
      <alignment horizontal="center"/>
    </xf>
    <xf numFmtId="37" fontId="2" fillId="0" borderId="38" xfId="31" applyNumberFormat="1" applyFont="1" applyBorder="1" applyAlignment="1">
      <alignment horizontal="center"/>
    </xf>
    <xf numFmtId="0" fontId="6" fillId="0" borderId="51" xfId="31" applyFill="1" applyBorder="1"/>
    <xf numFmtId="0" fontId="6" fillId="0" borderId="0" xfId="31" applyFont="1" applyAlignment="1">
      <alignment vertical="top"/>
    </xf>
    <xf numFmtId="0" fontId="6" fillId="0" borderId="0" xfId="31" applyFont="1" applyAlignment="1">
      <alignment horizontal="center" vertical="top"/>
    </xf>
    <xf numFmtId="38" fontId="3" fillId="0" borderId="21" xfId="31" applyNumberFormat="1" applyFont="1" applyBorder="1"/>
    <xf numFmtId="38" fontId="3" fillId="0" borderId="21" xfId="31" applyNumberFormat="1" applyFont="1" applyBorder="1" applyAlignment="1">
      <alignment horizontal="center"/>
    </xf>
    <xf numFmtId="38" fontId="3" fillId="0" borderId="54" xfId="31" applyNumberFormat="1" applyFont="1" applyBorder="1" applyAlignment="1">
      <alignment horizontal="center"/>
    </xf>
    <xf numFmtId="0" fontId="3" fillId="0" borderId="38" xfId="31" applyFont="1" applyFill="1" applyBorder="1" applyAlignment="1">
      <alignment horizontal="center"/>
    </xf>
    <xf numFmtId="38" fontId="3" fillId="0" borderId="51" xfId="31" applyNumberFormat="1" applyFont="1" applyBorder="1" applyAlignment="1">
      <alignment horizontal="center"/>
    </xf>
    <xf numFmtId="38" fontId="3" fillId="0" borderId="55" xfId="31" applyNumberFormat="1" applyFont="1" applyBorder="1" applyAlignment="1">
      <alignment horizontal="center"/>
    </xf>
    <xf numFmtId="3" fontId="3" fillId="0" borderId="81" xfId="8" applyNumberFormat="1" applyFont="1" applyBorder="1" applyAlignment="1" applyProtection="1">
      <alignment horizontal="center" vertical="center"/>
      <protection locked="0"/>
    </xf>
    <xf numFmtId="2" fontId="3" fillId="0" borderId="52" xfId="8" applyNumberFormat="1" applyFont="1" applyBorder="1" applyAlignment="1" applyProtection="1">
      <alignment horizontal="center" vertical="center"/>
      <protection locked="0"/>
    </xf>
    <xf numFmtId="39" fontId="3" fillId="0" borderId="55" xfId="8" applyNumberFormat="1" applyFont="1" applyBorder="1" applyAlignment="1" applyProtection="1">
      <alignment horizontal="center" vertical="center"/>
      <protection locked="0"/>
    </xf>
    <xf numFmtId="3" fontId="3" fillId="0" borderId="109" xfId="8" applyNumberFormat="1" applyFont="1" applyBorder="1" applyAlignment="1" applyProtection="1">
      <alignment horizontal="center" vertical="center"/>
      <protection locked="0"/>
    </xf>
    <xf numFmtId="4" fontId="3" fillId="0" borderId="52" xfId="8" applyNumberFormat="1" applyFont="1" applyBorder="1" applyAlignment="1" applyProtection="1">
      <alignment horizontal="center" vertical="center"/>
      <protection locked="0"/>
    </xf>
    <xf numFmtId="4" fontId="3" fillId="0" borderId="55" xfId="8" applyNumberFormat="1" applyFont="1" applyBorder="1" applyAlignment="1" applyProtection="1">
      <alignment horizontal="center" vertical="center"/>
      <protection locked="0"/>
    </xf>
    <xf numFmtId="4" fontId="3" fillId="0" borderId="63" xfId="8" applyNumberFormat="1" applyFont="1" applyBorder="1" applyAlignment="1" applyProtection="1">
      <alignment vertical="center"/>
      <protection locked="0"/>
    </xf>
    <xf numFmtId="4" fontId="3" fillId="0" borderId="62" xfId="8" applyNumberFormat="1" applyFont="1" applyBorder="1" applyAlignment="1" applyProtection="1">
      <alignment horizontal="center" vertical="center"/>
      <protection locked="0"/>
    </xf>
    <xf numFmtId="3" fontId="3" fillId="0" borderId="119" xfId="8" applyNumberFormat="1" applyFont="1" applyBorder="1" applyAlignment="1" applyProtection="1">
      <alignment vertical="center"/>
      <protection locked="0"/>
    </xf>
    <xf numFmtId="0" fontId="6" fillId="0" borderId="52" xfId="68" applyFont="1" applyBorder="1"/>
    <xf numFmtId="0" fontId="3" fillId="0" borderId="52" xfId="68" applyFont="1" applyBorder="1"/>
    <xf numFmtId="169" fontId="3" fillId="0" borderId="52" xfId="68" applyNumberFormat="1" applyFont="1" applyBorder="1"/>
    <xf numFmtId="0" fontId="68" fillId="0" borderId="0" xfId="73" applyFont="1"/>
    <xf numFmtId="0" fontId="68" fillId="0" borderId="0" xfId="73" applyFont="1" applyFill="1"/>
    <xf numFmtId="0" fontId="68" fillId="0" borderId="0" xfId="73" applyFont="1" applyBorder="1" applyAlignment="1" applyProtection="1">
      <alignment horizontal="center"/>
    </xf>
    <xf numFmtId="0" fontId="6" fillId="0" borderId="0" xfId="73" applyNumberFormat="1" applyFont="1" applyBorder="1" applyProtection="1"/>
    <xf numFmtId="0" fontId="6" fillId="0" borderId="0" xfId="73" applyNumberFormat="1" applyFont="1" applyBorder="1" applyAlignment="1" applyProtection="1">
      <alignment horizontal="center"/>
    </xf>
    <xf numFmtId="0" fontId="6" fillId="0" borderId="0" xfId="73" applyNumberFormat="1" applyFont="1" applyBorder="1"/>
    <xf numFmtId="0" fontId="6" fillId="0" borderId="0" xfId="73" applyNumberFormat="1" applyFont="1" applyBorder="1" applyAlignment="1" applyProtection="1">
      <alignment horizontal="centerContinuous"/>
    </xf>
    <xf numFmtId="0" fontId="18" fillId="0" borderId="0" xfId="73" applyNumberFormat="1" applyFont="1" applyBorder="1" applyAlignment="1" applyProtection="1">
      <alignment horizontal="right"/>
    </xf>
    <xf numFmtId="0" fontId="6" fillId="0" borderId="0" xfId="73" applyFont="1"/>
    <xf numFmtId="0" fontId="3" fillId="0" borderId="0" xfId="74" applyFont="1"/>
    <xf numFmtId="0" fontId="6" fillId="0" borderId="0" xfId="74" applyFont="1"/>
    <xf numFmtId="0" fontId="6" fillId="0" borderId="0" xfId="73" applyNumberFormat="1" applyFont="1" applyFill="1" applyBorder="1"/>
    <xf numFmtId="0" fontId="6" fillId="0" borderId="0" xfId="73" applyFont="1" applyFill="1"/>
    <xf numFmtId="0" fontId="3" fillId="0" borderId="19" xfId="0" applyFont="1" applyFill="1" applyBorder="1" applyAlignment="1">
      <alignment horizontal="centerContinuous"/>
    </xf>
    <xf numFmtId="170" fontId="3" fillId="0" borderId="19" xfId="0" applyNumberFormat="1" applyFont="1" applyFill="1" applyBorder="1" applyAlignment="1">
      <alignment horizontal="centerContinuous"/>
    </xf>
    <xf numFmtId="0" fontId="3" fillId="0" borderId="0" xfId="0" applyFont="1" applyFill="1" applyBorder="1" applyAlignment="1">
      <alignment horizontal="centerContinuous"/>
    </xf>
    <xf numFmtId="0" fontId="3" fillId="0" borderId="54" xfId="38" applyFont="1" applyFill="1" applyBorder="1" applyAlignment="1">
      <alignment horizontal="center"/>
    </xf>
    <xf numFmtId="170" fontId="3" fillId="0" borderId="0" xfId="0" applyNumberFormat="1" applyFont="1" applyFill="1" applyBorder="1" applyAlignment="1">
      <alignment horizontal="centerContinuous"/>
    </xf>
    <xf numFmtId="0" fontId="3" fillId="0" borderId="0" xfId="0" applyFont="1" applyFill="1" applyBorder="1"/>
    <xf numFmtId="0" fontId="3" fillId="0" borderId="52" xfId="0" applyFont="1" applyFill="1" applyBorder="1"/>
    <xf numFmtId="170" fontId="3" fillId="0" borderId="52" xfId="0" applyNumberFormat="1" applyFont="1" applyFill="1" applyBorder="1"/>
    <xf numFmtId="0" fontId="3" fillId="0" borderId="0" xfId="0" applyFont="1" applyFill="1"/>
    <xf numFmtId="0" fontId="3" fillId="0" borderId="74" xfId="0" applyFont="1" applyFill="1" applyBorder="1"/>
    <xf numFmtId="0" fontId="3" fillId="0" borderId="54" xfId="0" applyFont="1" applyFill="1" applyBorder="1" applyAlignment="1">
      <alignment horizontal="center"/>
    </xf>
    <xf numFmtId="0" fontId="3" fillId="0" borderId="54" xfId="0" applyFont="1" applyFill="1" applyBorder="1"/>
    <xf numFmtId="170" fontId="3" fillId="0" borderId="54" xfId="0" applyNumberFormat="1" applyFont="1" applyFill="1" applyBorder="1" applyAlignment="1">
      <alignment horizontal="center"/>
    </xf>
    <xf numFmtId="0" fontId="3" fillId="0" borderId="55" xfId="0" applyFont="1" applyFill="1" applyBorder="1" applyAlignment="1">
      <alignment horizontal="center"/>
    </xf>
    <xf numFmtId="170" fontId="3" fillId="0" borderId="54" xfId="0" applyNumberFormat="1" applyFont="1" applyFill="1" applyBorder="1"/>
    <xf numFmtId="170" fontId="3" fillId="0" borderId="54" xfId="38" applyNumberFormat="1" applyFont="1" applyFill="1" applyBorder="1"/>
    <xf numFmtId="170" fontId="3" fillId="0" borderId="56" xfId="38" applyNumberFormat="1" applyFont="1" applyFill="1" applyBorder="1"/>
    <xf numFmtId="170" fontId="3" fillId="0" borderId="56" xfId="0" applyNumberFormat="1" applyFont="1" applyFill="1" applyBorder="1"/>
    <xf numFmtId="170" fontId="3" fillId="0" borderId="56" xfId="0" applyNumberFormat="1" applyFont="1" applyFill="1" applyBorder="1" applyAlignment="1">
      <alignment horizontal="center"/>
    </xf>
    <xf numFmtId="170" fontId="3" fillId="0" borderId="19" xfId="38" applyNumberFormat="1" applyFont="1" applyFill="1" applyBorder="1" applyAlignment="1">
      <alignment horizontal="centerContinuous"/>
    </xf>
    <xf numFmtId="0" fontId="3" fillId="0" borderId="19" xfId="38" applyFont="1" applyFill="1" applyBorder="1" applyAlignment="1">
      <alignment horizontal="centerContinuous"/>
    </xf>
    <xf numFmtId="170" fontId="3" fillId="0" borderId="20" xfId="0" applyNumberFormat="1" applyFont="1" applyFill="1" applyBorder="1" applyAlignment="1">
      <alignment horizontal="centerContinuous"/>
    </xf>
    <xf numFmtId="170" fontId="3" fillId="0" borderId="0" xfId="38" applyNumberFormat="1" applyFont="1" applyFill="1" applyBorder="1" applyAlignment="1">
      <alignment horizontal="centerContinuous"/>
    </xf>
    <xf numFmtId="0" fontId="3" fillId="0" borderId="0" xfId="38" applyFont="1" applyFill="1" applyBorder="1" applyAlignment="1">
      <alignment horizontal="centerContinuous"/>
    </xf>
    <xf numFmtId="170" fontId="3" fillId="0" borderId="38" xfId="0" applyNumberFormat="1" applyFont="1" applyFill="1" applyBorder="1" applyAlignment="1">
      <alignment horizontal="centerContinuous"/>
    </xf>
    <xf numFmtId="170" fontId="3" fillId="0" borderId="52" xfId="38" applyNumberFormat="1" applyFont="1" applyFill="1" applyBorder="1"/>
    <xf numFmtId="170" fontId="3" fillId="0" borderId="52" xfId="38" applyNumberFormat="1" applyFont="1" applyFill="1" applyBorder="1" applyAlignment="1">
      <alignment horizontal="center"/>
    </xf>
    <xf numFmtId="0" fontId="3" fillId="0" borderId="52" xfId="38" applyFont="1" applyFill="1" applyBorder="1"/>
    <xf numFmtId="170" fontId="3" fillId="0" borderId="73" xfId="38" applyNumberFormat="1" applyFont="1" applyFill="1" applyBorder="1"/>
    <xf numFmtId="170" fontId="3" fillId="0" borderId="58" xfId="38" applyNumberFormat="1" applyFont="1" applyFill="1" applyBorder="1"/>
    <xf numFmtId="170" fontId="3" fillId="0" borderId="73" xfId="38" applyNumberFormat="1" applyFont="1" applyFill="1" applyBorder="1" applyAlignment="1">
      <alignment horizontal="center"/>
    </xf>
    <xf numFmtId="0" fontId="3" fillId="0" borderId="57" xfId="38" applyFont="1" applyFill="1" applyBorder="1"/>
    <xf numFmtId="170" fontId="3" fillId="0" borderId="74" xfId="38" applyNumberFormat="1" applyFont="1" applyFill="1" applyBorder="1"/>
    <xf numFmtId="170" fontId="3" fillId="0" borderId="74" xfId="38" applyNumberFormat="1" applyFont="1" applyFill="1" applyBorder="1" applyAlignment="1">
      <alignment horizontal="center"/>
    </xf>
    <xf numFmtId="0" fontId="3" fillId="0" borderId="54" xfId="38" applyFont="1" applyFill="1" applyBorder="1"/>
    <xf numFmtId="170" fontId="3" fillId="0" borderId="54" xfId="38" applyNumberFormat="1" applyFont="1" applyFill="1" applyBorder="1" applyAlignment="1">
      <alignment horizontal="center"/>
    </xf>
    <xf numFmtId="170" fontId="3" fillId="0" borderId="55" xfId="38" applyNumberFormat="1" applyFont="1" applyFill="1" applyBorder="1" applyAlignment="1">
      <alignment horizontal="center"/>
    </xf>
    <xf numFmtId="0" fontId="3" fillId="0" borderId="55" xfId="38" applyFont="1" applyFill="1" applyBorder="1" applyAlignment="1">
      <alignment horizontal="center"/>
    </xf>
    <xf numFmtId="170" fontId="3" fillId="0" borderId="55" xfId="38" applyNumberFormat="1" applyFont="1" applyFill="1" applyBorder="1"/>
    <xf numFmtId="170" fontId="3" fillId="0" borderId="55" xfId="0" applyNumberFormat="1" applyFont="1" applyFill="1" applyBorder="1"/>
    <xf numFmtId="170" fontId="3" fillId="0" borderId="74" xfId="0" applyNumberFormat="1" applyFont="1" applyBorder="1"/>
    <xf numFmtId="170" fontId="3" fillId="0" borderId="55" xfId="0" applyNumberFormat="1" applyFont="1" applyBorder="1"/>
    <xf numFmtId="170" fontId="3" fillId="0" borderId="56" xfId="0" applyNumberFormat="1" applyFont="1" applyBorder="1"/>
    <xf numFmtId="170" fontId="3" fillId="0" borderId="54" xfId="0" applyNumberFormat="1" applyFont="1" applyBorder="1"/>
    <xf numFmtId="170" fontId="3" fillId="0" borderId="54" xfId="0" applyNumberFormat="1" applyFont="1" applyBorder="1" applyAlignment="1">
      <alignment horizontal="center"/>
    </xf>
    <xf numFmtId="170" fontId="3" fillId="0" borderId="54" xfId="0" applyNumberFormat="1" applyFont="1" applyBorder="1" applyAlignment="1">
      <alignment horizontal="right"/>
    </xf>
    <xf numFmtId="37" fontId="3" fillId="0" borderId="0" xfId="42" applyNumberFormat="1" applyFont="1" applyAlignment="1"/>
    <xf numFmtId="3" fontId="3" fillId="0" borderId="77" xfId="0" applyNumberFormat="1" applyFont="1" applyBorder="1"/>
    <xf numFmtId="3" fontId="3" fillId="0" borderId="80" xfId="0" applyNumberFormat="1" applyFont="1" applyBorder="1"/>
    <xf numFmtId="3" fontId="3" fillId="0" borderId="55" xfId="0" applyNumberFormat="1" applyFont="1" applyBorder="1"/>
    <xf numFmtId="3" fontId="3" fillId="0" borderId="55" xfId="0" applyNumberFormat="1" applyFont="1" applyBorder="1" applyAlignment="1">
      <alignment horizontal="center"/>
    </xf>
    <xf numFmtId="3" fontId="3" fillId="0" borderId="81" xfId="0" applyNumberFormat="1" applyFont="1" applyBorder="1"/>
    <xf numFmtId="175" fontId="3" fillId="0" borderId="81" xfId="0" applyNumberFormat="1" applyFont="1" applyBorder="1"/>
    <xf numFmtId="3" fontId="3" fillId="0" borderId="79" xfId="0" applyNumberFormat="1" applyFont="1" applyBorder="1"/>
    <xf numFmtId="3" fontId="3" fillId="0" borderId="84" xfId="0" applyNumberFormat="1" applyFont="1" applyBorder="1"/>
    <xf numFmtId="3" fontId="3" fillId="0" borderId="114" xfId="0" applyNumberFormat="1" applyFont="1" applyBorder="1"/>
    <xf numFmtId="3" fontId="3" fillId="0" borderId="115" xfId="0" applyNumberFormat="1" applyFont="1" applyBorder="1"/>
    <xf numFmtId="0" fontId="3" fillId="0" borderId="0" xfId="60" applyFont="1"/>
    <xf numFmtId="0" fontId="3" fillId="0" borderId="0" xfId="60" applyFont="1" applyFill="1"/>
    <xf numFmtId="0" fontId="46" fillId="0" borderId="0" xfId="0" applyFont="1"/>
    <xf numFmtId="0" fontId="17" fillId="0" borderId="52" xfId="55" applyFont="1" applyBorder="1"/>
    <xf numFmtId="3" fontId="3" fillId="0" borderId="83" xfId="0" applyNumberFormat="1" applyFont="1" applyBorder="1"/>
    <xf numFmtId="3" fontId="3" fillId="0" borderId="56" xfId="0" applyNumberFormat="1" applyFont="1" applyBorder="1"/>
    <xf numFmtId="0" fontId="3" fillId="0" borderId="51" xfId="39" applyFont="1" applyBorder="1" applyAlignment="1" applyProtection="1">
      <alignment horizontal="center"/>
      <protection locked="0"/>
    </xf>
    <xf numFmtId="0" fontId="3" fillId="0" borderId="55" xfId="39" applyFont="1" applyBorder="1" applyAlignment="1" applyProtection="1">
      <alignment horizontal="center"/>
      <protection locked="0"/>
    </xf>
    <xf numFmtId="3" fontId="3" fillId="0" borderId="55" xfId="39" applyNumberFormat="1" applyFont="1" applyBorder="1" applyAlignment="1" applyProtection="1">
      <alignment horizontal="center"/>
      <protection locked="0"/>
    </xf>
    <xf numFmtId="37" fontId="2" fillId="0" borderId="84" xfId="0" applyNumberFormat="1" applyFont="1" applyBorder="1"/>
    <xf numFmtId="37" fontId="2" fillId="0" borderId="55" xfId="0" applyNumberFormat="1" applyFont="1" applyBorder="1"/>
    <xf numFmtId="37" fontId="2" fillId="0" borderId="54" xfId="0" applyNumberFormat="1" applyFont="1" applyBorder="1"/>
    <xf numFmtId="37" fontId="2" fillId="0" borderId="56" xfId="0" applyNumberFormat="1" applyFont="1" applyBorder="1"/>
    <xf numFmtId="37" fontId="2" fillId="0" borderId="82" xfId="0" applyNumberFormat="1" applyFont="1" applyFill="1" applyBorder="1"/>
    <xf numFmtId="37" fontId="2" fillId="0" borderId="56" xfId="0" applyNumberFormat="1" applyFont="1" applyFill="1" applyBorder="1"/>
    <xf numFmtId="37" fontId="2" fillId="0" borderId="57" xfId="0" applyNumberFormat="1" applyFont="1" applyFill="1" applyBorder="1"/>
    <xf numFmtId="3" fontId="3" fillId="0" borderId="100" xfId="0" applyNumberFormat="1" applyFont="1" applyFill="1" applyBorder="1" applyProtection="1"/>
    <xf numFmtId="3" fontId="3" fillId="0" borderId="20" xfId="0" applyNumberFormat="1" applyFont="1" applyFill="1" applyBorder="1" applyProtection="1"/>
    <xf numFmtId="3" fontId="3" fillId="0" borderId="74" xfId="0" applyNumberFormat="1" applyFont="1" applyFill="1" applyBorder="1" applyProtection="1"/>
    <xf numFmtId="37" fontId="2" fillId="0" borderId="100" xfId="0" applyNumberFormat="1" applyFont="1" applyFill="1" applyBorder="1"/>
    <xf numFmtId="37" fontId="2" fillId="0" borderId="20" xfId="0" applyNumberFormat="1" applyFont="1" applyFill="1" applyBorder="1"/>
    <xf numFmtId="37" fontId="2" fillId="0" borderId="74" xfId="0" applyNumberFormat="1" applyFont="1" applyFill="1" applyBorder="1"/>
    <xf numFmtId="37" fontId="2" fillId="0" borderId="87" xfId="0" applyNumberFormat="1" applyFont="1" applyFill="1" applyBorder="1"/>
    <xf numFmtId="37" fontId="2" fillId="0" borderId="86" xfId="0" applyNumberFormat="1" applyFont="1" applyFill="1" applyBorder="1"/>
    <xf numFmtId="37" fontId="2" fillId="0" borderId="88" xfId="0" applyNumberFormat="1" applyFont="1" applyFill="1" applyBorder="1"/>
    <xf numFmtId="3" fontId="2" fillId="0" borderId="87" xfId="0" applyNumberFormat="1" applyFont="1" applyFill="1" applyBorder="1" applyProtection="1">
      <protection locked="0"/>
    </xf>
    <xf numFmtId="3" fontId="2" fillId="0" borderId="88" xfId="0" applyNumberFormat="1" applyFont="1" applyFill="1" applyBorder="1" applyProtection="1">
      <protection locked="0"/>
    </xf>
    <xf numFmtId="37" fontId="2" fillId="0" borderId="88" xfId="0" applyNumberFormat="1" applyFont="1" applyFill="1" applyBorder="1" applyProtection="1">
      <protection locked="0"/>
    </xf>
    <xf numFmtId="0" fontId="3" fillId="0" borderId="82" xfId="31" applyFont="1" applyBorder="1" applyAlignment="1">
      <alignment horizontal="center"/>
    </xf>
    <xf numFmtId="0" fontId="3" fillId="0" borderId="0" xfId="0" applyNumberFormat="1" applyFont="1" applyFill="1" applyBorder="1"/>
    <xf numFmtId="37" fontId="3" fillId="0" borderId="0" xfId="0" applyNumberFormat="1" applyFont="1" applyFill="1" applyBorder="1"/>
    <xf numFmtId="38" fontId="3" fillId="0" borderId="89" xfId="0" applyNumberFormat="1" applyFont="1" applyBorder="1" applyAlignment="1">
      <alignment horizontal="center"/>
    </xf>
    <xf numFmtId="38" fontId="3" fillId="0" borderId="80" xfId="0" applyNumberFormat="1" applyFont="1" applyBorder="1" applyAlignment="1">
      <alignment horizontal="center"/>
    </xf>
    <xf numFmtId="38" fontId="3" fillId="0" borderId="79" xfId="0" applyNumberFormat="1" applyFont="1" applyBorder="1"/>
    <xf numFmtId="170" fontId="3" fillId="4" borderId="56" xfId="0" applyNumberFormat="1" applyFont="1" applyFill="1" applyBorder="1"/>
    <xf numFmtId="170" fontId="3" fillId="4" borderId="54" xfId="0" applyNumberFormat="1" applyFont="1" applyFill="1" applyBorder="1"/>
    <xf numFmtId="49" fontId="2" fillId="0" borderId="73" xfId="31" applyNumberFormat="1" applyFont="1" applyFill="1" applyBorder="1" applyAlignment="1">
      <alignment horizontal="left"/>
    </xf>
    <xf numFmtId="3" fontId="2" fillId="0" borderId="56" xfId="31" applyNumberFormat="1" applyFont="1" applyFill="1" applyBorder="1"/>
    <xf numFmtId="3" fontId="2" fillId="0" borderId="56" xfId="31" applyNumberFormat="1" applyFont="1" applyFill="1" applyBorder="1" applyProtection="1">
      <protection locked="0"/>
    </xf>
    <xf numFmtId="0" fontId="2" fillId="0" borderId="52" xfId="31" quotePrefix="1" applyFont="1" applyFill="1" applyBorder="1" applyAlignment="1">
      <alignment horizontal="left"/>
    </xf>
    <xf numFmtId="37" fontId="2" fillId="0" borderId="75" xfId="31" applyNumberFormat="1" applyFont="1" applyFill="1" applyBorder="1"/>
    <xf numFmtId="37" fontId="2" fillId="0" borderId="75" xfId="31" applyNumberFormat="1" applyFont="1" applyFill="1" applyBorder="1" applyProtection="1">
      <protection locked="0"/>
    </xf>
    <xf numFmtId="0" fontId="2" fillId="0" borderId="52" xfId="31" applyFont="1" applyFill="1" applyBorder="1" applyAlignment="1">
      <alignment horizontal="right"/>
    </xf>
    <xf numFmtId="0" fontId="13" fillId="0" borderId="52" xfId="31" quotePrefix="1" applyFont="1" applyFill="1" applyBorder="1" applyAlignment="1">
      <alignment horizontal="left"/>
    </xf>
    <xf numFmtId="0" fontId="2" fillId="0" borderId="73" xfId="31" applyFont="1" applyFill="1" applyBorder="1"/>
    <xf numFmtId="0" fontId="2" fillId="0" borderId="56" xfId="31" applyFont="1" applyFill="1" applyBorder="1"/>
    <xf numFmtId="3" fontId="2" fillId="0" borderId="56" xfId="31" applyNumberFormat="1" applyFont="1" applyFill="1" applyBorder="1" applyProtection="1"/>
    <xf numFmtId="0" fontId="2" fillId="0" borderId="18" xfId="31" applyFont="1" applyFill="1" applyBorder="1"/>
    <xf numFmtId="0" fontId="6" fillId="0" borderId="73" xfId="31" applyFill="1" applyBorder="1"/>
    <xf numFmtId="0" fontId="6" fillId="0" borderId="57" xfId="31" applyFill="1" applyBorder="1"/>
    <xf numFmtId="3" fontId="2" fillId="0" borderId="55" xfId="31" applyNumberFormat="1" applyFont="1" applyFill="1" applyBorder="1"/>
    <xf numFmtId="3" fontId="2" fillId="0" borderId="55" xfId="31" applyNumberFormat="1" applyFont="1" applyFill="1" applyBorder="1" applyProtection="1"/>
    <xf numFmtId="0" fontId="2" fillId="0" borderId="56" xfId="31" applyFont="1" applyFill="1" applyBorder="1" applyProtection="1">
      <protection locked="0"/>
    </xf>
    <xf numFmtId="0" fontId="2" fillId="0" borderId="58" xfId="31" applyFont="1" applyFill="1" applyBorder="1"/>
    <xf numFmtId="37" fontId="6" fillId="0" borderId="0" xfId="31" applyNumberFormat="1" applyAlignment="1">
      <alignment horizontal="center"/>
    </xf>
    <xf numFmtId="0" fontId="3" fillId="0" borderId="0" xfId="55" applyFont="1"/>
    <xf numFmtId="0" fontId="17" fillId="0" borderId="38" xfId="55" applyFont="1" applyBorder="1"/>
    <xf numFmtId="3" fontId="3" fillId="0" borderId="21" xfId="55" applyNumberFormat="1" applyFont="1" applyBorder="1"/>
    <xf numFmtId="3" fontId="3" fillId="0" borderId="51" xfId="55" applyNumberFormat="1" applyFont="1" applyBorder="1"/>
    <xf numFmtId="0" fontId="3" fillId="0" borderId="52" xfId="55" applyFont="1" applyBorder="1"/>
    <xf numFmtId="0" fontId="3" fillId="0" borderId="0" xfId="55" applyFont="1" applyBorder="1"/>
    <xf numFmtId="3" fontId="3" fillId="0" borderId="0" xfId="55" applyNumberFormat="1" applyFont="1" applyBorder="1"/>
    <xf numFmtId="172" fontId="3" fillId="0" borderId="54" xfId="1" applyNumberFormat="1" applyFont="1" applyBorder="1"/>
    <xf numFmtId="172" fontId="3" fillId="0" borderId="21" xfId="1" applyNumberFormat="1" applyFont="1" applyBorder="1"/>
    <xf numFmtId="172" fontId="3" fillId="0" borderId="38" xfId="1" applyNumberFormat="1" applyFont="1" applyBorder="1"/>
    <xf numFmtId="0" fontId="3" fillId="0" borderId="21" xfId="55" applyFont="1" applyBorder="1"/>
    <xf numFmtId="0" fontId="3" fillId="0" borderId="0" xfId="55" applyFont="1" applyFill="1"/>
    <xf numFmtId="0" fontId="0" fillId="0" borderId="0" xfId="0"/>
    <xf numFmtId="172" fontId="3" fillId="0" borderId="54" xfId="1" applyNumberFormat="1" applyFont="1" applyBorder="1"/>
    <xf numFmtId="172" fontId="3" fillId="0" borderId="54" xfId="1" applyNumberFormat="1" applyFont="1" applyBorder="1" applyAlignment="1">
      <alignment horizontal="center"/>
    </xf>
    <xf numFmtId="172" fontId="3" fillId="0" borderId="54" xfId="1" applyNumberFormat="1" applyFont="1" applyBorder="1" applyAlignment="1">
      <alignment horizontal="right"/>
    </xf>
    <xf numFmtId="0" fontId="3" fillId="0" borderId="73" xfId="56" applyFont="1" applyBorder="1"/>
    <xf numFmtId="172" fontId="3" fillId="0" borderId="56" xfId="1" applyNumberFormat="1" applyFont="1" applyBorder="1"/>
    <xf numFmtId="172" fontId="3" fillId="0" borderId="57" xfId="1" applyNumberFormat="1" applyFont="1" applyBorder="1"/>
    <xf numFmtId="0" fontId="3" fillId="0" borderId="73" xfId="56" applyFont="1" applyBorder="1"/>
    <xf numFmtId="172" fontId="3" fillId="0" borderId="57" xfId="1" applyNumberFormat="1" applyFont="1" applyBorder="1"/>
    <xf numFmtId="0" fontId="17" fillId="0" borderId="57" xfId="56" applyFont="1" applyBorder="1"/>
    <xf numFmtId="0" fontId="18" fillId="0" borderId="0" xfId="84" applyFont="1"/>
    <xf numFmtId="0" fontId="72" fillId="0" borderId="0" xfId="84"/>
    <xf numFmtId="0" fontId="3" fillId="0" borderId="0" xfId="31" applyFont="1" applyAlignment="1" applyProtection="1">
      <alignment horizontal="left"/>
    </xf>
    <xf numFmtId="0" fontId="3" fillId="0" borderId="0" xfId="31" applyFont="1" applyAlignment="1" applyProtection="1"/>
    <xf numFmtId="0" fontId="2" fillId="0" borderId="12" xfId="31" applyFont="1" applyBorder="1" applyAlignment="1" applyProtection="1">
      <alignment horizontal="centerContinuous"/>
    </xf>
    <xf numFmtId="0" fontId="2" fillId="0" borderId="6" xfId="31" applyFont="1" applyBorder="1" applyAlignment="1" applyProtection="1">
      <alignment horizontal="centerContinuous"/>
    </xf>
    <xf numFmtId="0" fontId="2" fillId="0" borderId="13" xfId="31" applyFont="1" applyBorder="1" applyAlignment="1" applyProtection="1">
      <alignment horizontal="centerContinuous"/>
    </xf>
    <xf numFmtId="0" fontId="2" fillId="0" borderId="14" xfId="31" applyFont="1" applyBorder="1" applyProtection="1"/>
    <xf numFmtId="0" fontId="2" fillId="0" borderId="0" xfId="31" applyFont="1" applyProtection="1"/>
    <xf numFmtId="0" fontId="2" fillId="0" borderId="0" xfId="31" applyFont="1" applyAlignment="1" applyProtection="1">
      <alignment horizontal="center"/>
    </xf>
    <xf numFmtId="0" fontId="2" fillId="0" borderId="15" xfId="31" applyFont="1" applyBorder="1" applyProtection="1"/>
    <xf numFmtId="0" fontId="9" fillId="0" borderId="0" xfId="31" applyFont="1" applyAlignment="1" applyProtection="1">
      <alignment horizontal="center"/>
    </xf>
    <xf numFmtId="0" fontId="9" fillId="0" borderId="0" xfId="31" applyFont="1" applyProtection="1"/>
    <xf numFmtId="0" fontId="9" fillId="0" borderId="15" xfId="31" applyFont="1" applyBorder="1" applyProtection="1"/>
    <xf numFmtId="0" fontId="2" fillId="0" borderId="16" xfId="31" applyFont="1" applyBorder="1" applyProtection="1"/>
    <xf numFmtId="0" fontId="9" fillId="0" borderId="11" xfId="31" applyFont="1" applyBorder="1" applyProtection="1"/>
    <xf numFmtId="0" fontId="9" fillId="0" borderId="11" xfId="31" applyFont="1" applyBorder="1" applyAlignment="1" applyProtection="1">
      <alignment horizontal="center"/>
    </xf>
    <xf numFmtId="0" fontId="9" fillId="0" borderId="17" xfId="31" applyFont="1" applyBorder="1" applyProtection="1"/>
    <xf numFmtId="0" fontId="3" fillId="0" borderId="6" xfId="31" applyFont="1" applyBorder="1" applyProtection="1"/>
    <xf numFmtId="0" fontId="3" fillId="0" borderId="0" xfId="31" applyFont="1" applyAlignment="1" applyProtection="1">
      <alignment horizontal="center"/>
    </xf>
    <xf numFmtId="0" fontId="3" fillId="0" borderId="0" xfId="31" applyFont="1" applyAlignment="1" applyProtection="1">
      <alignment vertical="top"/>
    </xf>
    <xf numFmtId="0" fontId="3" fillId="0" borderId="52" xfId="31" applyFont="1" applyBorder="1" applyAlignment="1" applyProtection="1">
      <alignment vertical="top"/>
    </xf>
    <xf numFmtId="0" fontId="9" fillId="0" borderId="19" xfId="31" applyFont="1" applyBorder="1" applyProtection="1"/>
    <xf numFmtId="0" fontId="9" fillId="0" borderId="0" xfId="31" applyFont="1" applyBorder="1" applyProtection="1"/>
    <xf numFmtId="0" fontId="2" fillId="0" borderId="19" xfId="31" applyFont="1" applyBorder="1" applyAlignment="1" applyProtection="1">
      <alignment horizontal="center"/>
    </xf>
    <xf numFmtId="0" fontId="9" fillId="0" borderId="19" xfId="31" applyFont="1" applyBorder="1" applyAlignment="1" applyProtection="1">
      <alignment horizontal="center"/>
    </xf>
    <xf numFmtId="0" fontId="2" fillId="0" borderId="138" xfId="31" applyFont="1" applyBorder="1" applyAlignment="1" applyProtection="1">
      <alignment horizontal="centerContinuous"/>
    </xf>
    <xf numFmtId="3" fontId="6" fillId="0" borderId="0" xfId="31" applyNumberFormat="1"/>
    <xf numFmtId="171" fontId="3" fillId="0" borderId="0" xfId="53" applyNumberFormat="1" applyFont="1" applyFill="1" applyAlignment="1">
      <alignment horizontal="left" indent="1"/>
    </xf>
    <xf numFmtId="171" fontId="3" fillId="0" borderId="0" xfId="53" applyNumberFormat="1" applyFont="1" applyFill="1"/>
    <xf numFmtId="0" fontId="3" fillId="0" borderId="0" xfId="53" applyFont="1" applyFill="1" applyBorder="1" applyAlignment="1">
      <alignment horizontal="right"/>
    </xf>
    <xf numFmtId="0" fontId="3" fillId="0" borderId="0" xfId="53" applyFont="1" applyFill="1" applyBorder="1"/>
    <xf numFmtId="3" fontId="3" fillId="0" borderId="0" xfId="21" applyNumberFormat="1" applyFont="1" applyFill="1" applyBorder="1"/>
    <xf numFmtId="3" fontId="3" fillId="0" borderId="64" xfId="0" applyNumberFormat="1" applyFont="1" applyBorder="1"/>
    <xf numFmtId="3" fontId="3" fillId="0" borderId="88" xfId="0" applyNumberFormat="1" applyFont="1" applyBorder="1"/>
    <xf numFmtId="3" fontId="3" fillId="0" borderId="85" xfId="0" applyNumberFormat="1" applyFont="1" applyBorder="1"/>
    <xf numFmtId="0" fontId="4" fillId="0" borderId="0" xfId="4" applyFont="1" applyBorder="1" applyAlignment="1">
      <alignment horizontal="center"/>
    </xf>
    <xf numFmtId="0" fontId="3" fillId="0" borderId="21" xfId="4" applyFont="1" applyBorder="1" applyAlignment="1">
      <alignment horizontal="center" wrapText="1"/>
    </xf>
    <xf numFmtId="0" fontId="3" fillId="0" borderId="0" xfId="4" applyFont="1" applyBorder="1" applyAlignment="1">
      <alignment horizontal="center" wrapText="1"/>
    </xf>
    <xf numFmtId="0" fontId="3" fillId="0" borderId="38" xfId="4" applyFont="1" applyBorder="1" applyAlignment="1">
      <alignment horizontal="center" wrapText="1"/>
    </xf>
    <xf numFmtId="0" fontId="4" fillId="0" borderId="21" xfId="4" applyFont="1" applyBorder="1" applyAlignment="1">
      <alignment horizontal="center"/>
    </xf>
    <xf numFmtId="0" fontId="4" fillId="0" borderId="38" xfId="4" applyFont="1" applyBorder="1" applyAlignment="1">
      <alignment horizontal="center"/>
    </xf>
    <xf numFmtId="0" fontId="3" fillId="0" borderId="0" xfId="4" applyFont="1" applyBorder="1" applyAlignment="1" applyProtection="1">
      <alignment horizontal="center" wrapText="1"/>
    </xf>
    <xf numFmtId="165" fontId="3" fillId="0" borderId="0" xfId="9" applyNumberFormat="1" applyFont="1" applyBorder="1" applyProtection="1"/>
    <xf numFmtId="49" fontId="3" fillId="0" borderId="0" xfId="9" applyNumberFormat="1" applyFont="1" applyBorder="1" applyAlignment="1" applyProtection="1">
      <alignment horizontal="center"/>
    </xf>
    <xf numFmtId="0" fontId="3" fillId="0" borderId="21" xfId="4" applyFont="1" applyBorder="1" applyAlignment="1">
      <alignment horizontal="left" indent="1"/>
    </xf>
    <xf numFmtId="0" fontId="3" fillId="0" borderId="21" xfId="4" applyFont="1" applyBorder="1" applyAlignment="1">
      <alignment horizontal="center"/>
    </xf>
    <xf numFmtId="172" fontId="3" fillId="0" borderId="56" xfId="17" applyNumberFormat="1" applyFont="1" applyBorder="1" applyAlignment="1" applyProtection="1">
      <alignment vertical="center"/>
      <protection locked="0"/>
    </xf>
    <xf numFmtId="0" fontId="3" fillId="0" borderId="52" xfId="39" applyFont="1" applyBorder="1" applyAlignment="1" applyProtection="1">
      <alignment vertical="center"/>
      <protection locked="0"/>
    </xf>
    <xf numFmtId="37" fontId="52" fillId="0" borderId="52" xfId="39" applyNumberFormat="1" applyFont="1" applyBorder="1" applyAlignment="1" applyProtection="1">
      <alignment vertical="center"/>
      <protection locked="0"/>
    </xf>
    <xf numFmtId="37" fontId="3" fillId="0" borderId="55" xfId="39" applyNumberFormat="1" applyFont="1" applyBorder="1" applyAlignment="1" applyProtection="1">
      <alignment vertical="center"/>
      <protection locked="0"/>
    </xf>
    <xf numFmtId="37" fontId="3" fillId="0" borderId="52" xfId="39" applyNumberFormat="1" applyFont="1" applyBorder="1" applyAlignment="1" applyProtection="1">
      <alignment vertical="center"/>
      <protection locked="0"/>
    </xf>
    <xf numFmtId="0" fontId="3" fillId="0" borderId="52" xfId="39" applyFont="1" applyBorder="1" applyAlignment="1" applyProtection="1">
      <alignment horizontal="centerContinuous" vertical="center"/>
      <protection locked="0"/>
    </xf>
    <xf numFmtId="9" fontId="3" fillId="0" borderId="55" xfId="39" applyNumberFormat="1" applyFont="1" applyBorder="1" applyAlignment="1" applyProtection="1">
      <alignment horizontal="center" vertical="center"/>
      <protection locked="0"/>
    </xf>
    <xf numFmtId="172" fontId="3" fillId="0" borderId="53" xfId="17" applyNumberFormat="1" applyFont="1" applyBorder="1" applyAlignment="1" applyProtection="1">
      <alignment vertical="center"/>
      <protection locked="0"/>
    </xf>
    <xf numFmtId="172" fontId="3" fillId="0" borderId="55" xfId="17" applyNumberFormat="1" applyFont="1" applyBorder="1" applyAlignment="1" applyProtection="1">
      <alignment vertical="center"/>
      <protection locked="0"/>
    </xf>
    <xf numFmtId="176" fontId="3" fillId="0" borderId="52" xfId="39" applyNumberFormat="1" applyFont="1" applyBorder="1" applyAlignment="1" applyProtection="1">
      <alignment horizontal="centerContinuous" vertical="center"/>
      <protection locked="0"/>
    </xf>
    <xf numFmtId="172" fontId="3" fillId="0" borderId="56" xfId="39" applyNumberFormat="1" applyFont="1" applyBorder="1" applyAlignment="1" applyProtection="1">
      <alignment vertical="center"/>
      <protection locked="0"/>
    </xf>
    <xf numFmtId="0" fontId="3" fillId="0" borderId="56" xfId="39" applyFont="1" applyBorder="1" applyAlignment="1" applyProtection="1">
      <alignment vertical="center"/>
      <protection locked="0"/>
    </xf>
    <xf numFmtId="0" fontId="2" fillId="0" borderId="21" xfId="46" applyFont="1" applyBorder="1"/>
    <xf numFmtId="0" fontId="2" fillId="0" borderId="0" xfId="46" applyFont="1"/>
    <xf numFmtId="0" fontId="2" fillId="0" borderId="38" xfId="46" applyFont="1" applyBorder="1"/>
    <xf numFmtId="168" fontId="2" fillId="0" borderId="0" xfId="46" applyNumberFormat="1" applyFont="1" applyBorder="1" applyAlignment="1">
      <alignment horizontal="left"/>
    </xf>
    <xf numFmtId="0" fontId="2" fillId="0" borderId="0" xfId="46" applyFont="1" applyBorder="1"/>
    <xf numFmtId="49" fontId="2" fillId="0" borderId="21" xfId="46" applyNumberFormat="1" applyFont="1" applyBorder="1"/>
    <xf numFmtId="49" fontId="2" fillId="0" borderId="0" xfId="46" applyNumberFormat="1" applyFont="1" applyAlignment="1">
      <alignment horizontal="left"/>
    </xf>
    <xf numFmtId="49" fontId="2" fillId="0" borderId="0" xfId="46" applyNumberFormat="1" applyFont="1"/>
    <xf numFmtId="49" fontId="2" fillId="0" borderId="38" xfId="46" applyNumberFormat="1" applyFont="1" applyBorder="1"/>
    <xf numFmtId="49" fontId="2" fillId="0" borderId="0" xfId="46" applyNumberFormat="1" applyFont="1" applyBorder="1" applyAlignment="1">
      <alignment horizontal="left"/>
    </xf>
    <xf numFmtId="49" fontId="2" fillId="0" borderId="0" xfId="46" applyNumberFormat="1" applyFont="1" applyBorder="1"/>
    <xf numFmtId="49" fontId="2" fillId="0" borderId="38" xfId="46" applyNumberFormat="1" applyFont="1" applyBorder="1" applyAlignment="1">
      <alignment horizontal="left"/>
    </xf>
    <xf numFmtId="49" fontId="2" fillId="0" borderId="51" xfId="46" applyNumberFormat="1" applyFont="1" applyBorder="1"/>
    <xf numFmtId="49" fontId="2" fillId="0" borderId="52" xfId="46" applyNumberFormat="1" applyFont="1" applyBorder="1" applyAlignment="1">
      <alignment horizontal="left"/>
    </xf>
    <xf numFmtId="49" fontId="2" fillId="0" borderId="52" xfId="46" applyNumberFormat="1" applyFont="1" applyBorder="1"/>
    <xf numFmtId="49" fontId="2" fillId="0" borderId="53" xfId="46" applyNumberFormat="1" applyFont="1" applyBorder="1"/>
    <xf numFmtId="49" fontId="13" fillId="0" borderId="21" xfId="46" applyNumberFormat="1" applyFont="1" applyBorder="1" applyAlignment="1">
      <alignment horizontal="right"/>
    </xf>
    <xf numFmtId="49" fontId="14" fillId="0" borderId="52" xfId="46" applyNumberFormat="1" applyFont="1" applyBorder="1"/>
    <xf numFmtId="49" fontId="2" fillId="4" borderId="52" xfId="46" applyNumberFormat="1" applyFont="1" applyFill="1" applyBorder="1"/>
    <xf numFmtId="49" fontId="13" fillId="0" borderId="0" xfId="46" applyNumberFormat="1" applyFont="1" applyBorder="1" applyAlignment="1">
      <alignment horizontal="left"/>
    </xf>
    <xf numFmtId="49" fontId="13" fillId="0" borderId="0" xfId="46" applyNumberFormat="1" applyFont="1" applyAlignment="1">
      <alignment horizontal="left"/>
    </xf>
    <xf numFmtId="168" fontId="2" fillId="0" borderId="0" xfId="46" applyNumberFormat="1" applyFont="1" applyAlignment="1">
      <alignment horizontal="left"/>
    </xf>
    <xf numFmtId="0" fontId="13" fillId="0" borderId="0" xfId="46" applyFont="1"/>
    <xf numFmtId="168" fontId="2" fillId="0" borderId="56" xfId="46" applyNumberFormat="1" applyFont="1" applyBorder="1" applyAlignment="1">
      <alignment horizontal="left"/>
    </xf>
    <xf numFmtId="0" fontId="12" fillId="0" borderId="0" xfId="47" applyFont="1"/>
    <xf numFmtId="168" fontId="3" fillId="0" borderId="0" xfId="47" applyNumberFormat="1" applyFont="1"/>
    <xf numFmtId="0" fontId="3" fillId="0" borderId="0" xfId="47" applyFont="1"/>
    <xf numFmtId="0" fontId="4" fillId="0" borderId="21" xfId="47" applyFont="1" applyBorder="1" applyAlignment="1">
      <alignment horizontal="center"/>
    </xf>
    <xf numFmtId="0" fontId="11" fillId="0" borderId="0" xfId="47" applyBorder="1" applyAlignment="1">
      <alignment horizontal="center"/>
    </xf>
    <xf numFmtId="0" fontId="11" fillId="0" borderId="38" xfId="47" applyBorder="1" applyAlignment="1">
      <alignment horizontal="center"/>
    </xf>
    <xf numFmtId="168" fontId="2" fillId="0" borderId="21" xfId="47" applyNumberFormat="1" applyFont="1" applyBorder="1"/>
    <xf numFmtId="0" fontId="2" fillId="0" borderId="0" xfId="47" applyFont="1" applyBorder="1"/>
    <xf numFmtId="0" fontId="13" fillId="0" borderId="0" xfId="47" applyFont="1" applyBorder="1"/>
    <xf numFmtId="0" fontId="2" fillId="0" borderId="38" xfId="47" applyFont="1" applyBorder="1"/>
    <xf numFmtId="0" fontId="2" fillId="0" borderId="0" xfId="47" applyFont="1"/>
    <xf numFmtId="0" fontId="13" fillId="0" borderId="0" xfId="47" applyFont="1" applyBorder="1" applyAlignment="1">
      <alignment horizontal="center"/>
    </xf>
    <xf numFmtId="168" fontId="2" fillId="0" borderId="0" xfId="47" applyNumberFormat="1" applyFont="1"/>
    <xf numFmtId="0" fontId="13" fillId="0" borderId="0" xfId="47" applyFont="1" applyAlignment="1">
      <alignment horizontal="center"/>
    </xf>
    <xf numFmtId="0" fontId="13" fillId="0" borderId="0" xfId="47" applyFont="1" applyBorder="1" applyAlignment="1">
      <alignment horizontal="right"/>
    </xf>
    <xf numFmtId="0" fontId="15" fillId="0" borderId="0" xfId="47" applyFont="1" applyBorder="1" applyAlignment="1">
      <alignment horizontal="center"/>
    </xf>
    <xf numFmtId="0" fontId="15" fillId="0" borderId="0" xfId="47" applyFont="1"/>
    <xf numFmtId="0" fontId="2" fillId="0" borderId="21" xfId="47" applyFont="1" applyBorder="1"/>
    <xf numFmtId="168" fontId="2" fillId="0" borderId="0" xfId="47" applyNumberFormat="1" applyFont="1" applyBorder="1"/>
    <xf numFmtId="0" fontId="2" fillId="0" borderId="0" xfId="47" applyFont="1" applyBorder="1" applyAlignment="1">
      <alignment horizontal="center"/>
    </xf>
    <xf numFmtId="0" fontId="2" fillId="0" borderId="0" xfId="47" applyFont="1" applyBorder="1" applyAlignment="1">
      <alignment horizontal="left"/>
    </xf>
    <xf numFmtId="0" fontId="2" fillId="0" borderId="0" xfId="47" applyFont="1" applyBorder="1" applyAlignment="1">
      <alignment horizontal="right"/>
    </xf>
    <xf numFmtId="168" fontId="2" fillId="0" borderId="52" xfId="47" applyNumberFormat="1" applyFont="1" applyBorder="1"/>
    <xf numFmtId="0" fontId="2" fillId="0" borderId="52" xfId="47" applyFont="1" applyBorder="1"/>
    <xf numFmtId="0" fontId="2" fillId="0" borderId="52" xfId="47" applyFont="1" applyBorder="1" applyAlignment="1">
      <alignment horizontal="left"/>
    </xf>
    <xf numFmtId="0" fontId="13" fillId="0" borderId="52" xfId="47" applyFont="1" applyBorder="1"/>
    <xf numFmtId="0" fontId="2" fillId="0" borderId="0" xfId="47" applyFont="1" applyAlignment="1">
      <alignment horizontal="center"/>
    </xf>
    <xf numFmtId="0" fontId="14" fillId="0" borderId="0" xfId="47" applyFont="1"/>
    <xf numFmtId="168" fontId="3" fillId="0" borderId="21" xfId="47" applyNumberFormat="1" applyFont="1" applyBorder="1"/>
    <xf numFmtId="168" fontId="4" fillId="0" borderId="0" xfId="47" applyNumberFormat="1" applyFont="1"/>
    <xf numFmtId="0" fontId="3" fillId="0" borderId="38" xfId="47" applyFont="1" applyBorder="1"/>
    <xf numFmtId="0" fontId="3" fillId="0" borderId="74" xfId="47" applyFont="1" applyBorder="1"/>
    <xf numFmtId="168" fontId="3" fillId="0" borderId="19" xfId="47" applyNumberFormat="1" applyFont="1" applyBorder="1"/>
    <xf numFmtId="0" fontId="3" fillId="0" borderId="19" xfId="47" applyFont="1" applyBorder="1"/>
    <xf numFmtId="0" fontId="3" fillId="0" borderId="20" xfId="47" applyFont="1" applyBorder="1"/>
    <xf numFmtId="0" fontId="3" fillId="0" borderId="19" xfId="47" applyFont="1" applyBorder="1" applyAlignment="1">
      <alignment horizontal="center"/>
    </xf>
    <xf numFmtId="0" fontId="3" fillId="0" borderId="54" xfId="47" applyFont="1" applyBorder="1"/>
    <xf numFmtId="168" fontId="3" fillId="0" borderId="0" xfId="47" applyNumberFormat="1" applyFont="1" applyBorder="1"/>
    <xf numFmtId="168" fontId="3" fillId="0" borderId="0" xfId="47" applyNumberFormat="1" applyFont="1" applyAlignment="1">
      <alignment horizontal="center"/>
    </xf>
    <xf numFmtId="0" fontId="3" fillId="0" borderId="0" xfId="47" applyFont="1" applyAlignment="1">
      <alignment horizontal="center"/>
    </xf>
    <xf numFmtId="0" fontId="3" fillId="0" borderId="0" xfId="47" applyFont="1" applyBorder="1"/>
    <xf numFmtId="168" fontId="3" fillId="0" borderId="54" xfId="47" applyNumberFormat="1" applyFont="1" applyBorder="1"/>
    <xf numFmtId="0" fontId="3" fillId="0" borderId="52" xfId="47" applyFont="1" applyBorder="1"/>
    <xf numFmtId="0" fontId="3" fillId="0" borderId="52" xfId="47" applyFont="1" applyBorder="1" applyAlignment="1">
      <alignment horizontal="center"/>
    </xf>
    <xf numFmtId="0" fontId="3" fillId="0" borderId="58" xfId="47" applyFont="1" applyBorder="1"/>
    <xf numFmtId="0" fontId="3" fillId="0" borderId="18" xfId="47" applyFont="1" applyBorder="1"/>
    <xf numFmtId="0" fontId="3" fillId="0" borderId="0" xfId="47" applyFont="1" applyBorder="1" applyAlignment="1">
      <alignment horizontal="center"/>
    </xf>
    <xf numFmtId="0" fontId="3" fillId="0" borderId="51" xfId="47" applyFont="1" applyBorder="1"/>
    <xf numFmtId="0" fontId="3" fillId="0" borderId="56" xfId="47" applyFont="1" applyBorder="1"/>
    <xf numFmtId="168" fontId="4" fillId="0" borderId="19" xfId="47" applyNumberFormat="1" applyFont="1" applyBorder="1"/>
    <xf numFmtId="168" fontId="3" fillId="0" borderId="73" xfId="47" applyNumberFormat="1" applyFont="1" applyBorder="1"/>
    <xf numFmtId="0" fontId="3" fillId="0" borderId="73" xfId="47" applyFont="1" applyBorder="1"/>
    <xf numFmtId="0" fontId="3" fillId="0" borderId="57" xfId="47" applyFont="1" applyBorder="1"/>
    <xf numFmtId="3" fontId="3" fillId="0" borderId="73" xfId="47" applyNumberFormat="1" applyFont="1" applyBorder="1"/>
    <xf numFmtId="0" fontId="4" fillId="0" borderId="73" xfId="47" applyFont="1" applyBorder="1"/>
    <xf numFmtId="0" fontId="2" fillId="0" borderId="0" xfId="48" applyFont="1"/>
    <xf numFmtId="0" fontId="11" fillId="0" borderId="0" xfId="48"/>
    <xf numFmtId="0" fontId="2" fillId="0" borderId="21" xfId="48" applyFont="1" applyBorder="1"/>
    <xf numFmtId="0" fontId="2" fillId="0" borderId="38" xfId="48" applyFont="1" applyBorder="1"/>
    <xf numFmtId="168" fontId="2" fillId="0" borderId="21" xfId="48" applyNumberFormat="1" applyFont="1" applyBorder="1"/>
    <xf numFmtId="3" fontId="2" fillId="0" borderId="0" xfId="48" applyNumberFormat="1" applyFont="1" applyBorder="1" applyAlignment="1">
      <alignment horizontal="left"/>
    </xf>
    <xf numFmtId="0" fontId="2" fillId="0" borderId="0" xfId="48" applyFont="1" applyBorder="1"/>
    <xf numFmtId="0" fontId="2" fillId="0" borderId="52" xfId="48" applyFont="1" applyBorder="1"/>
    <xf numFmtId="3" fontId="2" fillId="0" borderId="52" xfId="48" applyNumberFormat="1" applyFont="1" applyBorder="1" applyAlignment="1">
      <alignment horizontal="left"/>
    </xf>
    <xf numFmtId="0" fontId="2" fillId="0" borderId="73" xfId="48" applyFont="1" applyBorder="1"/>
    <xf numFmtId="0" fontId="15" fillId="0" borderId="73" xfId="48" applyFont="1" applyBorder="1"/>
    <xf numFmtId="0" fontId="2" fillId="0" borderId="51" xfId="48" applyFont="1" applyBorder="1"/>
    <xf numFmtId="0" fontId="2" fillId="0" borderId="53" xfId="48" applyFont="1" applyBorder="1"/>
    <xf numFmtId="0" fontId="13" fillId="0" borderId="0" xfId="48" applyFont="1"/>
    <xf numFmtId="0" fontId="2" fillId="0" borderId="52" xfId="48" applyFont="1" applyBorder="1" applyAlignment="1">
      <alignment horizontal="center"/>
    </xf>
    <xf numFmtId="0" fontId="2" fillId="0" borderId="0" xfId="48" applyFont="1" applyBorder="1" applyAlignment="1">
      <alignment horizontal="center"/>
    </xf>
    <xf numFmtId="0" fontId="2" fillId="0" borderId="0" xfId="48" applyFont="1" applyBorder="1" applyAlignment="1">
      <alignment horizontal="left"/>
    </xf>
    <xf numFmtId="0" fontId="11" fillId="0" borderId="38" xfId="48" applyBorder="1"/>
    <xf numFmtId="168" fontId="2" fillId="0" borderId="0" xfId="48" applyNumberFormat="1" applyFont="1" applyBorder="1" applyAlignment="1">
      <alignment horizontal="left"/>
    </xf>
    <xf numFmtId="0" fontId="11" fillId="0" borderId="0" xfId="48" applyBorder="1"/>
    <xf numFmtId="0" fontId="3" fillId="0" borderId="0" xfId="48" applyFont="1" applyBorder="1"/>
    <xf numFmtId="172" fontId="3" fillId="0" borderId="53" xfId="17" applyNumberFormat="1" applyFont="1" applyBorder="1" applyAlignment="1" applyProtection="1">
      <alignment vertical="center"/>
      <protection locked="0"/>
    </xf>
    <xf numFmtId="3" fontId="3" fillId="0" borderId="57" xfId="47" applyNumberFormat="1" applyFont="1" applyBorder="1"/>
    <xf numFmtId="37" fontId="3" fillId="0" borderId="97" xfId="64" applyNumberFormat="1" applyFont="1" applyFill="1" applyBorder="1" applyProtection="1"/>
    <xf numFmtId="37" fontId="3" fillId="0" borderId="57" xfId="64" applyNumberFormat="1" applyFont="1" applyFill="1" applyBorder="1" applyProtection="1"/>
    <xf numFmtId="3" fontId="3" fillId="0" borderId="51" xfId="7" applyNumberFormat="1" applyFont="1" applyFill="1" applyBorder="1" applyAlignment="1">
      <alignment horizontal="center"/>
    </xf>
    <xf numFmtId="3" fontId="3" fillId="0" borderId="56" xfId="7" applyNumberFormat="1" applyFont="1" applyFill="1" applyBorder="1" applyAlignment="1">
      <alignment horizontal="center"/>
    </xf>
    <xf numFmtId="0" fontId="7" fillId="0" borderId="56" xfId="7" applyBorder="1" applyAlignment="1">
      <alignment horizontal="center"/>
    </xf>
    <xf numFmtId="0" fontId="3" fillId="0" borderId="0" xfId="31" applyFont="1" applyAlignment="1">
      <alignment horizontal="center"/>
    </xf>
    <xf numFmtId="0" fontId="3" fillId="0" borderId="0" xfId="31" applyFont="1" applyBorder="1" applyAlignment="1">
      <alignment horizontal="center"/>
    </xf>
    <xf numFmtId="0" fontId="3" fillId="0" borderId="52" xfId="31" applyFont="1" applyBorder="1" applyAlignment="1">
      <alignment horizontal="center"/>
    </xf>
    <xf numFmtId="0" fontId="6" fillId="0" borderId="0" xfId="31" applyAlignment="1">
      <alignment horizontal="center"/>
    </xf>
    <xf numFmtId="0" fontId="2" fillId="0" borderId="21" xfId="31" applyFont="1" applyBorder="1" applyAlignment="1">
      <alignment horizontal="center"/>
    </xf>
    <xf numFmtId="0" fontId="2" fillId="0" borderId="38" xfId="31" applyFont="1" applyBorder="1" applyAlignment="1">
      <alignment horizontal="center"/>
    </xf>
    <xf numFmtId="0" fontId="2" fillId="0" borderId="18" xfId="31" applyFont="1" applyBorder="1" applyAlignment="1">
      <alignment horizontal="center"/>
    </xf>
    <xf numFmtId="0" fontId="2" fillId="0" borderId="20" xfId="31" applyFont="1" applyBorder="1" applyAlignment="1">
      <alignment horizontal="center"/>
    </xf>
    <xf numFmtId="0" fontId="2" fillId="0" borderId="51" xfId="31" applyFont="1" applyBorder="1" applyAlignment="1">
      <alignment horizontal="center"/>
    </xf>
    <xf numFmtId="0" fontId="2" fillId="0" borderId="53" xfId="31" applyFont="1" applyBorder="1" applyAlignment="1">
      <alignment horizontal="center"/>
    </xf>
    <xf numFmtId="0" fontId="2" fillId="0" borderId="54" xfId="31" applyFont="1" applyFill="1" applyBorder="1"/>
    <xf numFmtId="0" fontId="2" fillId="0" borderId="55" xfId="31" applyFont="1" applyFill="1" applyBorder="1"/>
    <xf numFmtId="0" fontId="2" fillId="0" borderId="0" xfId="31" applyFont="1" applyFill="1" applyBorder="1"/>
    <xf numFmtId="0" fontId="2" fillId="0" borderId="52" xfId="31" applyFont="1" applyFill="1" applyBorder="1"/>
    <xf numFmtId="0" fontId="2" fillId="0" borderId="21" xfId="31" applyFont="1" applyFill="1" applyBorder="1"/>
    <xf numFmtId="37" fontId="2" fillId="0" borderId="55" xfId="31" applyNumberFormat="1" applyFont="1" applyFill="1" applyBorder="1"/>
    <xf numFmtId="37" fontId="2" fillId="0" borderId="54" xfId="31" applyNumberFormat="1" applyFont="1" applyFill="1" applyBorder="1"/>
    <xf numFmtId="0" fontId="2" fillId="0" borderId="51" xfId="31" applyFont="1" applyFill="1" applyBorder="1"/>
    <xf numFmtId="0" fontId="2" fillId="0" borderId="54" xfId="31" applyFont="1" applyFill="1" applyBorder="1" applyAlignment="1">
      <alignment horizontal="center"/>
    </xf>
    <xf numFmtId="0" fontId="2" fillId="0" borderId="55" xfId="31" applyFont="1" applyFill="1" applyBorder="1" applyAlignment="1">
      <alignment horizontal="center"/>
    </xf>
    <xf numFmtId="0" fontId="3" fillId="0" borderId="57" xfId="31" applyFont="1" applyFill="1" applyBorder="1"/>
    <xf numFmtId="37" fontId="3" fillId="0" borderId="52" xfId="31" applyNumberFormat="1" applyFont="1" applyFill="1" applyBorder="1"/>
    <xf numFmtId="37" fontId="3" fillId="0" borderId="58" xfId="31" applyNumberFormat="1" applyFont="1" applyFill="1" applyBorder="1"/>
    <xf numFmtId="37" fontId="3" fillId="0" borderId="56" xfId="31" applyNumberFormat="1" applyFont="1" applyFill="1" applyBorder="1"/>
    <xf numFmtId="38" fontId="3" fillId="0" borderId="56" xfId="31" applyNumberFormat="1" applyFont="1" applyBorder="1" applyAlignment="1">
      <alignment horizontal="center"/>
    </xf>
    <xf numFmtId="38" fontId="3" fillId="0" borderId="56" xfId="31" applyNumberFormat="1" applyFont="1" applyFill="1" applyBorder="1" applyAlignment="1">
      <alignment horizontal="center"/>
    </xf>
    <xf numFmtId="37" fontId="3" fillId="0" borderId="52" xfId="31" applyNumberFormat="1" applyFont="1" applyBorder="1"/>
    <xf numFmtId="37" fontId="3" fillId="0" borderId="58" xfId="31" applyNumberFormat="1" applyFont="1" applyBorder="1"/>
    <xf numFmtId="37" fontId="3" fillId="0" borderId="56" xfId="31" applyNumberFormat="1" applyFont="1" applyBorder="1"/>
    <xf numFmtId="0" fontId="4" fillId="0" borderId="57" xfId="31" applyFont="1" applyFill="1" applyBorder="1" applyAlignment="1">
      <alignment horizontal="center"/>
    </xf>
    <xf numFmtId="37" fontId="3" fillId="0" borderId="51" xfId="31" applyNumberFormat="1" applyFont="1" applyFill="1" applyBorder="1"/>
    <xf numFmtId="37" fontId="3" fillId="0" borderId="53" xfId="31" applyNumberFormat="1" applyFont="1" applyFill="1" applyBorder="1"/>
    <xf numFmtId="0" fontId="3" fillId="0" borderId="57" xfId="31" applyFont="1" applyBorder="1" applyAlignment="1">
      <alignment horizontal="centerContinuous"/>
    </xf>
    <xf numFmtId="37" fontId="2" fillId="0" borderId="74" xfId="31" applyNumberFormat="1" applyFont="1" applyBorder="1"/>
    <xf numFmtId="37" fontId="2" fillId="0" borderId="19" xfId="31" applyNumberFormat="1" applyFont="1" applyBorder="1"/>
    <xf numFmtId="37" fontId="2" fillId="0" borderId="0" xfId="31" applyNumberFormat="1" applyFont="1" applyBorder="1" applyAlignment="1">
      <alignment horizontal="center"/>
    </xf>
    <xf numFmtId="0" fontId="6" fillId="0" borderId="74" xfId="31" applyBorder="1"/>
    <xf numFmtId="49" fontId="2" fillId="0" borderId="54" xfId="31" applyNumberFormat="1" applyFont="1" applyBorder="1" applyAlignment="1">
      <alignment horizontal="center"/>
    </xf>
    <xf numFmtId="49" fontId="2" fillId="0" borderId="0" xfId="31" applyNumberFormat="1" applyFont="1" applyBorder="1" applyAlignment="1">
      <alignment horizontal="center"/>
    </xf>
    <xf numFmtId="1" fontId="2" fillId="0" borderId="54" xfId="31" applyNumberFormat="1" applyFont="1" applyBorder="1" applyAlignment="1">
      <alignment horizontal="center"/>
    </xf>
    <xf numFmtId="1" fontId="2" fillId="0" borderId="0" xfId="31" applyNumberFormat="1" applyFont="1" applyBorder="1" applyAlignment="1">
      <alignment horizontal="center"/>
    </xf>
    <xf numFmtId="37" fontId="2" fillId="0" borderId="52" xfId="31" applyNumberFormat="1" applyFont="1" applyBorder="1" applyAlignment="1">
      <alignment horizontal="center"/>
    </xf>
    <xf numFmtId="37" fontId="2" fillId="0" borderId="99" xfId="192" applyNumberFormat="1" applyFont="1" applyFill="1" applyBorder="1"/>
    <xf numFmtId="37" fontId="2" fillId="0" borderId="74" xfId="192" applyNumberFormat="1" applyFont="1" applyFill="1" applyBorder="1"/>
    <xf numFmtId="37" fontId="2" fillId="0" borderId="74" xfId="192" applyNumberFormat="1" applyFont="1" applyFill="1" applyBorder="1" applyAlignment="1">
      <alignment horizontal="center"/>
    </xf>
    <xf numFmtId="37" fontId="2" fillId="0" borderId="100" xfId="192" applyNumberFormat="1" applyFont="1" applyFill="1" applyBorder="1"/>
    <xf numFmtId="37" fontId="4" fillId="0" borderId="55" xfId="198" applyNumberFormat="1" applyFont="1" applyBorder="1" applyAlignment="1">
      <alignment horizontal="center"/>
    </xf>
    <xf numFmtId="0" fontId="2" fillId="0" borderId="55" xfId="31" applyFont="1" applyFill="1" applyBorder="1"/>
    <xf numFmtId="37" fontId="2" fillId="0" borderId="51" xfId="31" applyNumberFormat="1" applyFont="1" applyFill="1" applyBorder="1"/>
    <xf numFmtId="37" fontId="2" fillId="0" borderId="55" xfId="31" applyNumberFormat="1" applyFont="1" applyFill="1" applyBorder="1"/>
    <xf numFmtId="0" fontId="2" fillId="0" borderId="38" xfId="31" applyFont="1" applyBorder="1" applyAlignment="1">
      <alignment horizontal="center"/>
    </xf>
    <xf numFmtId="0" fontId="2" fillId="0" borderId="20" xfId="31" applyFont="1" applyBorder="1" applyAlignment="1">
      <alignment horizontal="center"/>
    </xf>
    <xf numFmtId="0" fontId="2" fillId="0" borderId="53" xfId="31" applyFont="1" applyBorder="1" applyAlignment="1">
      <alignment horizontal="center"/>
    </xf>
    <xf numFmtId="37" fontId="3" fillId="0" borderId="81" xfId="192" applyNumberFormat="1" applyFont="1" applyFill="1" applyBorder="1"/>
    <xf numFmtId="37" fontId="3" fillId="0" borderId="55" xfId="0" applyNumberFormat="1" applyFont="1" applyFill="1" applyBorder="1"/>
    <xf numFmtId="37" fontId="3" fillId="0" borderId="55" xfId="192" applyNumberFormat="1" applyFont="1" applyFill="1" applyBorder="1"/>
    <xf numFmtId="37" fontId="3" fillId="0" borderId="52" xfId="0" applyNumberFormat="1" applyFont="1" applyFill="1" applyBorder="1"/>
    <xf numFmtId="37" fontId="3" fillId="0" borderId="55" xfId="192" applyNumberFormat="1" applyFont="1" applyFill="1" applyBorder="1" applyAlignment="1">
      <alignment horizontal="center"/>
    </xf>
    <xf numFmtId="37" fontId="3" fillId="0" borderId="92" xfId="192" applyNumberFormat="1" applyFont="1" applyFill="1" applyBorder="1"/>
    <xf numFmtId="37" fontId="3" fillId="0" borderId="54" xfId="192" applyNumberFormat="1" applyFont="1" applyFill="1" applyBorder="1"/>
    <xf numFmtId="37" fontId="3" fillId="0" borderId="114" xfId="192" applyNumberFormat="1" applyFont="1" applyFill="1" applyBorder="1"/>
    <xf numFmtId="37" fontId="3" fillId="0" borderId="62" xfId="192" applyNumberFormat="1" applyFont="1" applyFill="1" applyBorder="1"/>
    <xf numFmtId="37" fontId="3" fillId="0" borderId="62" xfId="192" applyNumberFormat="1" applyFont="1" applyFill="1" applyBorder="1" applyAlignment="1"/>
    <xf numFmtId="0" fontId="3" fillId="0" borderId="116" xfId="120" applyFont="1" applyFill="1" applyBorder="1"/>
    <xf numFmtId="0" fontId="3" fillId="0" borderId="106" xfId="120" applyFont="1" applyFill="1" applyBorder="1"/>
    <xf numFmtId="0" fontId="3" fillId="0" borderId="112" xfId="120" applyFont="1" applyFill="1" applyBorder="1"/>
    <xf numFmtId="0" fontId="3" fillId="0" borderId="107" xfId="120" applyFont="1" applyFill="1" applyBorder="1"/>
    <xf numFmtId="0" fontId="3" fillId="0" borderId="117" xfId="120" applyFont="1" applyFill="1" applyBorder="1"/>
    <xf numFmtId="0" fontId="3" fillId="0" borderId="54" xfId="120" applyFont="1" applyFill="1" applyBorder="1"/>
    <xf numFmtId="0" fontId="3" fillId="0" borderId="0" xfId="120" applyFont="1" applyFill="1" applyBorder="1"/>
    <xf numFmtId="0" fontId="3" fillId="0" borderId="96" xfId="120" applyFont="1" applyFill="1" applyBorder="1"/>
    <xf numFmtId="37" fontId="3" fillId="0" borderId="118" xfId="120" applyNumberFormat="1" applyFont="1" applyFill="1" applyBorder="1"/>
    <xf numFmtId="0" fontId="3" fillId="0" borderId="55" xfId="120" applyFont="1" applyFill="1" applyBorder="1"/>
    <xf numFmtId="0" fontId="3" fillId="0" borderId="52" xfId="120" applyFont="1" applyFill="1" applyBorder="1"/>
    <xf numFmtId="37" fontId="3" fillId="0" borderId="84" xfId="120" applyNumberFormat="1" applyFont="1" applyFill="1" applyBorder="1"/>
    <xf numFmtId="37" fontId="3" fillId="0" borderId="117" xfId="120" applyNumberFormat="1" applyFont="1" applyFill="1" applyBorder="1"/>
    <xf numFmtId="3" fontId="3" fillId="0" borderId="96" xfId="120" applyNumberFormat="1" applyFont="1" applyFill="1" applyBorder="1"/>
    <xf numFmtId="37" fontId="3" fillId="0" borderId="55" xfId="120" applyNumberFormat="1" applyFont="1" applyFill="1" applyBorder="1"/>
    <xf numFmtId="37" fontId="3" fillId="0" borderId="52" xfId="120" applyNumberFormat="1" applyFont="1" applyFill="1" applyBorder="1"/>
    <xf numFmtId="37" fontId="3" fillId="0" borderId="54" xfId="120" applyNumberFormat="1" applyFont="1" applyFill="1" applyBorder="1"/>
    <xf numFmtId="37" fontId="3" fillId="0" borderId="0" xfId="120" applyNumberFormat="1" applyFont="1" applyFill="1" applyBorder="1"/>
    <xf numFmtId="37" fontId="3" fillId="0" borderId="96" xfId="120" applyNumberFormat="1" applyFont="1" applyFill="1" applyBorder="1"/>
    <xf numFmtId="37" fontId="3" fillId="0" borderId="81" xfId="120" applyNumberFormat="1" applyFont="1" applyFill="1" applyBorder="1"/>
    <xf numFmtId="37" fontId="3" fillId="0" borderId="51" xfId="120" applyNumberFormat="1" applyFont="1" applyFill="1" applyBorder="1"/>
    <xf numFmtId="37" fontId="3" fillId="0" borderId="121" xfId="120" applyNumberFormat="1" applyFont="1" applyFill="1" applyBorder="1"/>
    <xf numFmtId="37" fontId="3" fillId="0" borderId="62" xfId="120" applyNumberFormat="1" applyFont="1" applyFill="1" applyBorder="1"/>
    <xf numFmtId="37" fontId="3" fillId="0" borderId="115" xfId="120" applyNumberFormat="1" applyFont="1" applyFill="1" applyBorder="1"/>
    <xf numFmtId="0" fontId="3" fillId="0" borderId="105" xfId="120" applyFont="1" applyBorder="1" applyAlignment="1">
      <alignment horizontal="center"/>
    </xf>
    <xf numFmtId="0" fontId="3" fillId="0" borderId="113" xfId="120" applyFont="1" applyFill="1" applyBorder="1"/>
    <xf numFmtId="37" fontId="3" fillId="0" borderId="106" xfId="120" applyNumberFormat="1" applyFont="1" applyBorder="1"/>
    <xf numFmtId="0" fontId="3" fillId="0" borderId="112" xfId="120" applyFont="1" applyBorder="1"/>
    <xf numFmtId="0" fontId="3" fillId="0" borderId="106" xfId="120" applyFont="1" applyBorder="1"/>
    <xf numFmtId="0" fontId="3" fillId="0" borderId="92" xfId="120" applyFont="1" applyFill="1" applyBorder="1"/>
    <xf numFmtId="0" fontId="3" fillId="0" borderId="21" xfId="120" applyFont="1" applyFill="1" applyBorder="1"/>
    <xf numFmtId="3" fontId="3" fillId="0" borderId="81" xfId="120" applyNumberFormat="1" applyFont="1" applyFill="1" applyBorder="1"/>
    <xf numFmtId="0" fontId="3" fillId="0" borderId="84" xfId="120" applyFont="1" applyFill="1" applyBorder="1"/>
    <xf numFmtId="3" fontId="3" fillId="0" borderId="92" xfId="120" applyNumberFormat="1" applyFont="1" applyFill="1" applyBorder="1"/>
    <xf numFmtId="37" fontId="3" fillId="0" borderId="92" xfId="120" applyNumberFormat="1" applyFont="1" applyFill="1" applyBorder="1"/>
    <xf numFmtId="37" fontId="3" fillId="0" borderId="21" xfId="120" applyNumberFormat="1" applyFont="1" applyFill="1" applyBorder="1"/>
    <xf numFmtId="37" fontId="3" fillId="0" borderId="114" xfId="120" applyNumberFormat="1" applyFont="1" applyFill="1" applyBorder="1"/>
    <xf numFmtId="0" fontId="3" fillId="0" borderId="92" xfId="31" applyFont="1" applyFill="1" applyBorder="1"/>
    <xf numFmtId="0" fontId="3" fillId="0" borderId="51" xfId="31" applyFont="1" applyFill="1" applyBorder="1" applyAlignment="1">
      <alignment horizontal="center"/>
    </xf>
    <xf numFmtId="0" fontId="3" fillId="0" borderId="63" xfId="31" applyFont="1" applyFill="1" applyBorder="1"/>
    <xf numFmtId="3" fontId="3" fillId="0" borderId="106" xfId="31" applyNumberFormat="1" applyFont="1" applyFill="1" applyBorder="1"/>
    <xf numFmtId="37" fontId="3" fillId="0" borderId="38" xfId="198" applyNumberFormat="1" applyFont="1" applyFill="1" applyBorder="1"/>
    <xf numFmtId="37" fontId="3" fillId="0" borderId="53" xfId="198" applyNumberFormat="1" applyFont="1" applyFill="1" applyBorder="1"/>
    <xf numFmtId="37" fontId="3" fillId="0" borderId="118" xfId="192" applyNumberFormat="1" applyFont="1" applyFill="1" applyBorder="1"/>
    <xf numFmtId="37" fontId="3" fillId="0" borderId="79" xfId="192" applyNumberFormat="1" applyFont="1" applyFill="1" applyBorder="1"/>
    <xf numFmtId="43" fontId="3" fillId="0" borderId="123" xfId="1" applyFont="1" applyFill="1" applyBorder="1"/>
    <xf numFmtId="37" fontId="3" fillId="0" borderId="84" xfId="192" applyNumberFormat="1" applyFont="1" applyFill="1" applyBorder="1"/>
    <xf numFmtId="37" fontId="3" fillId="0" borderId="123" xfId="192" applyNumberFormat="1" applyFont="1" applyFill="1" applyBorder="1"/>
    <xf numFmtId="37" fontId="3" fillId="0" borderId="54" xfId="198" applyNumberFormat="1" applyFont="1" applyFill="1" applyBorder="1"/>
    <xf numFmtId="37" fontId="3" fillId="0" borderId="82" xfId="192" applyNumberFormat="1" applyFont="1" applyFill="1" applyBorder="1"/>
    <xf numFmtId="37" fontId="3" fillId="0" borderId="80" xfId="192" applyNumberFormat="1" applyFont="1" applyFill="1" applyBorder="1"/>
    <xf numFmtId="37" fontId="3" fillId="0" borderId="89" xfId="192" applyNumberFormat="1" applyFont="1" applyFill="1" applyBorder="1"/>
    <xf numFmtId="37" fontId="3" fillId="0" borderId="0" xfId="192" applyNumberFormat="1" applyFont="1" applyFill="1" applyBorder="1"/>
    <xf numFmtId="37" fontId="3" fillId="0" borderId="52" xfId="192" applyNumberFormat="1" applyFont="1" applyFill="1" applyBorder="1"/>
    <xf numFmtId="0" fontId="3" fillId="0" borderId="21" xfId="31" applyFont="1" applyFill="1" applyBorder="1"/>
    <xf numFmtId="0" fontId="3" fillId="0" borderId="51" xfId="31" applyFont="1" applyFill="1" applyBorder="1"/>
    <xf numFmtId="0" fontId="3" fillId="0" borderId="113" xfId="31" applyFont="1" applyFill="1" applyBorder="1"/>
    <xf numFmtId="0" fontId="3" fillId="0" borderId="96" xfId="31" applyFont="1" applyFill="1" applyBorder="1"/>
    <xf numFmtId="0" fontId="3" fillId="0" borderId="62" xfId="31" applyFont="1" applyFill="1" applyBorder="1"/>
    <xf numFmtId="0" fontId="3" fillId="0" borderId="107" xfId="31" applyFont="1" applyFill="1" applyBorder="1"/>
    <xf numFmtId="37" fontId="3" fillId="0" borderId="0" xfId="198" applyNumberFormat="1" applyFont="1" applyFill="1" applyBorder="1"/>
    <xf numFmtId="37" fontId="3" fillId="0" borderId="51" xfId="198" applyNumberFormat="1" applyFont="1" applyFill="1" applyBorder="1"/>
    <xf numFmtId="37" fontId="3" fillId="0" borderId="115" xfId="192" applyNumberFormat="1" applyFont="1" applyFill="1" applyBorder="1"/>
    <xf numFmtId="37" fontId="3" fillId="0" borderId="56" xfId="192" applyNumberFormat="1" applyFont="1" applyFill="1" applyBorder="1"/>
    <xf numFmtId="3" fontId="3" fillId="0" borderId="52" xfId="31" applyNumberFormat="1" applyFont="1" applyFill="1" applyBorder="1"/>
    <xf numFmtId="3" fontId="3" fillId="0" borderId="81" xfId="31" applyNumberFormat="1" applyFont="1" applyFill="1" applyBorder="1"/>
    <xf numFmtId="37" fontId="3" fillId="0" borderId="56" xfId="120" applyNumberFormat="1" applyFont="1" applyFill="1" applyBorder="1"/>
    <xf numFmtId="3" fontId="3" fillId="0" borderId="62" xfId="31" applyNumberFormat="1" applyFont="1" applyFill="1" applyBorder="1"/>
    <xf numFmtId="37" fontId="3" fillId="0" borderId="18" xfId="198" applyNumberFormat="1" applyFont="1" applyFill="1" applyBorder="1"/>
    <xf numFmtId="37" fontId="3" fillId="0" borderId="19" xfId="192" applyNumberFormat="1" applyFont="1" applyFill="1" applyBorder="1"/>
    <xf numFmtId="0" fontId="3" fillId="0" borderId="21" xfId="31" applyFont="1" applyFill="1" applyBorder="1" applyAlignment="1">
      <alignment horizontal="center"/>
    </xf>
    <xf numFmtId="37" fontId="3" fillId="0" borderId="96" xfId="192" applyNumberFormat="1" applyFont="1" applyFill="1" applyBorder="1"/>
    <xf numFmtId="0" fontId="3" fillId="0" borderId="112" xfId="31" applyFont="1" applyFill="1" applyBorder="1"/>
    <xf numFmtId="37" fontId="3" fillId="0" borderId="54" xfId="198" applyNumberFormat="1" applyFont="1" applyBorder="1"/>
    <xf numFmtId="0" fontId="3" fillId="0" borderId="105" xfId="31" applyFont="1" applyFill="1" applyBorder="1" applyAlignment="1">
      <alignment horizontal="center"/>
    </xf>
    <xf numFmtId="37" fontId="3" fillId="0" borderId="52" xfId="198" applyNumberFormat="1" applyFont="1" applyFill="1" applyBorder="1"/>
    <xf numFmtId="0" fontId="3" fillId="0" borderId="121" xfId="31" applyFont="1" applyFill="1" applyBorder="1" applyAlignment="1">
      <alignment horizontal="center"/>
    </xf>
    <xf numFmtId="37" fontId="3" fillId="0" borderId="84" xfId="0" applyNumberFormat="1" applyFont="1" applyFill="1" applyBorder="1"/>
    <xf numFmtId="37" fontId="3" fillId="0" borderId="54" xfId="31" applyNumberFormat="1" applyFont="1" applyFill="1" applyBorder="1"/>
    <xf numFmtId="3" fontId="3" fillId="0" borderId="114" xfId="31" applyNumberFormat="1" applyFont="1" applyFill="1" applyBorder="1"/>
    <xf numFmtId="3" fontId="3" fillId="0" borderId="92" xfId="31" applyNumberFormat="1" applyFont="1" applyFill="1" applyBorder="1"/>
    <xf numFmtId="3" fontId="3" fillId="0" borderId="51" xfId="31" applyNumberFormat="1" applyFont="1" applyFill="1" applyBorder="1"/>
    <xf numFmtId="3" fontId="3" fillId="0" borderId="54" xfId="31" applyNumberFormat="1" applyFont="1" applyFill="1" applyBorder="1"/>
    <xf numFmtId="3" fontId="3" fillId="0" borderId="55" xfId="31" applyNumberFormat="1" applyFont="1" applyFill="1" applyBorder="1"/>
    <xf numFmtId="0" fontId="3" fillId="0" borderId="115" xfId="31" applyFont="1" applyFill="1" applyBorder="1"/>
    <xf numFmtId="0" fontId="3" fillId="0" borderId="84" xfId="31" applyFont="1" applyFill="1" applyBorder="1"/>
    <xf numFmtId="0" fontId="3" fillId="0" borderId="118" xfId="31" applyFont="1" applyFill="1" applyBorder="1" applyAlignment="1">
      <alignment horizontal="center"/>
    </xf>
    <xf numFmtId="0" fontId="3" fillId="0" borderId="54" xfId="31" applyFont="1" applyFill="1" applyBorder="1"/>
    <xf numFmtId="0" fontId="3" fillId="0" borderId="117" xfId="31" applyFont="1" applyFill="1" applyBorder="1" applyAlignment="1">
      <alignment horizontal="center"/>
    </xf>
    <xf numFmtId="0" fontId="3" fillId="0" borderId="106" xfId="31" applyFont="1" applyFill="1" applyBorder="1"/>
    <xf numFmtId="0" fontId="3" fillId="0" borderId="116" xfId="31" applyFont="1" applyFill="1" applyBorder="1" applyAlignment="1">
      <alignment horizontal="center"/>
    </xf>
    <xf numFmtId="37" fontId="3" fillId="0" borderId="0" xfId="198" applyNumberFormat="1" applyFont="1" applyBorder="1"/>
    <xf numFmtId="37" fontId="3" fillId="0" borderId="19" xfId="198" applyNumberFormat="1" applyFont="1" applyFill="1" applyBorder="1"/>
    <xf numFmtId="37" fontId="3" fillId="0" borderId="52" xfId="198" applyNumberFormat="1" applyFont="1" applyBorder="1"/>
    <xf numFmtId="37" fontId="3" fillId="0" borderId="21" xfId="198" applyNumberFormat="1" applyFont="1" applyFill="1" applyBorder="1"/>
    <xf numFmtId="37" fontId="3" fillId="0" borderId="55" xfId="198" applyNumberFormat="1" applyFont="1" applyFill="1" applyBorder="1"/>
    <xf numFmtId="37" fontId="3" fillId="0" borderId="55" xfId="198" applyNumberFormat="1" applyFont="1" applyBorder="1"/>
    <xf numFmtId="37" fontId="3" fillId="0" borderId="74" xfId="198" applyNumberFormat="1" applyFont="1" applyFill="1" applyBorder="1"/>
    <xf numFmtId="37" fontId="3" fillId="0" borderId="74" xfId="198" applyNumberFormat="1" applyFont="1" applyBorder="1"/>
    <xf numFmtId="37" fontId="3" fillId="0" borderId="101" xfId="192" applyNumberFormat="1" applyFont="1" applyFill="1" applyBorder="1"/>
    <xf numFmtId="37" fontId="3" fillId="0" borderId="74" xfId="192" applyNumberFormat="1" applyFont="1" applyFill="1" applyBorder="1"/>
    <xf numFmtId="37" fontId="3" fillId="0" borderId="20" xfId="192" applyNumberFormat="1" applyFont="1" applyFill="1" applyBorder="1"/>
    <xf numFmtId="37" fontId="3" fillId="0" borderId="99" xfId="192" applyNumberFormat="1" applyFont="1" applyFill="1" applyBorder="1"/>
    <xf numFmtId="37" fontId="3" fillId="0" borderId="19" xfId="198" applyNumberFormat="1" applyFont="1" applyBorder="1"/>
    <xf numFmtId="0" fontId="3" fillId="0" borderId="52" xfId="52" applyFont="1" applyBorder="1" applyAlignment="1">
      <alignment horizontal="right"/>
    </xf>
    <xf numFmtId="0" fontId="3" fillId="0" borderId="19" xfId="54" applyFont="1" applyBorder="1" applyAlignment="1">
      <alignment horizontal="center"/>
    </xf>
    <xf numFmtId="0" fontId="3" fillId="0" borderId="21" xfId="59" applyFont="1" applyBorder="1" applyAlignment="1">
      <alignment horizontal="center"/>
    </xf>
    <xf numFmtId="0" fontId="46" fillId="0" borderId="0" xfId="431" applyFont="1"/>
    <xf numFmtId="0" fontId="3" fillId="0" borderId="0" xfId="60" applyFont="1" applyBorder="1"/>
    <xf numFmtId="0" fontId="56" fillId="0" borderId="0" xfId="0" applyFont="1" applyAlignment="1">
      <alignment horizontal="left" vertical="center" indent="5"/>
    </xf>
    <xf numFmtId="170" fontId="3" fillId="0" borderId="57" xfId="53" applyNumberFormat="1" applyFont="1" applyBorder="1" applyAlignment="1">
      <alignment horizontal="center"/>
    </xf>
    <xf numFmtId="170" fontId="11" fillId="0" borderId="0" xfId="54" applyNumberFormat="1"/>
    <xf numFmtId="0" fontId="3" fillId="0" borderId="21" xfId="0" applyFont="1" applyFill="1" applyBorder="1" applyAlignment="1">
      <alignment textRotation="180"/>
    </xf>
    <xf numFmtId="0" fontId="2" fillId="0" borderId="21" xfId="31" applyFont="1" applyBorder="1" applyAlignment="1">
      <alignment horizontal="center"/>
    </xf>
    <xf numFmtId="0" fontId="2" fillId="0" borderId="38" xfId="31" applyFont="1" applyBorder="1" applyAlignment="1">
      <alignment horizontal="center"/>
    </xf>
    <xf numFmtId="0" fontId="2" fillId="0" borderId="53" xfId="31" applyFont="1" applyBorder="1" applyAlignment="1">
      <alignment horizontal="center"/>
    </xf>
    <xf numFmtId="0" fontId="6" fillId="0" borderId="0" xfId="0" applyFont="1" applyAlignment="1">
      <alignment horizontal="center"/>
    </xf>
    <xf numFmtId="0" fontId="6" fillId="0" borderId="0" xfId="0" applyFont="1"/>
    <xf numFmtId="37" fontId="3" fillId="0" borderId="55" xfId="198" applyNumberFormat="1" applyFont="1" applyBorder="1" applyAlignment="1">
      <alignment horizontal="center"/>
    </xf>
    <xf numFmtId="37" fontId="3" fillId="0" borderId="55" xfId="198" applyNumberFormat="1" applyFont="1" applyFill="1" applyBorder="1" applyAlignment="1">
      <alignment horizontal="center"/>
    </xf>
    <xf numFmtId="37" fontId="3" fillId="0" borderId="118" xfId="120" applyNumberFormat="1" applyFont="1" applyFill="1" applyBorder="1" applyAlignment="1">
      <alignment horizontal="center"/>
    </xf>
    <xf numFmtId="0" fontId="3" fillId="0" borderId="56" xfId="120" applyFont="1" applyFill="1" applyBorder="1" applyAlignment="1">
      <alignment horizontal="center"/>
    </xf>
    <xf numFmtId="37" fontId="3" fillId="0" borderId="56" xfId="120" applyNumberFormat="1" applyFont="1" applyFill="1" applyBorder="1" applyAlignment="1">
      <alignment horizontal="center"/>
    </xf>
    <xf numFmtId="0" fontId="3" fillId="0" borderId="13" xfId="4" applyFont="1" applyBorder="1" applyAlignment="1" applyProtection="1">
      <alignment vertical="center" wrapText="1"/>
    </xf>
    <xf numFmtId="0" fontId="3" fillId="0" borderId="12" xfId="4" applyFont="1" applyBorder="1" applyAlignment="1" applyProtection="1">
      <alignment horizontal="center" vertical="center" wrapText="1"/>
    </xf>
    <xf numFmtId="0" fontId="3" fillId="0" borderId="138" xfId="4" applyFont="1" applyBorder="1" applyAlignment="1" applyProtection="1">
      <alignment vertical="center" wrapText="1"/>
    </xf>
    <xf numFmtId="0" fontId="3" fillId="0" borderId="140" xfId="4" applyFont="1" applyBorder="1" applyAlignment="1" applyProtection="1">
      <alignment horizontal="center" vertical="center" wrapText="1"/>
    </xf>
    <xf numFmtId="2" fontId="3" fillId="0" borderId="54" xfId="55" applyNumberFormat="1" applyFont="1" applyFill="1" applyBorder="1"/>
    <xf numFmtId="2" fontId="3" fillId="0" borderId="21" xfId="55" applyNumberFormat="1" applyFont="1" applyFill="1" applyBorder="1"/>
    <xf numFmtId="2" fontId="3" fillId="0" borderId="54" xfId="55" applyNumberFormat="1" applyFont="1" applyBorder="1"/>
    <xf numFmtId="170" fontId="3" fillId="0" borderId="51" xfId="55" applyNumberFormat="1" applyFont="1" applyFill="1" applyBorder="1"/>
    <xf numFmtId="172" fontId="3" fillId="0" borderId="54" xfId="1" applyNumberFormat="1" applyFont="1" applyFill="1" applyBorder="1"/>
    <xf numFmtId="172" fontId="3" fillId="0" borderId="21" xfId="1" applyNumberFormat="1" applyFont="1" applyFill="1" applyBorder="1" applyAlignment="1">
      <alignment horizontal="center"/>
    </xf>
    <xf numFmtId="172" fontId="3" fillId="0" borderId="54" xfId="1" applyNumberFormat="1" applyFont="1" applyFill="1" applyBorder="1"/>
    <xf numFmtId="172" fontId="3" fillId="0" borderId="21" xfId="1" applyNumberFormat="1" applyFont="1" applyFill="1" applyBorder="1" applyAlignment="1">
      <alignment horizontal="center"/>
    </xf>
    <xf numFmtId="172" fontId="3" fillId="0" borderId="21" xfId="1" applyNumberFormat="1" applyFont="1" applyFill="1" applyBorder="1"/>
    <xf numFmtId="172" fontId="3" fillId="0" borderId="54" xfId="1" applyNumberFormat="1" applyFont="1" applyBorder="1"/>
    <xf numFmtId="172" fontId="3" fillId="0" borderId="21" xfId="1" applyNumberFormat="1" applyFont="1" applyBorder="1"/>
    <xf numFmtId="172" fontId="3" fillId="0" borderId="21" xfId="1" applyNumberFormat="1" applyFont="1" applyBorder="1"/>
    <xf numFmtId="172" fontId="3" fillId="0" borderId="54" xfId="1" applyNumberFormat="1" applyFont="1" applyBorder="1"/>
    <xf numFmtId="172" fontId="3" fillId="0" borderId="21" xfId="1" applyNumberFormat="1" applyFont="1" applyBorder="1"/>
    <xf numFmtId="172" fontId="3" fillId="0" borderId="54" xfId="1" applyNumberFormat="1" applyFont="1" applyBorder="1"/>
    <xf numFmtId="172" fontId="3" fillId="0" borderId="54" xfId="1" applyNumberFormat="1" applyFont="1" applyBorder="1"/>
    <xf numFmtId="172" fontId="3" fillId="0" borderId="54" xfId="1" applyNumberFormat="1" applyFont="1" applyBorder="1"/>
    <xf numFmtId="172" fontId="3" fillId="0" borderId="54" xfId="1" applyNumberFormat="1" applyFont="1" applyBorder="1"/>
    <xf numFmtId="172" fontId="3" fillId="0" borderId="21" xfId="1" applyNumberFormat="1" applyFont="1" applyBorder="1"/>
    <xf numFmtId="172" fontId="3" fillId="0" borderId="56" xfId="1" applyNumberFormat="1" applyFont="1" applyBorder="1"/>
    <xf numFmtId="172" fontId="3" fillId="0" borderId="56" xfId="1" applyNumberFormat="1" applyFont="1" applyFill="1" applyBorder="1"/>
    <xf numFmtId="172" fontId="3" fillId="0" borderId="56" xfId="1" applyNumberFormat="1" applyFont="1" applyBorder="1"/>
    <xf numFmtId="172" fontId="3" fillId="0" borderId="56" xfId="1" applyNumberFormat="1" applyFont="1" applyFill="1" applyBorder="1"/>
    <xf numFmtId="172" fontId="3" fillId="0" borderId="56" xfId="1" applyNumberFormat="1" applyFont="1" applyFill="1" applyBorder="1"/>
    <xf numFmtId="172" fontId="3" fillId="0" borderId="56" xfId="1" applyNumberFormat="1" applyFont="1" applyBorder="1"/>
    <xf numFmtId="172" fontId="3" fillId="0" borderId="56" xfId="1" applyNumberFormat="1" applyFont="1" applyFill="1" applyBorder="1"/>
    <xf numFmtId="170" fontId="3" fillId="0" borderId="0" xfId="55" applyNumberFormat="1" applyFont="1"/>
    <xf numFmtId="43" fontId="6" fillId="0" borderId="0" xfId="1" applyFont="1"/>
    <xf numFmtId="3" fontId="3" fillId="0" borderId="0" xfId="197" applyNumberFormat="1" applyFont="1" applyFill="1" applyBorder="1"/>
    <xf numFmtId="0" fontId="7" fillId="0" borderId="19" xfId="7" applyBorder="1" applyAlignment="1">
      <alignment horizontal="center"/>
    </xf>
    <xf numFmtId="3" fontId="3" fillId="0" borderId="21" xfId="7" applyNumberFormat="1" applyFont="1" applyFill="1" applyBorder="1" applyAlignment="1">
      <alignment horizontal="center"/>
    </xf>
    <xf numFmtId="4" fontId="3" fillId="0" borderId="51" xfId="7" applyNumberFormat="1" applyFont="1" applyFill="1" applyBorder="1" applyAlignment="1">
      <alignment horizontal="center"/>
    </xf>
    <xf numFmtId="0" fontId="9" fillId="0" borderId="14" xfId="69" applyFont="1" applyBorder="1" applyAlignment="1" applyProtection="1">
      <alignment horizontal="center"/>
    </xf>
    <xf numFmtId="0" fontId="9" fillId="0" borderId="0" xfId="69" applyFont="1" applyBorder="1" applyAlignment="1" applyProtection="1">
      <alignment horizontal="center"/>
    </xf>
    <xf numFmtId="0" fontId="3" fillId="0" borderId="4" xfId="4" applyFont="1" applyBorder="1" applyAlignment="1" applyProtection="1">
      <alignment horizontal="center"/>
    </xf>
    <xf numFmtId="0" fontId="4" fillId="0" borderId="7" xfId="4" applyFont="1" applyBorder="1"/>
    <xf numFmtId="0" fontId="3" fillId="0" borderId="141" xfId="4" applyFont="1" applyBorder="1" applyAlignment="1">
      <alignment horizontal="center"/>
    </xf>
    <xf numFmtId="0" fontId="3" fillId="0" borderId="142" xfId="4" applyFont="1" applyBorder="1" applyAlignment="1">
      <alignment horizontal="center"/>
    </xf>
    <xf numFmtId="0" fontId="3" fillId="0" borderId="143" xfId="4" applyFont="1" applyBorder="1" applyAlignment="1">
      <alignment horizontal="center"/>
    </xf>
    <xf numFmtId="37" fontId="3" fillId="0" borderId="0" xfId="31" applyNumberFormat="1" applyFont="1" applyBorder="1" applyAlignment="1">
      <alignment horizontal="center"/>
    </xf>
    <xf numFmtId="37" fontId="3" fillId="0" borderId="54" xfId="31" applyNumberFormat="1" applyFont="1" applyBorder="1" applyAlignment="1">
      <alignment horizontal="center"/>
    </xf>
    <xf numFmtId="49" fontId="3" fillId="0" borderId="54" xfId="31" applyNumberFormat="1" applyFont="1" applyBorder="1" applyAlignment="1">
      <alignment horizontal="center"/>
    </xf>
    <xf numFmtId="49" fontId="3" fillId="0" borderId="0" xfId="31" applyNumberFormat="1" applyFont="1" applyBorder="1" applyAlignment="1">
      <alignment horizontal="center"/>
    </xf>
    <xf numFmtId="1" fontId="3" fillId="0" borderId="54" xfId="31" applyNumberFormat="1" applyFont="1" applyBorder="1" applyAlignment="1">
      <alignment horizontal="center"/>
    </xf>
    <xf numFmtId="1" fontId="3" fillId="0" borderId="0" xfId="31" applyNumberFormat="1" applyFont="1" applyBorder="1" applyAlignment="1">
      <alignment horizontal="center"/>
    </xf>
    <xf numFmtId="37" fontId="3" fillId="0" borderId="52" xfId="31" applyNumberFormat="1" applyFont="1" applyBorder="1" applyAlignment="1">
      <alignment horizontal="center"/>
    </xf>
    <xf numFmtId="37" fontId="3" fillId="0" borderId="55" xfId="31" applyNumberFormat="1" applyFont="1" applyBorder="1" applyAlignment="1">
      <alignment horizontal="center"/>
    </xf>
    <xf numFmtId="0" fontId="0" fillId="0" borderId="19" xfId="0" applyBorder="1" applyAlignment="1" applyProtection="1">
      <alignment horizontal="centerContinuous"/>
    </xf>
    <xf numFmtId="0" fontId="13" fillId="0" borderId="19" xfId="0" applyFont="1" applyBorder="1" applyAlignment="1" applyProtection="1">
      <alignment horizontal="centerContinuous"/>
    </xf>
    <xf numFmtId="0" fontId="83" fillId="0" borderId="38" xfId="0" applyFont="1" applyBorder="1" applyAlignment="1" applyProtection="1">
      <alignment horizontal="centerContinuous"/>
    </xf>
    <xf numFmtId="0" fontId="0" fillId="0" borderId="0" xfId="0" applyBorder="1" applyAlignment="1" applyProtection="1">
      <alignment horizontal="centerContinuous"/>
    </xf>
    <xf numFmtId="0" fontId="13" fillId="0" borderId="0" xfId="0" applyFont="1" applyBorder="1" applyAlignment="1" applyProtection="1">
      <alignment horizontal="centerContinuous"/>
    </xf>
    <xf numFmtId="0" fontId="9" fillId="0" borderId="0" xfId="0" applyFont="1" applyBorder="1" applyAlignment="1" applyProtection="1">
      <alignment horizontal="center"/>
    </xf>
    <xf numFmtId="0" fontId="9" fillId="0" borderId="0" xfId="0" applyFont="1" applyBorder="1" applyProtection="1"/>
    <xf numFmtId="0" fontId="83" fillId="0" borderId="5" xfId="0" applyFont="1" applyBorder="1" applyAlignment="1" applyProtection="1">
      <alignment horizontal="center"/>
    </xf>
    <xf numFmtId="0" fontId="83" fillId="0" borderId="7" xfId="0" applyFont="1" applyBorder="1" applyAlignment="1" applyProtection="1">
      <alignment horizontal="center"/>
    </xf>
    <xf numFmtId="0" fontId="83" fillId="0" borderId="8" xfId="0" applyFont="1" applyBorder="1" applyAlignment="1" applyProtection="1">
      <alignment horizontal="center"/>
    </xf>
    <xf numFmtId="0" fontId="0" fillId="0" borderId="0" xfId="0" applyBorder="1"/>
    <xf numFmtId="0" fontId="0" fillId="0" borderId="38" xfId="0" applyBorder="1"/>
    <xf numFmtId="0" fontId="0" fillId="0" borderId="21" xfId="0" applyBorder="1"/>
    <xf numFmtId="0" fontId="0" fillId="0" borderId="51" xfId="0" applyBorder="1"/>
    <xf numFmtId="0" fontId="0" fillId="0" borderId="52" xfId="0" applyBorder="1"/>
    <xf numFmtId="0" fontId="0" fillId="0" borderId="53" xfId="0" applyBorder="1"/>
    <xf numFmtId="0" fontId="68" fillId="0" borderId="0" xfId="73" applyFont="1" applyFill="1" applyBorder="1"/>
    <xf numFmtId="0" fontId="2" fillId="0" borderId="0" xfId="4"/>
    <xf numFmtId="0" fontId="9" fillId="0" borderId="53" xfId="4" applyFont="1" applyBorder="1" applyProtection="1"/>
    <xf numFmtId="0" fontId="9" fillId="0" borderId="52" xfId="4" applyFont="1" applyBorder="1" applyProtection="1"/>
    <xf numFmtId="0" fontId="9" fillId="0" borderId="40" xfId="4" applyFont="1" applyBorder="1" applyProtection="1"/>
    <xf numFmtId="0" fontId="9" fillId="0" borderId="11" xfId="4" applyFont="1" applyBorder="1" applyProtection="1"/>
    <xf numFmtId="0" fontId="9" fillId="0" borderId="39" xfId="4" applyFont="1" applyBorder="1" applyProtection="1"/>
    <xf numFmtId="0" fontId="9" fillId="0" borderId="38" xfId="4" applyFont="1" applyBorder="1" applyProtection="1"/>
    <xf numFmtId="0" fontId="9" fillId="0" borderId="0" xfId="4" applyFont="1" applyBorder="1" applyProtection="1"/>
    <xf numFmtId="0" fontId="9" fillId="0" borderId="21" xfId="4" applyFont="1" applyBorder="1" applyProtection="1"/>
    <xf numFmtId="0" fontId="9" fillId="0" borderId="38" xfId="4" applyFont="1" applyBorder="1" applyAlignment="1" applyProtection="1">
      <alignment horizontal="centerContinuous"/>
    </xf>
    <xf numFmtId="0" fontId="9" fillId="0" borderId="0" xfId="4" applyFont="1" applyBorder="1" applyAlignment="1" applyProtection="1">
      <alignment horizontal="centerContinuous"/>
    </xf>
    <xf numFmtId="0" fontId="13" fillId="0" borderId="21" xfId="4" applyFont="1" applyBorder="1" applyAlignment="1" applyProtection="1">
      <alignment horizontal="centerContinuous"/>
    </xf>
    <xf numFmtId="0" fontId="9" fillId="0" borderId="132" xfId="4" applyFont="1" applyBorder="1" applyProtection="1"/>
    <xf numFmtId="0" fontId="9" fillId="0" borderId="6" xfId="4" applyFont="1" applyBorder="1" applyProtection="1"/>
    <xf numFmtId="0" fontId="9" fillId="0" borderId="131" xfId="4" applyFont="1" applyBorder="1" applyProtection="1"/>
    <xf numFmtId="0" fontId="9" fillId="0" borderId="72" xfId="4" applyFont="1" applyBorder="1" applyProtection="1"/>
    <xf numFmtId="0" fontId="9" fillId="0" borderId="4" xfId="4" applyFont="1" applyBorder="1" applyProtection="1"/>
    <xf numFmtId="0" fontId="9" fillId="0" borderId="3" xfId="4" applyFont="1" applyBorder="1" applyProtection="1"/>
    <xf numFmtId="0" fontId="9" fillId="0" borderId="2" xfId="4" applyFont="1" applyBorder="1" applyProtection="1"/>
    <xf numFmtId="0" fontId="9" fillId="0" borderId="9" xfId="4" applyFont="1" applyBorder="1" applyProtection="1"/>
    <xf numFmtId="0" fontId="9" fillId="0" borderId="71" xfId="4" applyFont="1" applyBorder="1" applyProtection="1"/>
    <xf numFmtId="0" fontId="9" fillId="0" borderId="47" xfId="4" applyFont="1" applyBorder="1" applyAlignment="1" applyProtection="1">
      <alignment horizontal="center"/>
    </xf>
    <xf numFmtId="0" fontId="9" fillId="0" borderId="17" xfId="4" applyFont="1" applyBorder="1" applyAlignment="1" applyProtection="1">
      <alignment horizontal="centerContinuous"/>
    </xf>
    <xf numFmtId="0" fontId="9" fillId="0" borderId="11" xfId="4" applyFont="1" applyBorder="1" applyAlignment="1" applyProtection="1">
      <alignment horizontal="centerContinuous"/>
    </xf>
    <xf numFmtId="0" fontId="9" fillId="0" borderId="16" xfId="4" applyFont="1" applyBorder="1" applyAlignment="1" applyProtection="1">
      <alignment horizontal="centerContinuous"/>
    </xf>
    <xf numFmtId="0" fontId="9" fillId="0" borderId="4" xfId="4" applyFont="1" applyBorder="1" applyAlignment="1" applyProtection="1">
      <alignment horizontal="centerContinuous"/>
    </xf>
    <xf numFmtId="0" fontId="9" fillId="0" borderId="3" xfId="4" applyFont="1" applyBorder="1" applyAlignment="1" applyProtection="1">
      <alignment horizontal="centerContinuous"/>
    </xf>
    <xf numFmtId="0" fontId="9" fillId="0" borderId="2" xfId="4" applyFont="1" applyBorder="1" applyAlignment="1" applyProtection="1">
      <alignment horizontal="centerContinuous"/>
    </xf>
    <xf numFmtId="0" fontId="9" fillId="0" borderId="9" xfId="4" applyFont="1" applyBorder="1" applyAlignment="1" applyProtection="1">
      <alignment horizontal="center"/>
    </xf>
    <xf numFmtId="0" fontId="9" fillId="0" borderId="17" xfId="4" applyFont="1" applyBorder="1" applyProtection="1"/>
    <xf numFmtId="0" fontId="9" fillId="0" borderId="16" xfId="4" applyFont="1" applyBorder="1" applyProtection="1"/>
    <xf numFmtId="0" fontId="9" fillId="0" borderId="71" xfId="4" applyFont="1" applyBorder="1" applyAlignment="1" applyProtection="1">
      <alignment horizontal="center"/>
    </xf>
    <xf numFmtId="0" fontId="9" fillId="0" borderId="45" xfId="4" applyFont="1" applyBorder="1" applyAlignment="1" applyProtection="1">
      <alignment horizontal="center"/>
    </xf>
    <xf numFmtId="0" fontId="9" fillId="0" borderId="15" xfId="4" applyFont="1" applyBorder="1" applyAlignment="1" applyProtection="1">
      <alignment horizontal="centerContinuous"/>
    </xf>
    <xf numFmtId="0" fontId="9" fillId="0" borderId="14" xfId="4" applyFont="1" applyBorder="1" applyAlignment="1" applyProtection="1">
      <alignment horizontal="centerContinuous"/>
    </xf>
    <xf numFmtId="0" fontId="9" fillId="0" borderId="13" xfId="4" applyFont="1" applyBorder="1" applyAlignment="1" applyProtection="1">
      <alignment horizontal="centerContinuous"/>
    </xf>
    <xf numFmtId="0" fontId="9" fillId="0" borderId="6" xfId="4" applyFont="1" applyBorder="1" applyAlignment="1" applyProtection="1">
      <alignment horizontal="centerContinuous"/>
    </xf>
    <xf numFmtId="0" fontId="9" fillId="0" borderId="12" xfId="4" applyFont="1" applyBorder="1" applyAlignment="1" applyProtection="1">
      <alignment horizontal="centerContinuous"/>
    </xf>
    <xf numFmtId="0" fontId="9" fillId="0" borderId="15" xfId="4" applyFont="1" applyBorder="1" applyProtection="1"/>
    <xf numFmtId="0" fontId="9" fillId="0" borderId="14" xfId="4" applyFont="1" applyBorder="1" applyProtection="1"/>
    <xf numFmtId="0" fontId="9" fillId="0" borderId="21" xfId="4" applyFont="1" applyBorder="1" applyAlignment="1" applyProtection="1">
      <alignment horizontal="centerContinuous"/>
    </xf>
    <xf numFmtId="0" fontId="9" fillId="0" borderId="44" xfId="4" applyFont="1" applyBorder="1" applyAlignment="1" applyProtection="1">
      <alignment horizontal="center"/>
    </xf>
    <xf numFmtId="0" fontId="9" fillId="0" borderId="13" xfId="4" applyFont="1" applyBorder="1" applyProtection="1"/>
    <xf numFmtId="0" fontId="9" fillId="0" borderId="12" xfId="4" applyFont="1" applyBorder="1" applyProtection="1"/>
    <xf numFmtId="0" fontId="9" fillId="0" borderId="0" xfId="4" applyFont="1" applyBorder="1" applyAlignment="1" applyProtection="1">
      <alignment horizontal="center"/>
    </xf>
    <xf numFmtId="0" fontId="9" fillId="0" borderId="6" xfId="4" applyFont="1" applyBorder="1" applyAlignment="1" applyProtection="1">
      <alignment horizontal="center"/>
    </xf>
    <xf numFmtId="0" fontId="9" fillId="0" borderId="131" xfId="4" applyFont="1" applyBorder="1" applyAlignment="1" applyProtection="1">
      <alignment horizontal="centerContinuous"/>
    </xf>
    <xf numFmtId="0" fontId="9" fillId="0" borderId="41" xfId="4" applyFont="1" applyBorder="1" applyAlignment="1" applyProtection="1">
      <alignment horizontal="centerContinuous"/>
    </xf>
    <xf numFmtId="0" fontId="9" fillId="0" borderId="8" xfId="4" applyFont="1" applyBorder="1" applyProtection="1"/>
    <xf numFmtId="0" fontId="9" fillId="0" borderId="7" xfId="4" applyFont="1" applyBorder="1" applyAlignment="1" applyProtection="1">
      <alignment horizontal="center"/>
    </xf>
    <xf numFmtId="0" fontId="9" fillId="0" borderId="7" xfId="4" applyFont="1" applyBorder="1" applyProtection="1"/>
    <xf numFmtId="0" fontId="9" fillId="0" borderId="42" xfId="4" applyFont="1" applyBorder="1" applyAlignment="1" applyProtection="1">
      <alignment horizontal="centerContinuous"/>
    </xf>
    <xf numFmtId="0" fontId="9" fillId="0" borderId="5" xfId="4" applyFont="1" applyBorder="1" applyProtection="1"/>
    <xf numFmtId="0" fontId="13" fillId="0" borderId="38" xfId="4" applyFont="1" applyBorder="1" applyAlignment="1" applyProtection="1">
      <alignment horizontal="centerContinuous"/>
    </xf>
    <xf numFmtId="0" fontId="13" fillId="0" borderId="0" xfId="4" applyFont="1" applyBorder="1" applyAlignment="1" applyProtection="1">
      <alignment horizontal="centerContinuous"/>
    </xf>
    <xf numFmtId="0" fontId="2" fillId="0" borderId="51" xfId="4" applyFont="1" applyBorder="1" applyAlignment="1" applyProtection="1">
      <alignment horizontal="left"/>
    </xf>
    <xf numFmtId="37" fontId="3" fillId="0" borderId="49" xfId="0" applyNumberFormat="1" applyFont="1" applyBorder="1" applyProtection="1"/>
    <xf numFmtId="37" fontId="3" fillId="0" borderId="11" xfId="0" applyNumberFormat="1" applyFont="1" applyBorder="1" applyProtection="1"/>
    <xf numFmtId="0" fontId="67" fillId="0" borderId="11" xfId="0" applyFont="1" applyBorder="1" applyProtection="1"/>
    <xf numFmtId="37" fontId="3" fillId="0" borderId="55" xfId="0" applyNumberFormat="1" applyFont="1" applyBorder="1" applyAlignment="1" applyProtection="1">
      <alignment horizontal="center"/>
    </xf>
    <xf numFmtId="0" fontId="3" fillId="0" borderId="21" xfId="0" applyFont="1" applyBorder="1" applyAlignment="1" applyProtection="1">
      <alignment horizontal="left"/>
    </xf>
    <xf numFmtId="0" fontId="67" fillId="0" borderId="0" xfId="0" applyFont="1" applyBorder="1" applyAlignment="1" applyProtection="1">
      <alignment horizontal="center"/>
    </xf>
    <xf numFmtId="0" fontId="67" fillId="0" borderId="0" xfId="0" applyFont="1" applyBorder="1" applyProtection="1"/>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67" fillId="0" borderId="38" xfId="0" applyFont="1" applyBorder="1" applyProtection="1"/>
    <xf numFmtId="0" fontId="84" fillId="0" borderId="0" xfId="0" applyFont="1"/>
    <xf numFmtId="0" fontId="3" fillId="0" borderId="0" xfId="0" applyFont="1" applyBorder="1" applyProtection="1"/>
    <xf numFmtId="0" fontId="67" fillId="0" borderId="21" xfId="0" applyFont="1" applyBorder="1" applyProtection="1"/>
    <xf numFmtId="0" fontId="3" fillId="0" borderId="0" xfId="0" quotePrefix="1" applyFont="1" applyBorder="1" applyAlignment="1" applyProtection="1">
      <alignment horizontal="left"/>
    </xf>
    <xf numFmtId="0" fontId="3" fillId="0" borderId="0" xfId="0" applyFont="1" applyBorder="1" applyAlignment="1" applyProtection="1">
      <alignment horizontal="left"/>
    </xf>
    <xf numFmtId="0" fontId="67" fillId="0" borderId="0" xfId="0" applyFont="1" applyBorder="1" applyAlignment="1" applyProtection="1">
      <alignment horizontal="left"/>
    </xf>
    <xf numFmtId="0" fontId="84" fillId="0" borderId="21" xfId="0" applyFont="1" applyBorder="1" applyProtection="1"/>
    <xf numFmtId="0" fontId="67" fillId="0" borderId="21" xfId="0" applyFont="1" applyBorder="1" applyAlignment="1" applyProtection="1">
      <alignment horizontal="left"/>
    </xf>
    <xf numFmtId="0" fontId="67" fillId="0" borderId="39" xfId="0" applyFont="1" applyBorder="1" applyAlignment="1" applyProtection="1">
      <alignment horizontal="center"/>
    </xf>
    <xf numFmtId="0" fontId="67" fillId="0" borderId="11" xfId="0" applyFont="1" applyBorder="1" applyAlignment="1" applyProtection="1">
      <alignment horizontal="center"/>
    </xf>
    <xf numFmtId="0" fontId="67" fillId="0" borderId="40" xfId="0" applyFont="1" applyBorder="1" applyProtection="1"/>
    <xf numFmtId="0" fontId="67" fillId="0" borderId="52" xfId="0" applyFont="1" applyBorder="1" applyAlignment="1" applyProtection="1">
      <alignment horizontal="left"/>
    </xf>
    <xf numFmtId="37" fontId="3" fillId="0" borderId="21" xfId="0" applyNumberFormat="1" applyFont="1" applyBorder="1" applyAlignment="1" applyProtection="1">
      <alignment horizontal="center"/>
    </xf>
    <xf numFmtId="37" fontId="3" fillId="0" borderId="0" xfId="0" applyNumberFormat="1" applyFont="1" applyBorder="1" applyAlignment="1" applyProtection="1">
      <alignment horizontal="left"/>
    </xf>
    <xf numFmtId="37" fontId="3" fillId="0" borderId="11" xfId="0" applyNumberFormat="1" applyFont="1" applyBorder="1" applyAlignment="1" applyProtection="1">
      <alignment wrapText="1"/>
    </xf>
    <xf numFmtId="37" fontId="3" fillId="0" borderId="0" xfId="0" applyNumberFormat="1" applyFont="1" applyBorder="1" applyProtection="1"/>
    <xf numFmtId="37" fontId="3" fillId="0" borderId="3" xfId="0" applyNumberFormat="1" applyFont="1" applyBorder="1" applyAlignment="1" applyProtection="1">
      <alignment wrapText="1"/>
    </xf>
    <xf numFmtId="37" fontId="3" fillId="0" borderId="3" xfId="0" applyNumberFormat="1" applyFont="1" applyBorder="1" applyProtection="1"/>
    <xf numFmtId="37" fontId="3" fillId="0" borderId="0" xfId="0" applyNumberFormat="1" applyFont="1" applyBorder="1" applyAlignment="1" applyProtection="1">
      <alignment horizontal="center"/>
    </xf>
    <xf numFmtId="0" fontId="4" fillId="0" borderId="38" xfId="0" applyFont="1" applyBorder="1" applyAlignment="1" applyProtection="1">
      <alignment horizontal="right"/>
    </xf>
    <xf numFmtId="0" fontId="3" fillId="0" borderId="21" xfId="0" applyFont="1" applyBorder="1"/>
    <xf numFmtId="0" fontId="84" fillId="0" borderId="0" xfId="0" applyFont="1" applyBorder="1"/>
    <xf numFmtId="0" fontId="84" fillId="0" borderId="38" xfId="0" applyFont="1" applyBorder="1"/>
    <xf numFmtId="0" fontId="85" fillId="0" borderId="70" xfId="0" applyFont="1" applyBorder="1" applyAlignment="1" applyProtection="1">
      <alignment horizontal="center"/>
    </xf>
    <xf numFmtId="0" fontId="85" fillId="0" borderId="44" xfId="0" applyFont="1" applyBorder="1" applyAlignment="1" applyProtection="1">
      <alignment horizontal="center"/>
    </xf>
    <xf numFmtId="0" fontId="85" fillId="0" borderId="43" xfId="0" applyFont="1" applyBorder="1" applyAlignment="1" applyProtection="1">
      <alignment horizontal="center"/>
    </xf>
    <xf numFmtId="0" fontId="85" fillId="0" borderId="7" xfId="0" applyFont="1" applyBorder="1" applyProtection="1"/>
    <xf numFmtId="0" fontId="85" fillId="0" borderId="45" xfId="0" applyFont="1" applyBorder="1" applyAlignment="1" applyProtection="1">
      <alignment horizontal="center"/>
    </xf>
    <xf numFmtId="0" fontId="85" fillId="0" borderId="43" xfId="0" applyFont="1" applyBorder="1" applyProtection="1"/>
    <xf numFmtId="0" fontId="85" fillId="0" borderId="46" xfId="0" applyFont="1" applyBorder="1" applyAlignment="1" applyProtection="1">
      <alignment horizontal="center"/>
    </xf>
    <xf numFmtId="0" fontId="85" fillId="0" borderId="8" xfId="0" applyFont="1" applyBorder="1" applyAlignment="1" applyProtection="1">
      <alignment horizontal="center"/>
    </xf>
    <xf numFmtId="0" fontId="85" fillId="0" borderId="47" xfId="0" applyFont="1" applyBorder="1" applyAlignment="1" applyProtection="1">
      <alignment horizontal="center"/>
    </xf>
    <xf numFmtId="0" fontId="3" fillId="0" borderId="54" xfId="49" applyFont="1" applyBorder="1" applyAlignment="1">
      <alignment horizontal="left" vertical="center" wrapText="1"/>
    </xf>
    <xf numFmtId="0" fontId="11" fillId="0" borderId="52" xfId="48" applyBorder="1"/>
    <xf numFmtId="37" fontId="3" fillId="0" borderId="55" xfId="39" applyNumberFormat="1" applyFont="1" applyFill="1" applyBorder="1" applyAlignment="1" applyProtection="1">
      <alignment vertical="center"/>
      <protection locked="0"/>
    </xf>
    <xf numFmtId="37" fontId="3" fillId="0" borderId="52" xfId="39" applyNumberFormat="1" applyFont="1" applyFill="1" applyBorder="1" applyAlignment="1" applyProtection="1">
      <alignment vertical="center"/>
      <protection locked="0"/>
    </xf>
    <xf numFmtId="37" fontId="52" fillId="0" borderId="52" xfId="39" applyNumberFormat="1" applyFont="1" applyFill="1" applyBorder="1" applyAlignment="1" applyProtection="1">
      <alignment vertical="center"/>
      <protection locked="0"/>
    </xf>
    <xf numFmtId="37" fontId="73" fillId="0" borderId="52" xfId="39" applyNumberFormat="1" applyFont="1" applyFill="1" applyBorder="1" applyAlignment="1" applyProtection="1">
      <alignment vertical="center"/>
      <protection locked="0"/>
    </xf>
    <xf numFmtId="37" fontId="73" fillId="0" borderId="55" xfId="39" applyNumberFormat="1" applyFont="1" applyFill="1" applyBorder="1" applyAlignment="1" applyProtection="1">
      <alignment vertical="center"/>
      <protection locked="0"/>
    </xf>
    <xf numFmtId="0" fontId="3" fillId="0" borderId="0" xfId="55" applyFont="1" applyBorder="1" applyAlignment="1">
      <alignment horizontal="left"/>
    </xf>
    <xf numFmtId="170" fontId="3" fillId="0" borderId="51" xfId="0" applyNumberFormat="1" applyFont="1" applyFill="1" applyBorder="1"/>
    <xf numFmtId="0" fontId="3" fillId="0" borderId="21" xfId="0" applyFont="1" applyFill="1" applyBorder="1"/>
    <xf numFmtId="170" fontId="3" fillId="0" borderId="21" xfId="0" applyNumberFormat="1" applyFont="1" applyFill="1" applyBorder="1"/>
    <xf numFmtId="170" fontId="3" fillId="0" borderId="51" xfId="0" applyNumberFormat="1" applyFont="1" applyFill="1" applyBorder="1" applyAlignment="1">
      <alignment horizontal="center"/>
    </xf>
    <xf numFmtId="10" fontId="3" fillId="0" borderId="21" xfId="0" applyNumberFormat="1" applyFont="1" applyFill="1" applyBorder="1"/>
    <xf numFmtId="10" fontId="3" fillId="0" borderId="51" xfId="0" applyNumberFormat="1" applyFont="1" applyFill="1" applyBorder="1"/>
    <xf numFmtId="170" fontId="3" fillId="0" borderId="19" xfId="0" applyNumberFormat="1" applyFont="1" applyBorder="1"/>
    <xf numFmtId="170" fontId="3" fillId="0" borderId="52" xfId="0" applyNumberFormat="1" applyFont="1" applyBorder="1"/>
    <xf numFmtId="170" fontId="3" fillId="0" borderId="18" xfId="0" applyNumberFormat="1" applyFont="1" applyBorder="1" applyAlignment="1">
      <alignment horizontal="center"/>
    </xf>
    <xf numFmtId="170" fontId="3" fillId="0" borderId="51" xfId="0" applyNumberFormat="1" applyFont="1" applyBorder="1" applyAlignment="1">
      <alignment horizontal="center"/>
    </xf>
    <xf numFmtId="170" fontId="3" fillId="0" borderId="21" xfId="0" applyNumberFormat="1" applyFont="1" applyBorder="1"/>
    <xf numFmtId="43" fontId="3" fillId="0" borderId="51" xfId="0" applyNumberFormat="1" applyFont="1" applyFill="1" applyBorder="1"/>
    <xf numFmtId="10" fontId="3" fillId="0" borderId="51" xfId="0" applyNumberFormat="1" applyFont="1" applyBorder="1"/>
    <xf numFmtId="0" fontId="3" fillId="0" borderId="7" xfId="4" applyFont="1" applyBorder="1" applyAlignment="1">
      <alignment horizontal="center"/>
    </xf>
    <xf numFmtId="0" fontId="3" fillId="0" borderId="8" xfId="4" applyFont="1" applyBorder="1" applyAlignment="1">
      <alignment horizontal="center"/>
    </xf>
    <xf numFmtId="0" fontId="3" fillId="0" borderId="10" xfId="4" applyFont="1" applyBorder="1" applyAlignment="1">
      <alignment horizontal="center"/>
    </xf>
    <xf numFmtId="0" fontId="3" fillId="0" borderId="9" xfId="4" applyFont="1" applyBorder="1" applyAlignment="1">
      <alignment horizontal="center"/>
    </xf>
    <xf numFmtId="0" fontId="3" fillId="0" borderId="66" xfId="4" applyFont="1" applyBorder="1" applyAlignment="1">
      <alignment horizontal="center"/>
    </xf>
    <xf numFmtId="37" fontId="3" fillId="0" borderId="55" xfId="57" applyNumberFormat="1" applyFont="1" applyBorder="1"/>
    <xf numFmtId="37" fontId="3" fillId="0" borderId="53" xfId="57" applyNumberFormat="1" applyFont="1" applyBorder="1"/>
    <xf numFmtId="37" fontId="3" fillId="0" borderId="52" xfId="57" applyNumberFormat="1" applyFont="1" applyBorder="1"/>
    <xf numFmtId="37" fontId="3" fillId="0" borderId="57" xfId="57" applyNumberFormat="1" applyFont="1" applyBorder="1"/>
    <xf numFmtId="37" fontId="3" fillId="0" borderId="54" xfId="57" applyNumberFormat="1" applyFont="1" applyBorder="1"/>
    <xf numFmtId="37" fontId="3" fillId="0" borderId="38" xfId="57" applyNumberFormat="1" applyFont="1" applyBorder="1"/>
    <xf numFmtId="37" fontId="3" fillId="0" borderId="0" xfId="57" applyNumberFormat="1" applyFont="1" applyBorder="1"/>
    <xf numFmtId="37" fontId="3" fillId="0" borderId="51" xfId="57" applyNumberFormat="1" applyFont="1" applyBorder="1"/>
    <xf numFmtId="37" fontId="3" fillId="0" borderId="88" xfId="57" applyNumberFormat="1" applyFont="1" applyBorder="1"/>
    <xf numFmtId="37" fontId="3" fillId="0" borderId="58" xfId="57" applyNumberFormat="1" applyFont="1" applyBorder="1"/>
    <xf numFmtId="37" fontId="3" fillId="0" borderId="86" xfId="57" applyNumberFormat="1" applyFont="1" applyBorder="1"/>
    <xf numFmtId="37" fontId="3" fillId="0" borderId="111" xfId="57" applyNumberFormat="1" applyFont="1" applyBorder="1"/>
    <xf numFmtId="41" fontId="3" fillId="0" borderId="54" xfId="49" applyNumberFormat="1" applyFont="1" applyFill="1" applyBorder="1"/>
    <xf numFmtId="172" fontId="3" fillId="0" borderId="54" xfId="49" applyNumberFormat="1" applyFont="1" applyFill="1" applyBorder="1"/>
    <xf numFmtId="170" fontId="3" fillId="0" borderId="56" xfId="49" applyNumberFormat="1" applyFont="1" applyFill="1" applyBorder="1"/>
    <xf numFmtId="170" fontId="3" fillId="0" borderId="54" xfId="49" applyNumberFormat="1" applyFont="1" applyFill="1" applyBorder="1" applyAlignment="1">
      <alignment horizontal="right"/>
    </xf>
    <xf numFmtId="41" fontId="3" fillId="0" borderId="54" xfId="0" applyNumberFormat="1" applyFont="1" applyBorder="1"/>
    <xf numFmtId="170" fontId="3" fillId="0" borderId="74" xfId="441" applyNumberFormat="1" applyFont="1" applyBorder="1"/>
    <xf numFmtId="170" fontId="3" fillId="0" borderId="55" xfId="441" applyNumberFormat="1" applyFont="1" applyBorder="1"/>
    <xf numFmtId="37" fontId="3" fillId="0" borderId="54" xfId="0" applyNumberFormat="1" applyFont="1" applyBorder="1" applyAlignment="1">
      <alignment horizontal="right"/>
    </xf>
    <xf numFmtId="170" fontId="3" fillId="0" borderId="56" xfId="441" applyNumberFormat="1" applyFont="1" applyBorder="1"/>
    <xf numFmtId="173" fontId="3" fillId="0" borderId="54" xfId="0" applyNumberFormat="1" applyFont="1" applyFill="1" applyBorder="1" applyAlignment="1">
      <alignment horizontal="right"/>
    </xf>
    <xf numFmtId="170" fontId="3" fillId="0" borderId="55" xfId="0" applyNumberFormat="1" applyFont="1" applyBorder="1" applyAlignment="1">
      <alignment horizontal="right"/>
    </xf>
    <xf numFmtId="0" fontId="3" fillId="0" borderId="0" xfId="43" applyFont="1" applyAlignment="1">
      <alignment horizontal="left"/>
    </xf>
    <xf numFmtId="0" fontId="8" fillId="0" borderId="38" xfId="63" applyBorder="1" applyProtection="1">
      <protection locked="0"/>
    </xf>
    <xf numFmtId="0" fontId="8" fillId="0" borderId="21" xfId="63" applyBorder="1" applyProtection="1">
      <protection locked="0"/>
    </xf>
    <xf numFmtId="0" fontId="54" fillId="0" borderId="0" xfId="63" applyFont="1" applyBorder="1" applyAlignment="1">
      <alignment horizontal="left" vertical="top"/>
    </xf>
    <xf numFmtId="0" fontId="54" fillId="0" borderId="0" xfId="63" applyFont="1" applyBorder="1" applyAlignment="1">
      <alignment horizontal="left" vertical="top" textRotation="180"/>
    </xf>
    <xf numFmtId="0" fontId="8" fillId="0" borderId="0" xfId="8" applyBorder="1" applyAlignment="1">
      <alignment horizontal="right" vertical="top"/>
    </xf>
    <xf numFmtId="0" fontId="54" fillId="0" borderId="0" xfId="63" applyFont="1" applyBorder="1" applyProtection="1">
      <protection locked="0"/>
    </xf>
    <xf numFmtId="0" fontId="8" fillId="0" borderId="21" xfId="63" applyBorder="1"/>
    <xf numFmtId="0" fontId="3" fillId="0" borderId="0" xfId="8" applyFont="1" applyBorder="1" applyAlignment="1" applyProtection="1">
      <alignment horizontal="left" vertical="top"/>
      <protection locked="0"/>
    </xf>
    <xf numFmtId="172" fontId="67" fillId="0" borderId="144" xfId="1" applyNumberFormat="1" applyFont="1" applyBorder="1" applyAlignment="1" applyProtection="1">
      <alignment horizontal="center"/>
    </xf>
    <xf numFmtId="172" fontId="67" fillId="0" borderId="54" xfId="1" applyNumberFormat="1" applyFont="1" applyBorder="1" applyProtection="1"/>
    <xf numFmtId="172" fontId="67" fillId="0" borderId="145" xfId="1" applyNumberFormat="1" applyFont="1" applyBorder="1" applyProtection="1"/>
    <xf numFmtId="172" fontId="67" fillId="0" borderId="146" xfId="1" applyNumberFormat="1" applyFont="1" applyBorder="1" applyProtection="1"/>
    <xf numFmtId="172" fontId="67" fillId="0" borderId="144" xfId="1" applyNumberFormat="1" applyFont="1" applyBorder="1" applyProtection="1"/>
    <xf numFmtId="170" fontId="3" fillId="0" borderId="51" xfId="31" applyNumberFormat="1" applyFont="1" applyBorder="1"/>
    <xf numFmtId="170" fontId="3" fillId="0" borderId="52" xfId="31" applyNumberFormat="1" applyFont="1" applyBorder="1"/>
    <xf numFmtId="170" fontId="3" fillId="0" borderId="21" xfId="31" applyNumberFormat="1" applyFont="1" applyBorder="1"/>
    <xf numFmtId="170" fontId="3" fillId="0" borderId="0" xfId="31" applyNumberFormat="1" applyFont="1" applyBorder="1"/>
    <xf numFmtId="170" fontId="3" fillId="0" borderId="51" xfId="31" applyNumberFormat="1" applyFont="1" applyFill="1" applyBorder="1"/>
    <xf numFmtId="0" fontId="3" fillId="0" borderId="38" xfId="31" applyFont="1" applyBorder="1"/>
    <xf numFmtId="170" fontId="3" fillId="0" borderId="21" xfId="31" applyNumberFormat="1" applyFont="1" applyBorder="1"/>
    <xf numFmtId="41" fontId="3" fillId="0" borderId="21" xfId="31" applyNumberFormat="1" applyFont="1" applyBorder="1" applyAlignment="1">
      <alignment horizontal="center"/>
    </xf>
    <xf numFmtId="41" fontId="3" fillId="0" borderId="21" xfId="31" applyNumberFormat="1" applyFont="1" applyBorder="1"/>
    <xf numFmtId="0" fontId="3" fillId="0" borderId="38" xfId="31" applyFont="1" applyBorder="1" applyAlignment="1">
      <alignment horizontal="center"/>
    </xf>
    <xf numFmtId="0" fontId="3" fillId="0" borderId="38" xfId="31" applyFont="1" applyBorder="1"/>
    <xf numFmtId="170" fontId="3" fillId="0" borderId="21" xfId="31" applyNumberFormat="1" applyFont="1" applyBorder="1"/>
    <xf numFmtId="41" fontId="3" fillId="0" borderId="21" xfId="31" applyNumberFormat="1" applyFont="1" applyBorder="1" applyAlignment="1">
      <alignment horizontal="center"/>
    </xf>
    <xf numFmtId="0" fontId="3" fillId="0" borderId="38" xfId="31" applyFont="1" applyBorder="1" applyAlignment="1">
      <alignment horizontal="center"/>
    </xf>
    <xf numFmtId="0" fontId="3" fillId="0" borderId="38" xfId="31" applyFont="1" applyBorder="1"/>
    <xf numFmtId="170" fontId="3" fillId="0" borderId="21" xfId="31" applyNumberFormat="1" applyFont="1" applyBorder="1"/>
    <xf numFmtId="0" fontId="3" fillId="0" borderId="57" xfId="31" applyFont="1" applyBorder="1"/>
    <xf numFmtId="41" fontId="3" fillId="0" borderId="58" xfId="31" applyNumberFormat="1" applyFont="1" applyBorder="1" applyAlignment="1">
      <alignment horizontal="center"/>
    </xf>
    <xf numFmtId="0" fontId="3" fillId="0" borderId="38" xfId="31" applyFont="1" applyBorder="1"/>
    <xf numFmtId="0" fontId="3" fillId="0" borderId="53" xfId="31" applyFont="1" applyBorder="1"/>
    <xf numFmtId="170" fontId="3" fillId="0" borderId="51" xfId="31" applyNumberFormat="1" applyFont="1" applyFill="1" applyBorder="1"/>
    <xf numFmtId="170" fontId="3" fillId="0" borderId="21" xfId="31" applyNumberFormat="1" applyFont="1" applyFill="1" applyBorder="1"/>
    <xf numFmtId="49" fontId="6" fillId="0" borderId="0" xfId="31" applyNumberFormat="1" applyFont="1" applyFill="1" applyBorder="1" applyAlignment="1">
      <alignment horizontal="left" vertical="top"/>
    </xf>
    <xf numFmtId="0" fontId="3" fillId="0" borderId="38" xfId="39" applyFont="1" applyBorder="1" applyAlignment="1"/>
    <xf numFmtId="168" fontId="3" fillId="0" borderId="21" xfId="45" applyNumberFormat="1" applyFont="1" applyBorder="1" applyAlignment="1">
      <alignment horizontal="left" vertical="top" textRotation="180"/>
    </xf>
    <xf numFmtId="0" fontId="3" fillId="0" borderId="38" xfId="31" applyFont="1" applyBorder="1" applyAlignment="1">
      <alignment horizontal="right" vertical="top" textRotation="180"/>
    </xf>
    <xf numFmtId="0" fontId="6" fillId="0" borderId="21" xfId="31" applyBorder="1" applyAlignment="1">
      <alignment horizontal="left" vertical="top"/>
    </xf>
    <xf numFmtId="3" fontId="4" fillId="0" borderId="52" xfId="7" applyNumberFormat="1" applyFont="1" applyBorder="1" applyAlignment="1">
      <alignment horizontal="center"/>
    </xf>
    <xf numFmtId="0" fontId="3" fillId="0" borderId="0" xfId="5" applyFont="1" applyFill="1" applyBorder="1" applyAlignment="1">
      <alignment horizontal="center" vertical="top" textRotation="180"/>
    </xf>
    <xf numFmtId="0" fontId="3" fillId="0" borderId="21" xfId="8" applyFont="1" applyBorder="1" applyAlignment="1">
      <alignment horizontal="left" vertical="top" textRotation="180"/>
    </xf>
    <xf numFmtId="0" fontId="13" fillId="0" borderId="0" xfId="0" applyFont="1" applyBorder="1" applyAlignment="1" applyProtection="1">
      <alignment horizontal="right"/>
    </xf>
    <xf numFmtId="0" fontId="0" fillId="0" borderId="0" xfId="0" applyBorder="1" applyProtection="1"/>
    <xf numFmtId="0" fontId="13" fillId="0" borderId="0" xfId="0" applyFont="1" applyBorder="1" applyProtection="1"/>
    <xf numFmtId="0" fontId="13" fillId="0" borderId="0" xfId="0" applyFont="1" applyBorder="1"/>
    <xf numFmtId="0" fontId="83" fillId="0" borderId="20" xfId="0" applyFont="1" applyBorder="1" applyAlignment="1" applyProtection="1">
      <alignment horizontal="centerContinuous"/>
    </xf>
    <xf numFmtId="0" fontId="4" fillId="0" borderId="18" xfId="0" applyFont="1" applyBorder="1" applyAlignment="1" applyProtection="1">
      <alignment horizontal="centerContinuous"/>
    </xf>
    <xf numFmtId="0" fontId="46" fillId="0" borderId="21" xfId="0" applyFont="1" applyBorder="1" applyAlignment="1" applyProtection="1">
      <alignment horizontal="centerContinuous"/>
    </xf>
    <xf numFmtId="0" fontId="67" fillId="0" borderId="44" xfId="0" applyFont="1" applyBorder="1" applyAlignment="1" applyProtection="1">
      <alignment horizontal="center"/>
    </xf>
    <xf numFmtId="0" fontId="67" fillId="0" borderId="38" xfId="0" applyFont="1" applyBorder="1" applyAlignment="1" applyProtection="1">
      <alignment horizontal="center"/>
    </xf>
    <xf numFmtId="37" fontId="67" fillId="0" borderId="54" xfId="0" applyNumberFormat="1" applyFont="1" applyBorder="1" applyProtection="1"/>
    <xf numFmtId="0" fontId="67" fillId="0" borderId="21" xfId="0" applyFont="1" applyBorder="1" applyAlignment="1" applyProtection="1">
      <alignment horizontal="center"/>
    </xf>
    <xf numFmtId="37" fontId="67" fillId="0" borderId="55" xfId="0" applyNumberFormat="1" applyFont="1" applyBorder="1" applyProtection="1"/>
    <xf numFmtId="0" fontId="67" fillId="0" borderId="147" xfId="0" applyFont="1" applyBorder="1" applyAlignment="1" applyProtection="1">
      <alignment horizontal="center"/>
    </xf>
    <xf numFmtId="37" fontId="3" fillId="0" borderId="49" xfId="0" applyNumberFormat="1" applyFont="1" applyBorder="1" applyAlignment="1" applyProtection="1">
      <alignment wrapText="1"/>
    </xf>
    <xf numFmtId="0" fontId="67" fillId="0" borderId="70" xfId="0" applyFont="1" applyBorder="1" applyAlignment="1" applyProtection="1">
      <alignment horizontal="center"/>
    </xf>
    <xf numFmtId="37" fontId="3" fillId="0" borderId="54" xfId="0" applyNumberFormat="1" applyFont="1" applyBorder="1" applyAlignment="1" applyProtection="1">
      <alignment horizontal="center"/>
    </xf>
    <xf numFmtId="0" fontId="67" fillId="0" borderId="55" xfId="0" applyFont="1" applyBorder="1" applyAlignment="1" applyProtection="1">
      <alignment horizontal="center"/>
    </xf>
    <xf numFmtId="0" fontId="3" fillId="0" borderId="15" xfId="0" applyNumberFormat="1" applyFont="1" applyBorder="1" applyAlignment="1" applyProtection="1">
      <alignment horizontal="center"/>
    </xf>
    <xf numFmtId="0" fontId="3" fillId="0" borderId="53" xfId="0" applyNumberFormat="1" applyFont="1" applyBorder="1" applyAlignment="1" applyProtection="1">
      <alignment horizontal="center"/>
    </xf>
    <xf numFmtId="0" fontId="3" fillId="0" borderId="0" xfId="53" applyFont="1" applyAlignment="1">
      <alignment horizontal="left"/>
    </xf>
    <xf numFmtId="0" fontId="3" fillId="0" borderId="55" xfId="64" applyFont="1" applyFill="1" applyBorder="1" applyAlignment="1">
      <alignment horizontal="right"/>
    </xf>
    <xf numFmtId="0" fontId="3" fillId="0" borderId="54" xfId="64" applyFont="1" applyFill="1" applyBorder="1" applyAlignment="1">
      <alignment horizontal="center"/>
    </xf>
    <xf numFmtId="0" fontId="3" fillId="0" borderId="54" xfId="64" applyFont="1" applyFill="1" applyBorder="1"/>
    <xf numFmtId="0" fontId="6" fillId="0" borderId="62" xfId="64" applyBorder="1" applyAlignment="1">
      <alignment horizontal="center"/>
    </xf>
    <xf numFmtId="0" fontId="3" fillId="0" borderId="94" xfId="64" applyFont="1" applyFill="1" applyBorder="1"/>
    <xf numFmtId="0" fontId="3" fillId="0" borderId="119" xfId="64" applyFont="1" applyFill="1" applyBorder="1"/>
    <xf numFmtId="0" fontId="3" fillId="0" borderId="92" xfId="64" applyFont="1" applyFill="1" applyBorder="1" applyAlignment="1">
      <alignment horizontal="center"/>
    </xf>
    <xf numFmtId="0" fontId="3" fillId="0" borderId="92" xfId="64" applyFont="1" applyFill="1" applyBorder="1" applyAlignment="1" applyProtection="1">
      <alignment horizontal="center"/>
    </xf>
    <xf numFmtId="0" fontId="3" fillId="0" borderId="54" xfId="64" applyFont="1" applyFill="1" applyBorder="1" applyAlignment="1" applyProtection="1">
      <alignment horizontal="center"/>
    </xf>
    <xf numFmtId="0" fontId="3" fillId="0" borderId="114" xfId="64" applyFont="1" applyFill="1" applyBorder="1" applyAlignment="1">
      <alignment horizontal="center"/>
    </xf>
    <xf numFmtId="0" fontId="3" fillId="0" borderId="62" xfId="64" applyFont="1" applyFill="1" applyBorder="1" applyAlignment="1">
      <alignment horizontal="center"/>
    </xf>
    <xf numFmtId="0" fontId="3" fillId="0" borderId="92" xfId="64" applyFont="1" applyBorder="1" applyAlignment="1">
      <alignment horizontal="center"/>
    </xf>
    <xf numFmtId="0" fontId="3" fillId="0" borderId="53" xfId="64" applyFont="1" applyFill="1" applyBorder="1" applyAlignment="1">
      <alignment horizontal="center"/>
    </xf>
    <xf numFmtId="0" fontId="6" fillId="0" borderId="56" xfId="31" applyBorder="1" applyAlignment="1">
      <alignment horizontal="center"/>
    </xf>
    <xf numFmtId="0" fontId="3" fillId="0" borderId="83" xfId="31" applyFont="1" applyBorder="1" applyAlignment="1">
      <alignment horizontal="center"/>
    </xf>
    <xf numFmtId="0" fontId="6" fillId="0" borderId="83" xfId="31" applyBorder="1" applyAlignment="1">
      <alignment horizontal="center"/>
    </xf>
    <xf numFmtId="0" fontId="3" fillId="0" borderId="0" xfId="40" applyFont="1" applyAlignment="1">
      <alignment horizontal="left" textRotation="180"/>
    </xf>
    <xf numFmtId="0" fontId="3" fillId="0" borderId="0" xfId="57" applyFont="1" applyAlignment="1">
      <alignment horizontal="left" textRotation="180"/>
    </xf>
    <xf numFmtId="0" fontId="3" fillId="0" borderId="0" xfId="31" applyFont="1" applyAlignment="1">
      <alignment horizontal="left" vertical="top" textRotation="180"/>
    </xf>
    <xf numFmtId="0" fontId="4" fillId="0" borderId="14" xfId="40" applyFont="1" applyBorder="1" applyAlignment="1" applyProtection="1">
      <alignment horizontal="centerContinuous"/>
    </xf>
    <xf numFmtId="0" fontId="3" fillId="0" borderId="0" xfId="40" applyFont="1" applyAlignment="1" applyProtection="1">
      <alignment horizontal="centerContinuous"/>
    </xf>
    <xf numFmtId="0" fontId="3" fillId="0" borderId="15" xfId="40" applyFont="1" applyBorder="1" applyAlignment="1" applyProtection="1">
      <alignment horizontal="centerContinuous"/>
    </xf>
    <xf numFmtId="0" fontId="3" fillId="0" borderId="55" xfId="63" applyFont="1" applyBorder="1" applyAlignment="1" applyProtection="1">
      <alignment horizontal="center"/>
      <protection locked="0"/>
    </xf>
    <xf numFmtId="0" fontId="3" fillId="0" borderId="56" xfId="63" applyFont="1" applyBorder="1" applyAlignment="1" applyProtection="1">
      <alignment horizontal="center"/>
      <protection locked="0"/>
    </xf>
    <xf numFmtId="0" fontId="3" fillId="0" borderId="0" xfId="60" applyFont="1" applyAlignment="1">
      <alignment horizontal="left"/>
    </xf>
    <xf numFmtId="0" fontId="3" fillId="0" borderId="0" xfId="60" applyFont="1" applyAlignment="1">
      <alignment horizontal="right"/>
    </xf>
    <xf numFmtId="0" fontId="3" fillId="0" borderId="14" xfId="40" applyFont="1" applyBorder="1" applyAlignment="1">
      <alignment horizontal="left" vertical="top" textRotation="180"/>
    </xf>
    <xf numFmtId="0" fontId="6" fillId="0" borderId="0" xfId="31" applyAlignment="1">
      <alignment textRotation="180"/>
    </xf>
    <xf numFmtId="0" fontId="3" fillId="0" borderId="0" xfId="31" applyFont="1" applyAlignment="1">
      <alignment textRotation="180"/>
    </xf>
    <xf numFmtId="0" fontId="3" fillId="0" borderId="15" xfId="32" applyFont="1" applyBorder="1" applyAlignment="1">
      <alignment horizontal="right" vertical="top" textRotation="180"/>
    </xf>
    <xf numFmtId="5" fontId="3" fillId="0" borderId="0" xfId="39" applyNumberFormat="1" applyFont="1" applyAlignment="1" applyProtection="1">
      <alignment horizontal="left" vertical="center"/>
      <protection locked="0"/>
    </xf>
    <xf numFmtId="0" fontId="3" fillId="0" borderId="0" xfId="39" applyFont="1" applyAlignment="1" applyProtection="1">
      <alignment textRotation="180"/>
      <protection locked="0"/>
    </xf>
    <xf numFmtId="0" fontId="3" fillId="0" borderId="14" xfId="31" applyFont="1" applyBorder="1" applyAlignment="1">
      <alignment textRotation="180"/>
    </xf>
    <xf numFmtId="0" fontId="3" fillId="0" borderId="15" xfId="31" applyFont="1" applyBorder="1" applyAlignment="1">
      <alignment horizontal="right" vertical="top"/>
    </xf>
    <xf numFmtId="0" fontId="3" fillId="0" borderId="38" xfId="39" applyFont="1" applyBorder="1" applyAlignment="1" applyProtection="1">
      <alignment textRotation="180"/>
      <protection locked="0"/>
    </xf>
    <xf numFmtId="0" fontId="3" fillId="0" borderId="38" xfId="8" applyFont="1" applyBorder="1" applyAlignment="1" applyProtection="1">
      <alignment horizontal="left" vertical="top" textRotation="180"/>
      <protection locked="0"/>
    </xf>
    <xf numFmtId="0" fontId="8" fillId="0" borderId="38" xfId="8" applyBorder="1" applyAlignment="1">
      <alignment horizontal="left" vertical="top" textRotation="180"/>
    </xf>
    <xf numFmtId="0" fontId="3" fillId="0" borderId="0" xfId="8" applyFont="1" applyAlignment="1" applyProtection="1">
      <alignment textRotation="180"/>
      <protection locked="0"/>
    </xf>
    <xf numFmtId="0" fontId="2" fillId="0" borderId="0" xfId="73" applyFont="1" applyBorder="1" applyProtection="1"/>
    <xf numFmtId="0" fontId="3" fillId="0" borderId="21" xfId="400" applyFont="1" applyBorder="1" applyAlignment="1">
      <alignment horizontal="left" vertical="top" textRotation="180"/>
    </xf>
    <xf numFmtId="0" fontId="3" fillId="0" borderId="21" xfId="400" applyFont="1" applyBorder="1" applyAlignment="1">
      <alignment vertical="top" textRotation="180"/>
    </xf>
    <xf numFmtId="0" fontId="3" fillId="0" borderId="0" xfId="400" applyFont="1" applyBorder="1" applyAlignment="1">
      <alignment vertical="center" textRotation="180"/>
    </xf>
    <xf numFmtId="0" fontId="2" fillId="0" borderId="0" xfId="31" applyFont="1" applyBorder="1" applyAlignment="1">
      <alignment horizontal="right"/>
    </xf>
    <xf numFmtId="0" fontId="2" fillId="0" borderId="81" xfId="31" applyFont="1" applyBorder="1" applyAlignment="1">
      <alignment horizontal="center"/>
    </xf>
    <xf numFmtId="0" fontId="3" fillId="0" borderId="0" xfId="63" applyFont="1" applyBorder="1" applyAlignment="1" applyProtection="1">
      <alignment horizontal="right"/>
      <protection locked="0"/>
    </xf>
    <xf numFmtId="0" fontId="3" fillId="0" borderId="0" xfId="63" applyFont="1" applyBorder="1" applyAlignment="1" applyProtection="1">
      <alignment horizontal="left"/>
      <protection locked="0"/>
    </xf>
    <xf numFmtId="0" fontId="3" fillId="0" borderId="0" xfId="8" applyFont="1" applyBorder="1" applyAlignment="1" applyProtection="1">
      <alignment horizontal="right"/>
      <protection locked="0"/>
    </xf>
    <xf numFmtId="0" fontId="3" fillId="0" borderId="0" xfId="40" applyFont="1" applyAlignment="1">
      <alignment horizontal="left"/>
    </xf>
    <xf numFmtId="0" fontId="3" fillId="0" borderId="19" xfId="7" applyFont="1" applyBorder="1" applyAlignment="1">
      <alignment horizontal="left"/>
    </xf>
    <xf numFmtId="0" fontId="7" fillId="0" borderId="19" xfId="7" applyBorder="1" applyAlignment="1">
      <alignment horizontal="right"/>
    </xf>
    <xf numFmtId="0" fontId="7" fillId="0" borderId="51" xfId="7" applyBorder="1"/>
    <xf numFmtId="0" fontId="57" fillId="0" borderId="0" xfId="69" applyAlignment="1">
      <alignment horizontal="left"/>
    </xf>
    <xf numFmtId="0" fontId="3" fillId="0" borderId="21" xfId="5" applyFont="1" applyFill="1" applyBorder="1" applyAlignment="1">
      <alignment vertical="center" textRotation="180"/>
    </xf>
    <xf numFmtId="0" fontId="3" fillId="0" borderId="21" xfId="5" applyFont="1" applyFill="1" applyBorder="1" applyAlignment="1">
      <alignment horizontal="center" vertical="center"/>
    </xf>
    <xf numFmtId="0" fontId="7" fillId="0" borderId="0" xfId="7" applyFill="1" applyBorder="1" applyAlignment="1">
      <alignment horizontal="center"/>
    </xf>
    <xf numFmtId="0" fontId="57" fillId="0" borderId="0" xfId="69" applyBorder="1" applyAlignment="1">
      <alignment textRotation="180"/>
    </xf>
    <xf numFmtId="0" fontId="3" fillId="0" borderId="0" xfId="4" applyFont="1" applyAlignment="1">
      <alignment horizontal="left"/>
    </xf>
    <xf numFmtId="0" fontId="3" fillId="0" borderId="19" xfId="6" applyFont="1" applyBorder="1" applyAlignment="1">
      <alignment horizontal="left"/>
    </xf>
    <xf numFmtId="0" fontId="2" fillId="0" borderId="11" xfId="4" applyBorder="1" applyProtection="1"/>
    <xf numFmtId="0" fontId="3" fillId="0" borderId="0" xfId="4" applyFont="1" applyAlignment="1">
      <alignment horizontal="left" textRotation="180"/>
    </xf>
    <xf numFmtId="0" fontId="3" fillId="0" borderId="12" xfId="4" applyFont="1" applyBorder="1" applyAlignment="1">
      <alignment horizontal="center"/>
    </xf>
    <xf numFmtId="0" fontId="3" fillId="0" borderId="148" xfId="4" applyFont="1" applyBorder="1" applyAlignment="1">
      <alignment horizontal="left" textRotation="180"/>
    </xf>
    <xf numFmtId="0" fontId="3" fillId="0" borderId="148" xfId="4" applyFont="1" applyBorder="1" applyAlignment="1">
      <alignment horizontal="left"/>
    </xf>
    <xf numFmtId="0" fontId="3" fillId="0" borderId="38" xfId="4" applyFont="1" applyBorder="1" applyAlignment="1">
      <alignment horizontal="centerContinuous"/>
    </xf>
    <xf numFmtId="0" fontId="3" fillId="0" borderId="44" xfId="4" applyFont="1" applyBorder="1" applyAlignment="1">
      <alignment horizontal="center"/>
    </xf>
    <xf numFmtId="0" fontId="3" fillId="0" borderId="45" xfId="4" applyFont="1" applyBorder="1" applyAlignment="1">
      <alignment horizontal="center"/>
    </xf>
    <xf numFmtId="0" fontId="3" fillId="0" borderId="47" xfId="4" applyFont="1" applyBorder="1" applyAlignment="1">
      <alignment horizontal="center"/>
    </xf>
    <xf numFmtId="0" fontId="3" fillId="0" borderId="40" xfId="4" applyFont="1" applyBorder="1" applyAlignment="1">
      <alignment horizontal="centerContinuous"/>
    </xf>
    <xf numFmtId="0" fontId="3" fillId="0" borderId="45" xfId="4" applyFont="1" applyBorder="1"/>
    <xf numFmtId="0" fontId="2" fillId="0" borderId="11" xfId="4" applyFont="1" applyBorder="1" applyProtection="1"/>
    <xf numFmtId="0" fontId="2" fillId="0" borderId="0" xfId="4" applyBorder="1"/>
    <xf numFmtId="0" fontId="11" fillId="0" borderId="51" xfId="48" applyBorder="1"/>
    <xf numFmtId="0" fontId="11" fillId="0" borderId="53" xfId="48" applyBorder="1"/>
    <xf numFmtId="0" fontId="11" fillId="0" borderId="19" xfId="48" applyBorder="1"/>
    <xf numFmtId="0" fontId="3" fillId="0" borderId="0" xfId="0" applyFont="1" applyBorder="1"/>
    <xf numFmtId="0" fontId="84" fillId="0" borderId="21" xfId="0" applyFont="1" applyBorder="1"/>
    <xf numFmtId="0" fontId="3" fillId="0" borderId="19" xfId="69" applyFont="1" applyBorder="1" applyAlignment="1" applyProtection="1">
      <alignment horizontal="right"/>
    </xf>
    <xf numFmtId="41" fontId="3" fillId="0" borderId="55" xfId="39" applyNumberFormat="1" applyFont="1" applyFill="1" applyBorder="1" applyAlignment="1" applyProtection="1">
      <alignment vertical="center"/>
      <protection locked="0"/>
    </xf>
    <xf numFmtId="41" fontId="3" fillId="0" borderId="51" xfId="7" applyNumberFormat="1" applyFont="1" applyFill="1" applyBorder="1" applyAlignment="1">
      <alignment horizontal="center"/>
    </xf>
    <xf numFmtId="37" fontId="11" fillId="0" borderId="0" xfId="57" applyNumberFormat="1"/>
    <xf numFmtId="37" fontId="3" fillId="0" borderId="56" xfId="19" applyNumberFormat="1" applyFont="1" applyBorder="1"/>
    <xf numFmtId="37" fontId="3" fillId="0" borderId="56" xfId="19" applyNumberFormat="1" applyFont="1" applyFill="1" applyBorder="1"/>
    <xf numFmtId="37" fontId="3" fillId="3" borderId="56" xfId="19" applyNumberFormat="1" applyFont="1" applyFill="1" applyBorder="1"/>
    <xf numFmtId="37" fontId="3" fillId="3" borderId="73" xfId="19" applyNumberFormat="1" applyFont="1" applyFill="1" applyBorder="1"/>
    <xf numFmtId="37" fontId="3" fillId="3" borderId="58" xfId="19" applyNumberFormat="1" applyFont="1" applyFill="1" applyBorder="1"/>
    <xf numFmtId="38" fontId="3" fillId="0" borderId="81" xfId="0" applyNumberFormat="1" applyFont="1" applyFill="1" applyBorder="1"/>
    <xf numFmtId="38" fontId="3" fillId="0" borderId="55" xfId="0" applyNumberFormat="1" applyFont="1" applyFill="1" applyBorder="1"/>
    <xf numFmtId="10" fontId="3" fillId="0" borderId="81" xfId="0" applyNumberFormat="1" applyFont="1" applyFill="1" applyBorder="1"/>
    <xf numFmtId="10" fontId="3" fillId="0" borderId="95" xfId="0" applyNumberFormat="1" applyFont="1" applyFill="1" applyBorder="1" applyAlignment="1">
      <alignment horizontal="right"/>
    </xf>
    <xf numFmtId="38" fontId="3" fillId="0" borderId="99" xfId="0" applyNumberFormat="1" applyFont="1" applyFill="1" applyBorder="1"/>
    <xf numFmtId="38" fontId="3" fillId="0" borderId="74" xfId="0" applyNumberFormat="1" applyFont="1" applyFill="1" applyBorder="1"/>
    <xf numFmtId="10" fontId="3" fillId="0" borderId="102" xfId="0" applyNumberFormat="1" applyFont="1" applyFill="1" applyBorder="1" applyAlignment="1">
      <alignment horizontal="right"/>
    </xf>
    <xf numFmtId="10" fontId="3" fillId="0" borderId="81" xfId="66" applyNumberFormat="1" applyFont="1" applyFill="1" applyBorder="1" applyAlignment="1">
      <alignment horizontal="right"/>
    </xf>
    <xf numFmtId="38" fontId="3" fillId="0" borderId="83" xfId="0" applyNumberFormat="1" applyFont="1" applyFill="1" applyBorder="1"/>
    <xf numFmtId="38" fontId="3" fillId="0" borderId="56" xfId="0" applyNumberFormat="1" applyFont="1" applyFill="1" applyBorder="1"/>
    <xf numFmtId="10" fontId="3" fillId="0" borderId="103" xfId="0" applyNumberFormat="1" applyFont="1" applyFill="1" applyBorder="1" applyAlignment="1">
      <alignment horizontal="right"/>
    </xf>
    <xf numFmtId="38" fontId="3" fillId="0" borderId="85" xfId="0" applyNumberFormat="1" applyFont="1" applyFill="1" applyBorder="1"/>
    <xf numFmtId="38" fontId="3" fillId="0" borderId="87" xfId="0" applyNumberFormat="1" applyFont="1" applyFill="1" applyBorder="1"/>
    <xf numFmtId="10" fontId="3" fillId="0" borderId="104" xfId="0" applyNumberFormat="1" applyFont="1" applyFill="1" applyBorder="1"/>
    <xf numFmtId="38" fontId="3" fillId="0" borderId="92" xfId="0" applyNumberFormat="1" applyFont="1" applyFill="1" applyBorder="1"/>
    <xf numFmtId="38" fontId="3" fillId="0" borderId="54" xfId="0" applyNumberFormat="1" applyFont="1" applyFill="1" applyBorder="1"/>
    <xf numFmtId="38" fontId="3" fillId="0" borderId="84" xfId="0" applyNumberFormat="1" applyFont="1" applyFill="1" applyBorder="1"/>
    <xf numFmtId="10" fontId="3" fillId="0" borderId="92" xfId="0" applyNumberFormat="1" applyFont="1" applyFill="1" applyBorder="1"/>
    <xf numFmtId="10" fontId="3" fillId="0" borderId="95" xfId="0" applyNumberFormat="1" applyFont="1" applyFill="1" applyBorder="1"/>
    <xf numFmtId="49" fontId="3" fillId="0" borderId="148" xfId="31" applyNumberFormat="1" applyFont="1" applyFill="1" applyBorder="1" applyAlignment="1">
      <alignment horizontal="centerContinuous"/>
    </xf>
    <xf numFmtId="0" fontId="3" fillId="0" borderId="94" xfId="31" applyFont="1" applyFill="1" applyBorder="1" applyAlignment="1">
      <alignment horizontal="centerContinuous"/>
    </xf>
    <xf numFmtId="0" fontId="3" fillId="0" borderId="101" xfId="31" applyFont="1" applyFill="1" applyBorder="1"/>
    <xf numFmtId="0" fontId="3" fillId="0" borderId="0" xfId="31" applyFont="1" applyFill="1" applyBorder="1" applyAlignment="1">
      <alignment horizontal="centerContinuous"/>
    </xf>
    <xf numFmtId="38" fontId="3" fillId="0" borderId="92" xfId="31" applyNumberFormat="1" applyFont="1" applyFill="1" applyBorder="1"/>
    <xf numFmtId="38" fontId="3" fillId="0" borderId="54" xfId="31" applyNumberFormat="1" applyFont="1" applyFill="1" applyBorder="1"/>
    <xf numFmtId="38" fontId="3" fillId="0" borderId="96" xfId="31" applyNumberFormat="1" applyFont="1" applyFill="1" applyBorder="1"/>
    <xf numFmtId="0" fontId="3" fillId="0" borderId="99" xfId="31" applyFont="1" applyBorder="1" applyAlignment="1">
      <alignment horizontal="center"/>
    </xf>
    <xf numFmtId="41" fontId="9" fillId="0" borderId="31" xfId="4" applyNumberFormat="1" applyFont="1" applyBorder="1"/>
    <xf numFmtId="41" fontId="9" fillId="0" borderId="65" xfId="4" applyNumberFormat="1" applyFont="1" applyBorder="1"/>
    <xf numFmtId="41" fontId="9" fillId="0" borderId="67" xfId="4" applyNumberFormat="1" applyFont="1" applyBorder="1"/>
    <xf numFmtId="41" fontId="3" fillId="0" borderId="34" xfId="4" applyNumberFormat="1" applyFont="1" applyBorder="1"/>
    <xf numFmtId="41" fontId="3" fillId="0" borderId="66" xfId="4" applyNumberFormat="1" applyFont="1" applyBorder="1"/>
    <xf numFmtId="41" fontId="3" fillId="0" borderId="114" xfId="8" applyNumberFormat="1" applyFont="1" applyBorder="1" applyAlignment="1" applyProtection="1">
      <alignment horizontal="center" vertical="center"/>
      <protection locked="0"/>
    </xf>
    <xf numFmtId="41" fontId="3" fillId="0" borderId="51" xfId="7" applyNumberFormat="1" applyFont="1" applyBorder="1" applyAlignment="1">
      <alignment horizontal="center"/>
    </xf>
    <xf numFmtId="41" fontId="3" fillId="0" borderId="56" xfId="38" applyNumberFormat="1" applyFont="1" applyFill="1" applyBorder="1"/>
    <xf numFmtId="0" fontId="9" fillId="0" borderId="52" xfId="31" applyFont="1" applyBorder="1" applyProtection="1"/>
    <xf numFmtId="0" fontId="9" fillId="0" borderId="52" xfId="31" applyFont="1" applyBorder="1" applyAlignment="1" applyProtection="1">
      <alignment horizontal="center"/>
    </xf>
    <xf numFmtId="0" fontId="9" fillId="0" borderId="0" xfId="31" applyFont="1" applyBorder="1" applyAlignment="1" applyProtection="1">
      <alignment horizontal="center"/>
    </xf>
    <xf numFmtId="0" fontId="2" fillId="0" borderId="21" xfId="31" applyFont="1" applyBorder="1" applyProtection="1"/>
    <xf numFmtId="0" fontId="2" fillId="0" borderId="51" xfId="31" applyFont="1" applyBorder="1" applyProtection="1"/>
    <xf numFmtId="0" fontId="9" fillId="0" borderId="38" xfId="31" applyFont="1" applyBorder="1" applyProtection="1"/>
    <xf numFmtId="0" fontId="9" fillId="0" borderId="53" xfId="31" applyFont="1" applyBorder="1" applyProtection="1"/>
    <xf numFmtId="0" fontId="3" fillId="0" borderId="19" xfId="31" applyFont="1" applyBorder="1" applyProtection="1"/>
    <xf numFmtId="0" fontId="3" fillId="0" borderId="19" xfId="31" applyFont="1" applyBorder="1" applyAlignment="1" applyProtection="1">
      <alignment horizontal="center"/>
    </xf>
    <xf numFmtId="0" fontId="6" fillId="0" borderId="0" xfId="74" applyFont="1" applyBorder="1"/>
    <xf numFmtId="0" fontId="2" fillId="0" borderId="148" xfId="31" applyFont="1" applyFill="1" applyBorder="1"/>
    <xf numFmtId="172" fontId="6" fillId="0" borderId="0" xfId="1" applyNumberFormat="1" applyFont="1" applyFill="1"/>
    <xf numFmtId="172" fontId="3" fillId="0" borderId="0" xfId="1" applyNumberFormat="1" applyFont="1" applyFill="1" applyBorder="1"/>
    <xf numFmtId="41" fontId="3" fillId="0" borderId="24" xfId="69" applyNumberFormat="1" applyFont="1" applyBorder="1" applyProtection="1"/>
    <xf numFmtId="41" fontId="3" fillId="0" borderId="8" xfId="69" applyNumberFormat="1" applyFont="1" applyBorder="1" applyProtection="1"/>
    <xf numFmtId="37" fontId="6" fillId="0" borderId="116" xfId="36" applyNumberFormat="1" applyFill="1" applyBorder="1" applyAlignment="1">
      <alignment horizontal="centerContinuous"/>
    </xf>
    <xf numFmtId="37" fontId="3" fillId="0" borderId="118" xfId="36" applyNumberFormat="1" applyFont="1" applyFill="1" applyBorder="1" applyAlignment="1">
      <alignment horizontal="right"/>
    </xf>
    <xf numFmtId="37" fontId="3" fillId="0" borderId="97" xfId="36" applyNumberFormat="1" applyFont="1" applyFill="1" applyBorder="1" applyAlignment="1">
      <alignment horizontal="right"/>
    </xf>
    <xf numFmtId="37" fontId="3" fillId="0" borderId="149" xfId="36" applyNumberFormat="1" applyFont="1" applyFill="1" applyBorder="1" applyAlignment="1">
      <alignment horizontal="right"/>
    </xf>
    <xf numFmtId="37" fontId="3" fillId="0" borderId="117" xfId="36" applyNumberFormat="1" applyFont="1" applyFill="1" applyBorder="1" applyAlignment="1">
      <alignment horizontal="right"/>
    </xf>
    <xf numFmtId="37" fontId="3" fillId="0" borderId="83" xfId="36" applyNumberFormat="1" applyFont="1" applyFill="1" applyBorder="1"/>
    <xf numFmtId="37" fontId="3" fillId="0" borderId="83" xfId="36" applyNumberFormat="1" applyFont="1" applyFill="1" applyBorder="1" applyAlignment="1">
      <alignment horizontal="right"/>
    </xf>
    <xf numFmtId="37" fontId="3" fillId="0" borderId="114" xfId="36" applyNumberFormat="1" applyFont="1" applyFill="1" applyBorder="1"/>
    <xf numFmtId="41" fontId="86" fillId="0" borderId="88" xfId="0" applyNumberFormat="1" applyFont="1" applyBorder="1"/>
    <xf numFmtId="41" fontId="86" fillId="0" borderId="84" xfId="442" applyNumberFormat="1" applyFont="1" applyBorder="1"/>
    <xf numFmtId="0" fontId="3" fillId="0" borderId="0" xfId="73" applyFont="1" applyBorder="1" applyProtection="1"/>
    <xf numFmtId="0" fontId="68" fillId="0" borderId="0" xfId="73" applyFont="1" applyBorder="1" applyProtection="1"/>
    <xf numFmtId="0" fontId="69" fillId="0" borderId="0" xfId="73" applyFont="1" applyBorder="1" applyProtection="1"/>
    <xf numFmtId="0" fontId="68" fillId="0" borderId="0" xfId="73" applyFont="1" applyBorder="1"/>
    <xf numFmtId="0" fontId="3" fillId="0" borderId="0" xfId="74" applyFont="1" applyBorder="1" applyAlignment="1">
      <alignment horizontal="right"/>
    </xf>
    <xf numFmtId="0" fontId="3" fillId="0" borderId="0" xfId="74" applyFont="1" applyBorder="1"/>
    <xf numFmtId="0" fontId="45" fillId="0" borderId="158" xfId="74" applyFont="1" applyBorder="1" applyAlignment="1">
      <alignment horizontal="center"/>
    </xf>
    <xf numFmtId="0" fontId="6" fillId="0" borderId="159" xfId="74" applyFont="1" applyBorder="1"/>
    <xf numFmtId="0" fontId="3" fillId="0" borderId="159" xfId="74" applyFont="1" applyBorder="1" applyAlignment="1">
      <alignment horizontal="left" indent="1"/>
    </xf>
    <xf numFmtId="0" fontId="3" fillId="0" borderId="159" xfId="74" quotePrefix="1" applyFont="1" applyBorder="1" applyAlignment="1">
      <alignment horizontal="left" indent="1"/>
    </xf>
    <xf numFmtId="0" fontId="3" fillId="0" borderId="159" xfId="74" applyFont="1" applyBorder="1"/>
    <xf numFmtId="0" fontId="70" fillId="0" borderId="159" xfId="74" applyFont="1" applyBorder="1" applyAlignment="1">
      <alignment horizontal="center"/>
    </xf>
    <xf numFmtId="0" fontId="6" fillId="0" borderId="160" xfId="74" applyFont="1" applyBorder="1" applyAlignment="1">
      <alignment horizontal="center"/>
    </xf>
    <xf numFmtId="0" fontId="45" fillId="0" borderId="150" xfId="73" applyFont="1" applyBorder="1" applyAlignment="1" applyProtection="1">
      <alignment horizontal="centerContinuous"/>
    </xf>
    <xf numFmtId="0" fontId="77" fillId="0" borderId="153" xfId="73" applyFont="1" applyBorder="1" applyProtection="1"/>
    <xf numFmtId="0" fontId="77" fillId="0" borderId="0" xfId="73" applyFont="1" applyBorder="1" applyAlignment="1" applyProtection="1">
      <alignment horizontal="center"/>
    </xf>
    <xf numFmtId="0" fontId="77" fillId="0" borderId="154" xfId="73" applyFont="1" applyBorder="1" applyAlignment="1" applyProtection="1">
      <alignment horizontal="center"/>
    </xf>
    <xf numFmtId="0" fontId="77" fillId="0" borderId="153" xfId="73" applyFont="1" applyFill="1" applyBorder="1" applyProtection="1"/>
    <xf numFmtId="0" fontId="77" fillId="0" borderId="0" xfId="73" applyFont="1" applyFill="1" applyBorder="1" applyAlignment="1" applyProtection="1">
      <alignment horizontal="center"/>
    </xf>
    <xf numFmtId="0" fontId="77" fillId="0" borderId="154" xfId="73" applyFont="1" applyFill="1" applyBorder="1" applyAlignment="1" applyProtection="1">
      <alignment horizontal="center"/>
    </xf>
    <xf numFmtId="0" fontId="87" fillId="0" borderId="151" xfId="73" applyFont="1" applyBorder="1" applyAlignment="1" applyProtection="1">
      <alignment horizontal="centerContinuous"/>
    </xf>
    <xf numFmtId="0" fontId="87" fillId="0" borderId="152" xfId="73" applyFont="1" applyBorder="1" applyAlignment="1" applyProtection="1">
      <alignment horizontal="centerContinuous"/>
    </xf>
    <xf numFmtId="0" fontId="87" fillId="0" borderId="153" xfId="73" applyFont="1" applyBorder="1" applyProtection="1"/>
    <xf numFmtId="0" fontId="87" fillId="0" borderId="0" xfId="73" applyFont="1" applyBorder="1" applyAlignment="1" applyProtection="1">
      <alignment horizontal="center"/>
    </xf>
    <xf numFmtId="0" fontId="87" fillId="0" borderId="154" xfId="73" applyFont="1" applyBorder="1" applyAlignment="1" applyProtection="1">
      <alignment horizontal="center"/>
    </xf>
    <xf numFmtId="0" fontId="88" fillId="0" borderId="155" xfId="73" applyFont="1" applyBorder="1" applyProtection="1"/>
    <xf numFmtId="0" fontId="88" fillId="0" borderId="156" xfId="73" applyFont="1" applyBorder="1" applyAlignment="1" applyProtection="1">
      <alignment horizontal="center"/>
    </xf>
    <xf numFmtId="0" fontId="88" fillId="0" borderId="157" xfId="73" applyFont="1" applyBorder="1" applyAlignment="1" applyProtection="1">
      <alignment horizontal="center"/>
    </xf>
    <xf numFmtId="10" fontId="3" fillId="0" borderId="7" xfId="72" applyNumberFormat="1" applyFont="1" applyBorder="1" applyAlignment="1" applyProtection="1">
      <alignment horizontal="right"/>
    </xf>
    <xf numFmtId="0" fontId="32" fillId="0" borderId="0" xfId="0" applyFont="1" applyBorder="1"/>
    <xf numFmtId="0" fontId="3" fillId="0" borderId="0" xfId="0" applyFont="1"/>
    <xf numFmtId="37" fontId="2" fillId="0" borderId="84" xfId="0" applyNumberFormat="1" applyFont="1" applyFill="1" applyBorder="1"/>
    <xf numFmtId="37" fontId="2" fillId="0" borderId="55" xfId="0" applyNumberFormat="1" applyFont="1" applyFill="1" applyBorder="1"/>
    <xf numFmtId="3" fontId="3" fillId="0" borderId="54" xfId="0" applyNumberFormat="1" applyFont="1" applyFill="1" applyBorder="1" applyProtection="1"/>
    <xf numFmtId="0" fontId="77" fillId="7" borderId="153" xfId="73" applyFont="1" applyFill="1" applyBorder="1" applyProtection="1"/>
    <xf numFmtId="0" fontId="77" fillId="7" borderId="0" xfId="73" applyFont="1" applyFill="1" applyBorder="1" applyAlignment="1" applyProtection="1">
      <alignment horizontal="center"/>
    </xf>
    <xf numFmtId="0" fontId="77" fillId="7" borderId="154" xfId="73" applyFont="1" applyFill="1" applyBorder="1" applyAlignment="1" applyProtection="1">
      <alignment horizontal="center"/>
    </xf>
    <xf numFmtId="0" fontId="68" fillId="7" borderId="0" xfId="73" applyFont="1" applyFill="1" applyBorder="1"/>
    <xf numFmtId="0" fontId="68" fillId="7" borderId="0" xfId="73" applyFont="1" applyFill="1"/>
    <xf numFmtId="170" fontId="3" fillId="0" borderId="38" xfId="0" applyNumberFormat="1" applyFont="1" applyBorder="1"/>
    <xf numFmtId="170" fontId="3" fillId="0" borderId="38" xfId="0" applyNumberFormat="1" applyFont="1" applyBorder="1" applyAlignment="1">
      <alignment horizontal="right"/>
    </xf>
    <xf numFmtId="170" fontId="3" fillId="0" borderId="159" xfId="51" applyNumberFormat="1" applyFont="1" applyBorder="1"/>
    <xf numFmtId="0" fontId="17" fillId="0" borderId="159" xfId="51" applyFont="1" applyBorder="1"/>
    <xf numFmtId="170" fontId="3" fillId="0" borderId="56" xfId="51" applyNumberFormat="1" applyFont="1" applyBorder="1" applyAlignment="1">
      <alignment horizontal="right"/>
    </xf>
    <xf numFmtId="170" fontId="3" fillId="0" borderId="57" xfId="0" applyNumberFormat="1" applyFont="1" applyBorder="1"/>
    <xf numFmtId="170" fontId="3" fillId="0" borderId="38" xfId="0" applyNumberFormat="1" applyFont="1" applyFill="1" applyBorder="1" applyAlignment="1">
      <alignment horizontal="right"/>
    </xf>
    <xf numFmtId="170" fontId="3" fillId="0" borderId="159" xfId="0" applyNumberFormat="1" applyFont="1" applyFill="1" applyBorder="1" applyAlignment="1">
      <alignment horizontal="right"/>
    </xf>
    <xf numFmtId="170" fontId="3" fillId="0" borderId="75" xfId="0" applyNumberFormat="1" applyFont="1" applyBorder="1" applyAlignment="1">
      <alignment horizontal="right"/>
    </xf>
    <xf numFmtId="170" fontId="3" fillId="0" borderId="160" xfId="0" applyNumberFormat="1" applyFont="1" applyBorder="1" applyAlignment="1">
      <alignment horizontal="right"/>
    </xf>
    <xf numFmtId="0" fontId="85" fillId="0" borderId="13" xfId="0" applyFont="1" applyBorder="1" applyAlignment="1" applyProtection="1">
      <alignment horizontal="center"/>
    </xf>
    <xf numFmtId="0" fontId="85" fillId="0" borderId="15" xfId="0" applyFont="1" applyBorder="1" applyProtection="1"/>
    <xf numFmtId="172" fontId="3" fillId="0" borderId="0" xfId="10" applyNumberFormat="1" applyFont="1" applyFill="1" applyBorder="1" applyAlignment="1"/>
    <xf numFmtId="172" fontId="3" fillId="0" borderId="52" xfId="10" applyNumberFormat="1" applyFont="1" applyFill="1" applyBorder="1" applyAlignment="1"/>
    <xf numFmtId="172" fontId="3" fillId="0" borderId="60" xfId="10" applyNumberFormat="1" applyFont="1" applyFill="1" applyBorder="1" applyAlignment="1"/>
    <xf numFmtId="0" fontId="6" fillId="0" borderId="0" xfId="31" applyFill="1" applyBorder="1" applyAlignment="1"/>
    <xf numFmtId="0" fontId="4" fillId="0" borderId="0" xfId="31" applyFont="1" applyFill="1" applyBorder="1" applyAlignment="1"/>
    <xf numFmtId="172" fontId="3" fillId="0" borderId="76" xfId="10" applyNumberFormat="1" applyFont="1" applyFill="1" applyBorder="1" applyAlignment="1"/>
    <xf numFmtId="38" fontId="3" fillId="0" borderId="0" xfId="10" applyNumberFormat="1" applyFont="1" applyFill="1" applyBorder="1" applyAlignment="1"/>
    <xf numFmtId="0" fontId="3" fillId="0" borderId="161" xfId="61" applyFont="1" applyBorder="1"/>
    <xf numFmtId="172" fontId="3" fillId="0" borderId="8" xfId="1" applyNumberFormat="1" applyFont="1" applyBorder="1" applyAlignment="1">
      <alignment horizontal="center"/>
    </xf>
    <xf numFmtId="0" fontId="3" fillId="0" borderId="33" xfId="4" applyFont="1" applyBorder="1" applyAlignment="1">
      <alignment horizontal="center"/>
    </xf>
    <xf numFmtId="37" fontId="3" fillId="0" borderId="161" xfId="6" applyNumberFormat="1" applyFont="1" applyBorder="1" applyAlignment="1">
      <alignment horizontal="center"/>
    </xf>
    <xf numFmtId="37" fontId="3" fillId="0" borderId="58" xfId="6" applyNumberFormat="1" applyFont="1" applyBorder="1" applyAlignment="1">
      <alignment horizontal="center"/>
    </xf>
    <xf numFmtId="37" fontId="3" fillId="0" borderId="56" xfId="6" applyNumberFormat="1" applyFont="1" applyBorder="1" applyAlignment="1">
      <alignment horizontal="center"/>
    </xf>
    <xf numFmtId="0" fontId="3" fillId="0" borderId="148" xfId="31" applyFont="1" applyBorder="1" applyAlignment="1" applyProtection="1">
      <alignment horizontal="centerContinuous"/>
    </xf>
    <xf numFmtId="0" fontId="2" fillId="0" borderId="161" xfId="0" applyFont="1" applyFill="1" applyBorder="1"/>
    <xf numFmtId="3" fontId="2" fillId="0" borderId="56" xfId="0" applyNumberFormat="1" applyFont="1" applyFill="1" applyBorder="1"/>
    <xf numFmtId="172" fontId="2" fillId="0" borderId="56" xfId="1" applyNumberFormat="1" applyFont="1" applyFill="1" applyBorder="1"/>
    <xf numFmtId="172" fontId="2" fillId="0" borderId="56" xfId="1" applyNumberFormat="1" applyFont="1" applyFill="1" applyBorder="1" applyProtection="1">
      <protection locked="0"/>
    </xf>
    <xf numFmtId="49" fontId="2" fillId="0" borderId="73" xfId="0" applyNumberFormat="1" applyFont="1" applyFill="1" applyBorder="1" applyAlignment="1">
      <alignment horizontal="left"/>
    </xf>
    <xf numFmtId="172" fontId="2" fillId="0" borderId="57" xfId="1" applyNumberFormat="1" applyFont="1" applyFill="1" applyBorder="1"/>
    <xf numFmtId="0" fontId="2" fillId="0" borderId="73" xfId="0" applyFont="1" applyFill="1" applyBorder="1"/>
    <xf numFmtId="0" fontId="2" fillId="0" borderId="161" xfId="0" quotePrefix="1" applyFont="1" applyFill="1" applyBorder="1" applyAlignment="1">
      <alignment horizontal="left"/>
    </xf>
    <xf numFmtId="1" fontId="2" fillId="0" borderId="58" xfId="0" applyNumberFormat="1" applyFont="1" applyFill="1" applyBorder="1"/>
    <xf numFmtId="3" fontId="2" fillId="0" borderId="58" xfId="0" applyNumberFormat="1" applyFont="1" applyFill="1" applyBorder="1"/>
    <xf numFmtId="3" fontId="2" fillId="0" borderId="56" xfId="0" applyNumberFormat="1" applyFont="1" applyFill="1" applyBorder="1" applyProtection="1">
      <protection locked="0"/>
    </xf>
    <xf numFmtId="3" fontId="2" fillId="0" borderId="160" xfId="0" applyNumberFormat="1" applyFont="1" applyFill="1" applyBorder="1" applyProtection="1">
      <protection locked="0"/>
    </xf>
    <xf numFmtId="3" fontId="2" fillId="0" borderId="160" xfId="0" applyNumberFormat="1" applyFont="1" applyFill="1" applyBorder="1"/>
    <xf numFmtId="3" fontId="2" fillId="0" borderId="56" xfId="0" applyNumberFormat="1" applyFont="1" applyFill="1" applyBorder="1" applyProtection="1"/>
    <xf numFmtId="0" fontId="2" fillId="0" borderId="56" xfId="0" applyFont="1" applyFill="1" applyBorder="1"/>
    <xf numFmtId="0" fontId="0" fillId="0" borderId="73" xfId="0" applyFill="1" applyBorder="1"/>
    <xf numFmtId="0" fontId="0" fillId="0" borderId="57" xfId="0" applyFill="1" applyBorder="1"/>
    <xf numFmtId="0" fontId="2" fillId="0" borderId="162" xfId="0" applyFont="1" applyBorder="1"/>
    <xf numFmtId="0" fontId="2" fillId="0" borderId="161" xfId="0" applyFont="1" applyBorder="1"/>
    <xf numFmtId="0" fontId="2" fillId="6" borderId="161" xfId="0" applyFont="1" applyFill="1" applyBorder="1" applyAlignment="1">
      <alignment horizontal="right"/>
    </xf>
    <xf numFmtId="38" fontId="3" fillId="0" borderId="77" xfId="0" applyNumberFormat="1" applyFont="1" applyFill="1" applyBorder="1"/>
    <xf numFmtId="38" fontId="3" fillId="0" borderId="161" xfId="31" applyNumberFormat="1" applyFont="1" applyBorder="1"/>
    <xf numFmtId="0" fontId="2" fillId="0" borderId="159" xfId="31" applyFont="1" applyBorder="1" applyAlignment="1">
      <alignment horizontal="center"/>
    </xf>
    <xf numFmtId="170" fontId="3" fillId="0" borderId="160" xfId="0" applyNumberFormat="1" applyFont="1" applyFill="1" applyBorder="1" applyAlignment="1">
      <alignment horizontal="center"/>
    </xf>
    <xf numFmtId="0" fontId="3" fillId="0" borderId="73" xfId="31" applyFont="1" applyFill="1" applyBorder="1" applyProtection="1"/>
    <xf numFmtId="3" fontId="2" fillId="0" borderId="86" xfId="0" applyNumberFormat="1" applyFont="1" applyFill="1" applyBorder="1" applyProtection="1">
      <protection locked="0"/>
    </xf>
    <xf numFmtId="3" fontId="2" fillId="0" borderId="85" xfId="0" applyNumberFormat="1" applyFont="1" applyFill="1" applyBorder="1" applyProtection="1">
      <protection locked="0"/>
    </xf>
    <xf numFmtId="168" fontId="2" fillId="0" borderId="148" xfId="55" applyNumberFormat="1" applyFont="1" applyBorder="1"/>
    <xf numFmtId="169" fontId="4" fillId="0" borderId="21" xfId="45" applyNumberFormat="1" applyFont="1" applyBorder="1" applyAlignment="1">
      <alignment horizontal="center"/>
    </xf>
    <xf numFmtId="0" fontId="11" fillId="0" borderId="0" xfId="45" applyAlignment="1">
      <alignment horizontal="center"/>
    </xf>
    <xf numFmtId="0" fontId="11" fillId="0" borderId="38" xfId="45" applyBorder="1" applyAlignment="1">
      <alignment horizontal="center"/>
    </xf>
    <xf numFmtId="0" fontId="13" fillId="0" borderId="21" xfId="46" applyFont="1" applyBorder="1" applyAlignment="1">
      <alignment horizontal="center"/>
    </xf>
    <xf numFmtId="0" fontId="13" fillId="0" borderId="0" xfId="46" applyFont="1" applyBorder="1" applyAlignment="1">
      <alignment horizontal="center"/>
    </xf>
    <xf numFmtId="0" fontId="13" fillId="0" borderId="38" xfId="46" applyFont="1" applyBorder="1" applyAlignment="1">
      <alignment horizontal="center"/>
    </xf>
    <xf numFmtId="49" fontId="13" fillId="0" borderId="21" xfId="46" applyNumberFormat="1" applyFont="1" applyBorder="1" applyAlignment="1">
      <alignment horizontal="center"/>
    </xf>
    <xf numFmtId="49" fontId="13" fillId="0" borderId="0" xfId="46" applyNumberFormat="1" applyFont="1" applyBorder="1" applyAlignment="1">
      <alignment horizontal="center"/>
    </xf>
    <xf numFmtId="49" fontId="13" fillId="0" borderId="38" xfId="46" applyNumberFormat="1" applyFont="1" applyBorder="1" applyAlignment="1">
      <alignment horizontal="center"/>
    </xf>
    <xf numFmtId="0" fontId="4" fillId="0" borderId="18" xfId="47" applyFont="1" applyBorder="1" applyAlignment="1">
      <alignment horizontal="center"/>
    </xf>
    <xf numFmtId="0" fontId="4" fillId="0" borderId="19" xfId="47" applyFont="1" applyBorder="1" applyAlignment="1">
      <alignment horizontal="center"/>
    </xf>
    <xf numFmtId="0" fontId="4" fillId="0" borderId="20" xfId="47" applyFont="1" applyBorder="1" applyAlignment="1">
      <alignment horizontal="center"/>
    </xf>
    <xf numFmtId="178" fontId="2" fillId="0" borderId="52" xfId="47" applyNumberFormat="1" applyFont="1" applyBorder="1" applyAlignment="1">
      <alignment horizontal="center"/>
    </xf>
    <xf numFmtId="0" fontId="4" fillId="0" borderId="18" xfId="48" applyFont="1" applyBorder="1" applyAlignment="1">
      <alignment horizontal="center"/>
    </xf>
    <xf numFmtId="0" fontId="4" fillId="0" borderId="19" xfId="48" applyFont="1" applyBorder="1" applyAlignment="1">
      <alignment horizontal="center"/>
    </xf>
    <xf numFmtId="0" fontId="4" fillId="0" borderId="20" xfId="48" applyFont="1" applyBorder="1" applyAlignment="1">
      <alignment horizontal="center"/>
    </xf>
    <xf numFmtId="0" fontId="3" fillId="0" borderId="52" xfId="49" applyFont="1" applyBorder="1" applyAlignment="1">
      <alignment horizontal="right"/>
    </xf>
    <xf numFmtId="0" fontId="4" fillId="0" borderId="18" xfId="49" applyFont="1" applyBorder="1" applyAlignment="1">
      <alignment horizontal="center"/>
    </xf>
    <xf numFmtId="0" fontId="4" fillId="0" borderId="19" xfId="49" applyFont="1" applyBorder="1" applyAlignment="1">
      <alignment horizontal="center"/>
    </xf>
    <xf numFmtId="0" fontId="4" fillId="0" borderId="20" xfId="49" applyFont="1" applyBorder="1" applyAlignment="1">
      <alignment horizontal="center"/>
    </xf>
    <xf numFmtId="0" fontId="3" fillId="0" borderId="21" xfId="49" applyFont="1" applyFill="1" applyBorder="1" applyAlignment="1">
      <alignment horizontal="center"/>
    </xf>
    <xf numFmtId="0" fontId="3" fillId="0" borderId="0" xfId="49" applyFont="1" applyFill="1" applyBorder="1" applyAlignment="1">
      <alignment horizontal="center"/>
    </xf>
    <xf numFmtId="0" fontId="3" fillId="0" borderId="38" xfId="49" applyFont="1" applyFill="1" applyBorder="1" applyAlignment="1">
      <alignment horizontal="center"/>
    </xf>
    <xf numFmtId="0" fontId="3" fillId="0" borderId="52" xfId="52" applyFont="1" applyBorder="1" applyAlignment="1">
      <alignment horizontal="right"/>
    </xf>
    <xf numFmtId="0" fontId="13" fillId="0" borderId="18" xfId="31" applyFont="1" applyBorder="1" applyAlignment="1">
      <alignment horizontal="center"/>
    </xf>
    <xf numFmtId="0" fontId="13" fillId="0" borderId="19" xfId="31" applyFont="1" applyBorder="1" applyAlignment="1">
      <alignment horizontal="center"/>
    </xf>
    <xf numFmtId="0" fontId="13" fillId="0" borderId="20" xfId="31" applyFont="1" applyBorder="1" applyAlignment="1">
      <alignment horizontal="center"/>
    </xf>
    <xf numFmtId="0" fontId="3" fillId="0" borderId="21" xfId="31" applyFont="1" applyBorder="1" applyAlignment="1">
      <alignment horizontal="left"/>
    </xf>
    <xf numFmtId="0" fontId="3" fillId="0" borderId="0" xfId="31" applyFont="1" applyBorder="1" applyAlignment="1">
      <alignment horizontal="left"/>
    </xf>
    <xf numFmtId="0" fontId="3" fillId="0" borderId="38" xfId="31" applyFont="1" applyBorder="1" applyAlignment="1">
      <alignment horizontal="left"/>
    </xf>
    <xf numFmtId="0" fontId="3" fillId="0" borderId="19" xfId="0" applyFont="1" applyBorder="1" applyAlignment="1">
      <alignment horizontal="right" indent="1"/>
    </xf>
    <xf numFmtId="0" fontId="4" fillId="0" borderId="21" xfId="53" applyFont="1" applyBorder="1" applyAlignment="1">
      <alignment horizontal="center"/>
    </xf>
    <xf numFmtId="0" fontId="4" fillId="0" borderId="0" xfId="53" applyFont="1" applyBorder="1" applyAlignment="1">
      <alignment horizontal="center"/>
    </xf>
    <xf numFmtId="0" fontId="4" fillId="0" borderId="38" xfId="53" applyFont="1" applyBorder="1" applyAlignment="1">
      <alignment horizontal="center"/>
    </xf>
    <xf numFmtId="0" fontId="3" fillId="0" borderId="52" xfId="53" applyFont="1" applyBorder="1" applyAlignment="1">
      <alignment horizontal="right"/>
    </xf>
    <xf numFmtId="0" fontId="3" fillId="0" borderId="0" xfId="31" applyFont="1" applyBorder="1" applyAlignment="1">
      <alignment horizontal="right"/>
    </xf>
    <xf numFmtId="0" fontId="4" fillId="0" borderId="18" xfId="31" applyFont="1" applyBorder="1" applyAlignment="1">
      <alignment horizontal="center"/>
    </xf>
    <xf numFmtId="0" fontId="4" fillId="0" borderId="19" xfId="31" applyFont="1" applyBorder="1" applyAlignment="1">
      <alignment horizontal="center"/>
    </xf>
    <xf numFmtId="0" fontId="4" fillId="0" borderId="20" xfId="31" applyFont="1" applyBorder="1" applyAlignment="1">
      <alignment horizontal="center"/>
    </xf>
    <xf numFmtId="0" fontId="3" fillId="0" borderId="21" xfId="31" applyFont="1" applyBorder="1" applyAlignment="1">
      <alignment horizontal="center"/>
    </xf>
    <xf numFmtId="0" fontId="3" fillId="0" borderId="0" xfId="31" applyFont="1" applyAlignment="1">
      <alignment horizontal="center"/>
    </xf>
    <xf numFmtId="0" fontId="3" fillId="0" borderId="38" xfId="31" applyFont="1" applyBorder="1" applyAlignment="1">
      <alignment horizontal="center"/>
    </xf>
    <xf numFmtId="0" fontId="6" fillId="0" borderId="0" xfId="31" applyAlignment="1"/>
    <xf numFmtId="0" fontId="3" fillId="0" borderId="51" xfId="31" applyFont="1" applyBorder="1" applyAlignment="1">
      <alignment horizontal="center"/>
    </xf>
    <xf numFmtId="0" fontId="6" fillId="0" borderId="52" xfId="31" applyBorder="1" applyAlignment="1"/>
    <xf numFmtId="0" fontId="3" fillId="0" borderId="0" xfId="54" applyFont="1" applyBorder="1" applyAlignment="1">
      <alignment horizontal="right"/>
    </xf>
    <xf numFmtId="0" fontId="3" fillId="0" borderId="52" xfId="54" applyFont="1" applyBorder="1" applyAlignment="1">
      <alignment horizontal="right"/>
    </xf>
    <xf numFmtId="0" fontId="3" fillId="0" borderId="18" xfId="54" applyFont="1" applyBorder="1" applyAlignment="1">
      <alignment horizontal="center"/>
    </xf>
    <xf numFmtId="0" fontId="3" fillId="0" borderId="19" xfId="54" applyFont="1" applyBorder="1" applyAlignment="1">
      <alignment horizontal="center"/>
    </xf>
    <xf numFmtId="0" fontId="3" fillId="0" borderId="20" xfId="54" applyFont="1" applyBorder="1" applyAlignment="1">
      <alignment horizontal="center"/>
    </xf>
    <xf numFmtId="0" fontId="3" fillId="0" borderId="51" xfId="54" applyFont="1" applyBorder="1" applyAlignment="1">
      <alignment horizontal="center"/>
    </xf>
    <xf numFmtId="0" fontId="3" fillId="0" borderId="52" xfId="54" applyFont="1" applyBorder="1" applyAlignment="1">
      <alignment horizontal="center"/>
    </xf>
    <xf numFmtId="0" fontId="3" fillId="0" borderId="53" xfId="54" applyFont="1" applyBorder="1" applyAlignment="1">
      <alignment horizontal="center"/>
    </xf>
    <xf numFmtId="0" fontId="13" fillId="0" borderId="21" xfId="31" applyFont="1" applyBorder="1" applyAlignment="1">
      <alignment horizontal="center"/>
    </xf>
    <xf numFmtId="0" fontId="13" fillId="0" borderId="0" xfId="31" applyFont="1" applyBorder="1" applyAlignment="1">
      <alignment horizontal="center"/>
    </xf>
    <xf numFmtId="0" fontId="13" fillId="0" borderId="38" xfId="31" applyFont="1" applyBorder="1" applyAlignment="1">
      <alignment horizontal="center"/>
    </xf>
    <xf numFmtId="169" fontId="13" fillId="0" borderId="21" xfId="55" applyNumberFormat="1" applyFont="1" applyBorder="1" applyAlignment="1">
      <alignment horizontal="center"/>
    </xf>
    <xf numFmtId="169" fontId="13" fillId="0" borderId="0" xfId="55" applyNumberFormat="1" applyFont="1" applyBorder="1" applyAlignment="1">
      <alignment horizontal="center"/>
    </xf>
    <xf numFmtId="169" fontId="13" fillId="0" borderId="38" xfId="55" applyNumberFormat="1" applyFont="1" applyBorder="1" applyAlignment="1">
      <alignment horizontal="center"/>
    </xf>
    <xf numFmtId="0" fontId="4" fillId="0" borderId="21" xfId="55" applyFont="1" applyBorder="1" applyAlignment="1">
      <alignment horizontal="center"/>
    </xf>
    <xf numFmtId="0" fontId="4" fillId="0" borderId="0" xfId="55" applyFont="1" applyBorder="1" applyAlignment="1">
      <alignment horizontal="center"/>
    </xf>
    <xf numFmtId="0" fontId="4" fillId="0" borderId="38" xfId="55" applyFont="1" applyBorder="1" applyAlignment="1">
      <alignment horizontal="center"/>
    </xf>
    <xf numFmtId="0" fontId="3" fillId="0" borderId="0" xfId="55" applyFont="1" applyBorder="1" applyAlignment="1">
      <alignment horizontal="left"/>
    </xf>
    <xf numFmtId="0" fontId="3" fillId="0" borderId="52" xfId="55" applyFont="1" applyBorder="1" applyAlignment="1">
      <alignment horizontal="right"/>
    </xf>
    <xf numFmtId="0" fontId="3" fillId="0" borderId="0" xfId="56" applyFont="1" applyBorder="1" applyAlignment="1">
      <alignment horizontal="left" textRotation="180"/>
    </xf>
    <xf numFmtId="0" fontId="3" fillId="0" borderId="0" xfId="56" applyFont="1" applyBorder="1" applyAlignment="1">
      <alignment horizontal="right" textRotation="180"/>
    </xf>
    <xf numFmtId="0" fontId="3" fillId="0" borderId="38" xfId="56" applyFont="1" applyBorder="1" applyAlignment="1">
      <alignment horizontal="right" textRotation="180"/>
    </xf>
    <xf numFmtId="0" fontId="4" fillId="0" borderId="21" xfId="56" applyFont="1" applyBorder="1" applyAlignment="1">
      <alignment horizontal="center"/>
    </xf>
    <xf numFmtId="0" fontId="4" fillId="0" borderId="0" xfId="56" applyFont="1" applyAlignment="1">
      <alignment horizontal="center"/>
    </xf>
    <xf numFmtId="0" fontId="4" fillId="0" borderId="38" xfId="56" applyFont="1" applyBorder="1" applyAlignment="1">
      <alignment horizontal="center"/>
    </xf>
    <xf numFmtId="0" fontId="4" fillId="0" borderId="21" xfId="31" applyFont="1" applyBorder="1" applyAlignment="1" applyProtection="1">
      <alignment horizontal="center" vertical="center"/>
    </xf>
    <xf numFmtId="0" fontId="4" fillId="0" borderId="0" xfId="31" applyFont="1" applyBorder="1" applyAlignment="1" applyProtection="1">
      <alignment horizontal="center" vertical="center"/>
    </xf>
    <xf numFmtId="0" fontId="4" fillId="0" borderId="38" xfId="31" applyFont="1" applyBorder="1" applyAlignment="1" applyProtection="1">
      <alignment horizontal="center" vertical="center"/>
    </xf>
    <xf numFmtId="38" fontId="4" fillId="0" borderId="97" xfId="31" applyNumberFormat="1" applyFont="1" applyBorder="1" applyAlignment="1">
      <alignment horizontal="center"/>
    </xf>
    <xf numFmtId="38" fontId="4" fillId="0" borderId="73" xfId="31" applyNumberFormat="1" applyFont="1" applyBorder="1" applyAlignment="1">
      <alignment horizontal="center"/>
    </xf>
    <xf numFmtId="38" fontId="4" fillId="0" borderId="98" xfId="31" applyNumberFormat="1" applyFont="1" applyBorder="1" applyAlignment="1">
      <alignment horizontal="center"/>
    </xf>
    <xf numFmtId="0" fontId="4" fillId="0" borderId="21" xfId="31" applyFont="1" applyBorder="1" applyAlignment="1">
      <alignment horizontal="center"/>
    </xf>
    <xf numFmtId="0" fontId="3" fillId="0" borderId="0" xfId="31" applyFont="1" applyBorder="1" applyAlignment="1">
      <alignment horizontal="center"/>
    </xf>
    <xf numFmtId="0" fontId="4" fillId="0" borderId="18" xfId="31" applyFont="1" applyBorder="1" applyAlignment="1" applyProtection="1">
      <alignment horizontal="center"/>
    </xf>
    <xf numFmtId="0" fontId="4" fillId="0" borderId="19" xfId="31" applyFont="1" applyBorder="1" applyAlignment="1" applyProtection="1">
      <alignment horizontal="center"/>
    </xf>
    <xf numFmtId="0" fontId="4" fillId="0" borderId="20" xfId="31" applyFont="1" applyBorder="1" applyAlignment="1" applyProtection="1">
      <alignment horizontal="center"/>
    </xf>
    <xf numFmtId="0" fontId="4" fillId="0" borderId="12" xfId="40" applyFont="1" applyBorder="1" applyAlignment="1">
      <alignment horizontal="center"/>
    </xf>
    <xf numFmtId="0" fontId="4" fillId="0" borderId="6" xfId="40" applyFont="1" applyBorder="1" applyAlignment="1">
      <alignment horizontal="center"/>
    </xf>
    <xf numFmtId="0" fontId="4" fillId="0" borderId="13" xfId="40" applyFont="1" applyBorder="1" applyAlignment="1">
      <alignment horizontal="center"/>
    </xf>
    <xf numFmtId="0" fontId="3" fillId="0" borderId="14" xfId="40" applyFont="1" applyBorder="1" applyAlignment="1">
      <alignment horizontal="center"/>
    </xf>
    <xf numFmtId="0" fontId="3" fillId="0" borderId="0" xfId="40" applyFont="1" applyBorder="1" applyAlignment="1">
      <alignment horizontal="center"/>
    </xf>
    <xf numFmtId="0" fontId="3" fillId="0" borderId="15" xfId="40" applyFont="1" applyBorder="1" applyAlignment="1">
      <alignment horizontal="center"/>
    </xf>
    <xf numFmtId="0" fontId="3" fillId="0" borderId="14" xfId="40" applyFont="1" applyBorder="1" applyAlignment="1">
      <alignment horizontal="left" textRotation="180"/>
    </xf>
    <xf numFmtId="0" fontId="3" fillId="0" borderId="15" xfId="40" applyFont="1" applyBorder="1" applyAlignment="1">
      <alignment horizontal="right" textRotation="180"/>
    </xf>
    <xf numFmtId="0" fontId="3" fillId="0" borderId="15" xfId="40" applyFont="1" applyBorder="1" applyAlignment="1">
      <alignment horizontal="right"/>
    </xf>
    <xf numFmtId="0" fontId="3" fillId="0" borderId="38" xfId="0" applyFont="1" applyFill="1" applyBorder="1" applyAlignment="1">
      <alignment textRotation="180"/>
    </xf>
    <xf numFmtId="0" fontId="3" fillId="0" borderId="21" xfId="0" applyFont="1" applyFill="1" applyBorder="1" applyAlignment="1">
      <alignment horizontal="center" textRotation="180"/>
    </xf>
    <xf numFmtId="0" fontId="3" fillId="0" borderId="21" xfId="0" applyFont="1" applyFill="1" applyBorder="1" applyAlignment="1">
      <alignment horizontal="left" vertical="center" textRotation="180"/>
    </xf>
    <xf numFmtId="0" fontId="0" fillId="0" borderId="21" xfId="0" applyFill="1" applyBorder="1" applyAlignment="1"/>
    <xf numFmtId="0" fontId="3" fillId="0" borderId="38" xfId="0" applyFont="1" applyFill="1" applyBorder="1" applyAlignment="1">
      <alignment horizontal="center" vertical="top" textRotation="180"/>
    </xf>
    <xf numFmtId="0" fontId="3" fillId="0" borderId="38" xfId="0" applyFont="1" applyFill="1" applyBorder="1" applyAlignment="1">
      <alignment horizontal="left" vertical="top" textRotation="180"/>
    </xf>
    <xf numFmtId="0" fontId="3" fillId="0" borderId="21" xfId="0" applyFont="1" applyFill="1" applyBorder="1" applyAlignment="1">
      <alignment textRotation="180"/>
    </xf>
    <xf numFmtId="0" fontId="3" fillId="0" borderId="38" xfId="57" applyFont="1" applyBorder="1" applyAlignment="1">
      <alignment horizontal="right" vertical="top" textRotation="180"/>
    </xf>
    <xf numFmtId="0" fontId="3" fillId="0" borderId="21" xfId="57" applyFont="1" applyBorder="1" applyAlignment="1">
      <alignment horizontal="left" vertical="top" textRotation="180"/>
    </xf>
    <xf numFmtId="0" fontId="3" fillId="0" borderId="21" xfId="57" applyFont="1" applyBorder="1" applyAlignment="1">
      <alignment vertical="top" textRotation="180"/>
    </xf>
    <xf numFmtId="0" fontId="3" fillId="0" borderId="52" xfId="31" applyFont="1" applyBorder="1" applyAlignment="1">
      <alignment horizontal="center"/>
    </xf>
    <xf numFmtId="0" fontId="3" fillId="0" borderId="53" xfId="31" applyFont="1" applyBorder="1" applyAlignment="1">
      <alignment horizontal="center"/>
    </xf>
    <xf numFmtId="0" fontId="3" fillId="0" borderId="38" xfId="31" applyFont="1" applyBorder="1" applyAlignment="1">
      <alignment horizontal="left" textRotation="180"/>
    </xf>
    <xf numFmtId="0" fontId="3" fillId="0" borderId="21" xfId="31" applyFont="1" applyBorder="1" applyAlignment="1">
      <alignment horizontal="left" textRotation="180"/>
    </xf>
    <xf numFmtId="0" fontId="3" fillId="0" borderId="0" xfId="42" applyFont="1" applyAlignment="1"/>
    <xf numFmtId="3" fontId="3" fillId="0" borderId="21" xfId="43" applyNumberFormat="1" applyFont="1" applyBorder="1" applyAlignment="1">
      <alignment horizontal="center"/>
    </xf>
    <xf numFmtId="0" fontId="6" fillId="0" borderId="38" xfId="42" applyBorder="1" applyAlignment="1"/>
    <xf numFmtId="3" fontId="4" fillId="0" borderId="21" xfId="43" applyNumberFormat="1" applyFont="1" applyBorder="1" applyAlignment="1">
      <alignment horizontal="center"/>
    </xf>
    <xf numFmtId="3" fontId="4" fillId="0" borderId="0" xfId="43" applyNumberFormat="1" applyFont="1" applyBorder="1" applyAlignment="1">
      <alignment horizontal="center"/>
    </xf>
    <xf numFmtId="3" fontId="4" fillId="0" borderId="38" xfId="43" applyNumberFormat="1" applyFont="1" applyBorder="1" applyAlignment="1">
      <alignment horizontal="center"/>
    </xf>
    <xf numFmtId="3" fontId="3" fillId="0" borderId="0" xfId="43" applyNumberFormat="1" applyFont="1" applyAlignment="1">
      <alignment horizontal="center"/>
    </xf>
    <xf numFmtId="3" fontId="3" fillId="0" borderId="38" xfId="43" applyNumberFormat="1" applyFont="1" applyBorder="1" applyAlignment="1">
      <alignment horizontal="center"/>
    </xf>
    <xf numFmtId="3" fontId="3" fillId="0" borderId="51" xfId="43" applyNumberFormat="1" applyFont="1" applyBorder="1" applyAlignment="1">
      <alignment horizontal="center"/>
    </xf>
    <xf numFmtId="0" fontId="6" fillId="0" borderId="53" xfId="42" applyBorder="1" applyAlignment="1"/>
    <xf numFmtId="0" fontId="3" fillId="0" borderId="19" xfId="59" applyFont="1" applyBorder="1" applyAlignment="1"/>
    <xf numFmtId="0" fontId="4" fillId="0" borderId="18" xfId="59" applyFont="1" applyBorder="1" applyAlignment="1">
      <alignment horizontal="center"/>
    </xf>
    <xf numFmtId="0" fontId="4" fillId="0" borderId="19" xfId="59" applyFont="1" applyBorder="1" applyAlignment="1">
      <alignment horizontal="center"/>
    </xf>
    <xf numFmtId="0" fontId="4" fillId="0" borderId="20" xfId="59" applyFont="1" applyBorder="1" applyAlignment="1">
      <alignment horizontal="center"/>
    </xf>
    <xf numFmtId="0" fontId="3" fillId="0" borderId="21" xfId="59" applyFont="1" applyBorder="1" applyAlignment="1">
      <alignment horizontal="center"/>
    </xf>
    <xf numFmtId="0" fontId="3" fillId="0" borderId="0" xfId="59" applyFont="1" applyAlignment="1">
      <alignment horizontal="center"/>
    </xf>
    <xf numFmtId="0" fontId="3" fillId="0" borderId="38" xfId="59" applyFont="1" applyBorder="1" applyAlignment="1">
      <alignment horizontal="center"/>
    </xf>
    <xf numFmtId="0" fontId="26" fillId="0" borderId="0" xfId="58" applyFont="1" applyAlignment="1">
      <alignment horizontal="center"/>
    </xf>
    <xf numFmtId="0" fontId="3" fillId="0" borderId="52" xfId="59" applyFont="1" applyBorder="1" applyAlignment="1">
      <alignment horizontal="left"/>
    </xf>
    <xf numFmtId="0" fontId="3" fillId="0" borderId="52" xfId="59" applyFont="1" applyBorder="1" applyAlignment="1">
      <alignment horizontal="right"/>
    </xf>
    <xf numFmtId="0" fontId="4" fillId="0" borderId="18" xfId="60" applyFont="1" applyBorder="1" applyAlignment="1">
      <alignment horizontal="center"/>
    </xf>
    <xf numFmtId="0" fontId="4" fillId="0" borderId="19" xfId="60" applyFont="1" applyBorder="1" applyAlignment="1">
      <alignment horizontal="center"/>
    </xf>
    <xf numFmtId="0" fontId="4" fillId="0" borderId="20" xfId="60" applyFont="1" applyBorder="1" applyAlignment="1">
      <alignment horizontal="center"/>
    </xf>
    <xf numFmtId="0" fontId="3" fillId="0" borderId="21" xfId="60" applyFont="1" applyBorder="1" applyAlignment="1">
      <alignment horizontal="center"/>
    </xf>
    <xf numFmtId="0" fontId="3" fillId="0" borderId="0" xfId="60" applyFont="1" applyBorder="1" applyAlignment="1">
      <alignment horizontal="center"/>
    </xf>
    <xf numFmtId="0" fontId="3" fillId="0" borderId="38" xfId="60" applyFont="1" applyBorder="1" applyAlignment="1">
      <alignment horizontal="center"/>
    </xf>
    <xf numFmtId="0" fontId="3" fillId="0" borderId="52" xfId="60" applyFont="1" applyBorder="1" applyAlignment="1">
      <alignment horizontal="right"/>
    </xf>
    <xf numFmtId="0" fontId="4" fillId="0" borderId="18" xfId="61" applyFont="1" applyBorder="1" applyAlignment="1">
      <alignment horizontal="center"/>
    </xf>
    <xf numFmtId="0" fontId="4" fillId="0" borderId="19" xfId="61" applyFont="1" applyBorder="1" applyAlignment="1">
      <alignment horizontal="center"/>
    </xf>
    <xf numFmtId="0" fontId="4" fillId="0" borderId="20" xfId="61" applyFont="1" applyBorder="1" applyAlignment="1">
      <alignment horizontal="center"/>
    </xf>
    <xf numFmtId="0" fontId="3" fillId="0" borderId="21" xfId="61" applyFont="1" applyBorder="1" applyAlignment="1">
      <alignment horizontal="center"/>
    </xf>
    <xf numFmtId="0" fontId="3" fillId="0" borderId="0" xfId="61" applyFont="1" applyBorder="1" applyAlignment="1">
      <alignment horizontal="center"/>
    </xf>
    <xf numFmtId="0" fontId="3" fillId="0" borderId="38" xfId="61" applyFont="1" applyBorder="1" applyAlignment="1">
      <alignment horizontal="center"/>
    </xf>
    <xf numFmtId="0" fontId="4" fillId="0" borderId="21" xfId="61" applyFont="1" applyBorder="1" applyAlignment="1">
      <alignment horizontal="center"/>
    </xf>
    <xf numFmtId="0" fontId="4" fillId="0" borderId="0" xfId="61" applyFont="1" applyBorder="1" applyAlignment="1">
      <alignment horizontal="center"/>
    </xf>
    <xf numFmtId="0" fontId="4" fillId="0" borderId="38" xfId="61" applyFont="1" applyBorder="1" applyAlignment="1">
      <alignment horizontal="center"/>
    </xf>
    <xf numFmtId="0" fontId="11" fillId="0" borderId="0" xfId="49" applyFont="1" applyAlignment="1">
      <alignment horizontal="left" wrapText="1"/>
    </xf>
    <xf numFmtId="0" fontId="48" fillId="0" borderId="18" xfId="62" applyFont="1" applyBorder="1" applyAlignment="1">
      <alignment horizontal="center"/>
    </xf>
    <xf numFmtId="0" fontId="48" fillId="0" borderId="19" xfId="62" applyFont="1" applyBorder="1" applyAlignment="1">
      <alignment horizontal="center"/>
    </xf>
    <xf numFmtId="0" fontId="48" fillId="0" borderId="20" xfId="62" applyFont="1" applyBorder="1" applyAlignment="1">
      <alignment horizontal="center"/>
    </xf>
    <xf numFmtId="0" fontId="50" fillId="0" borderId="21" xfId="62" applyFont="1" applyBorder="1" applyAlignment="1">
      <alignment horizontal="center"/>
    </xf>
    <xf numFmtId="0" fontId="50" fillId="0" borderId="0" xfId="62" applyFont="1" applyBorder="1" applyAlignment="1">
      <alignment horizontal="center"/>
    </xf>
    <xf numFmtId="0" fontId="50" fillId="0" borderId="38" xfId="62" applyFont="1" applyBorder="1" applyAlignment="1">
      <alignment horizontal="center"/>
    </xf>
    <xf numFmtId="0" fontId="3" fillId="0" borderId="38" xfId="62" applyFont="1" applyBorder="1" applyAlignment="1">
      <alignment horizontal="left" vertical="top" textRotation="180"/>
    </xf>
    <xf numFmtId="0" fontId="3" fillId="0" borderId="21" xfId="62" applyFont="1" applyBorder="1" applyAlignment="1">
      <alignment horizontal="left" vertical="top" textRotation="180"/>
    </xf>
    <xf numFmtId="0" fontId="3" fillId="0" borderId="21" xfId="32" applyFont="1" applyBorder="1" applyAlignment="1">
      <alignment horizontal="left" vertical="top" textRotation="180"/>
    </xf>
    <xf numFmtId="168" fontId="3" fillId="0" borderId="11" xfId="45" applyNumberFormat="1" applyFont="1" applyBorder="1" applyAlignment="1">
      <alignment horizontal="right"/>
    </xf>
    <xf numFmtId="0" fontId="3" fillId="0" borderId="11" xfId="40" applyFont="1" applyBorder="1" applyAlignment="1">
      <alignment horizontal="left"/>
    </xf>
    <xf numFmtId="5" fontId="3" fillId="0" borderId="52" xfId="39" applyNumberFormat="1" applyFont="1" applyBorder="1" applyAlignment="1" applyProtection="1">
      <alignment horizontal="left" vertical="center"/>
      <protection locked="0"/>
    </xf>
    <xf numFmtId="168" fontId="3" fillId="0" borderId="21" xfId="45" applyNumberFormat="1" applyFont="1" applyBorder="1" applyAlignment="1">
      <alignment horizontal="left" textRotation="180"/>
    </xf>
    <xf numFmtId="0" fontId="3" fillId="0" borderId="38" xfId="39" applyFont="1" applyBorder="1" applyAlignment="1" applyProtection="1">
      <alignment textRotation="180"/>
      <protection locked="0"/>
    </xf>
    <xf numFmtId="0" fontId="3" fillId="0" borderId="14" xfId="40" applyFont="1" applyBorder="1" applyAlignment="1">
      <alignment textRotation="180"/>
    </xf>
    <xf numFmtId="0" fontId="3" fillId="0" borderId="14" xfId="40" applyFont="1" applyBorder="1" applyAlignment="1">
      <alignment horizontal="left" vertical="top" textRotation="180"/>
    </xf>
    <xf numFmtId="0" fontId="3" fillId="0" borderId="0" xfId="40" applyFont="1" applyBorder="1" applyAlignment="1">
      <alignment horizontal="left" vertical="top" textRotation="180"/>
    </xf>
    <xf numFmtId="0" fontId="6" fillId="0" borderId="21" xfId="31" applyBorder="1" applyAlignment="1">
      <alignment horizontal="left" vertical="top" textRotation="180"/>
    </xf>
    <xf numFmtId="0" fontId="3" fillId="0" borderId="21" xfId="400" applyFont="1" applyBorder="1" applyAlignment="1">
      <alignment vertical="top" textRotation="180"/>
    </xf>
    <xf numFmtId="0" fontId="3" fillId="0" borderId="21" xfId="400" applyFont="1" applyBorder="1" applyAlignment="1">
      <alignment vertical="center" textRotation="180"/>
    </xf>
    <xf numFmtId="0" fontId="3" fillId="0" borderId="0" xfId="400" applyFont="1" applyBorder="1" applyAlignment="1">
      <alignment vertical="center" textRotation="180"/>
    </xf>
    <xf numFmtId="0" fontId="3" fillId="0" borderId="0" xfId="400" applyFont="1" applyAlignment="1">
      <alignment vertical="center" textRotation="180"/>
    </xf>
    <xf numFmtId="0" fontId="6" fillId="0" borderId="21" xfId="31" applyBorder="1" applyAlignment="1">
      <alignment horizontal="left" textRotation="180"/>
    </xf>
    <xf numFmtId="0" fontId="2" fillId="0" borderId="21" xfId="31" applyFont="1" applyBorder="1" applyAlignment="1">
      <alignment horizontal="center"/>
    </xf>
    <xf numFmtId="0" fontId="2" fillId="0" borderId="38" xfId="31" applyFont="1" applyBorder="1" applyAlignment="1">
      <alignment horizontal="center"/>
    </xf>
    <xf numFmtId="0" fontId="2" fillId="0" borderId="51" xfId="31" applyFont="1" applyBorder="1" applyAlignment="1">
      <alignment horizontal="center"/>
    </xf>
    <xf numFmtId="0" fontId="2" fillId="0" borderId="53" xfId="31" applyFont="1" applyBorder="1" applyAlignment="1">
      <alignment horizontal="center"/>
    </xf>
    <xf numFmtId="0" fontId="3" fillId="0" borderId="38" xfId="39" applyFont="1" applyBorder="1" applyAlignment="1" applyProtection="1">
      <alignment vertical="top" textRotation="180"/>
      <protection locked="0"/>
    </xf>
    <xf numFmtId="0" fontId="4" fillId="0" borderId="58" xfId="31" applyFont="1" applyBorder="1" applyAlignment="1">
      <alignment horizontal="center"/>
    </xf>
    <xf numFmtId="0" fontId="4" fillId="0" borderId="73" xfId="31" applyFont="1" applyBorder="1" applyAlignment="1">
      <alignment horizontal="center"/>
    </xf>
    <xf numFmtId="0" fontId="4" fillId="0" borderId="57" xfId="31" applyFont="1" applyBorder="1" applyAlignment="1">
      <alignment horizontal="center"/>
    </xf>
    <xf numFmtId="0" fontId="2" fillId="0" borderId="18" xfId="31" applyFont="1" applyBorder="1" applyAlignment="1">
      <alignment horizontal="center"/>
    </xf>
    <xf numFmtId="0" fontId="2" fillId="0" borderId="20" xfId="31" applyFont="1" applyBorder="1" applyAlignment="1">
      <alignment horizontal="center"/>
    </xf>
    <xf numFmtId="37" fontId="2" fillId="0" borderId="58" xfId="31" applyNumberFormat="1" applyFont="1" applyBorder="1" applyAlignment="1">
      <alignment horizontal="center"/>
    </xf>
    <xf numFmtId="37" fontId="2" fillId="0" borderId="73" xfId="31" applyNumberFormat="1" applyFont="1" applyBorder="1" applyAlignment="1">
      <alignment horizontal="center"/>
    </xf>
    <xf numFmtId="37" fontId="2" fillId="0" borderId="57" xfId="31" applyNumberFormat="1" applyFont="1" applyBorder="1" applyAlignment="1">
      <alignment horizontal="center"/>
    </xf>
    <xf numFmtId="0" fontId="18" fillId="0" borderId="18" xfId="31" applyFont="1" applyBorder="1" applyAlignment="1">
      <alignment horizontal="center"/>
    </xf>
    <xf numFmtId="0" fontId="18" fillId="0" borderId="19" xfId="31" applyFont="1" applyBorder="1" applyAlignment="1">
      <alignment horizontal="center"/>
    </xf>
    <xf numFmtId="0" fontId="18" fillId="0" borderId="20" xfId="31" applyFont="1" applyBorder="1" applyAlignment="1">
      <alignment horizontal="center"/>
    </xf>
    <xf numFmtId="0" fontId="18" fillId="0" borderId="21" xfId="31" applyFont="1" applyBorder="1" applyAlignment="1">
      <alignment horizontal="center"/>
    </xf>
    <xf numFmtId="0" fontId="18" fillId="0" borderId="0" xfId="31" applyFont="1" applyBorder="1" applyAlignment="1">
      <alignment horizontal="center"/>
    </xf>
    <xf numFmtId="0" fontId="18" fillId="0" borderId="38" xfId="31" applyFont="1" applyBorder="1" applyAlignment="1">
      <alignment horizontal="center"/>
    </xf>
    <xf numFmtId="0" fontId="9" fillId="0" borderId="58" xfId="31" applyFont="1" applyBorder="1" applyAlignment="1">
      <alignment horizontal="center"/>
    </xf>
    <xf numFmtId="0" fontId="9" fillId="0" borderId="73" xfId="31" applyFont="1" applyBorder="1" applyAlignment="1">
      <alignment horizontal="center"/>
    </xf>
    <xf numFmtId="0" fontId="3" fillId="0" borderId="38" xfId="8" applyFont="1" applyBorder="1" applyAlignment="1" applyProtection="1">
      <alignment horizontal="left" vertical="top" textRotation="180"/>
      <protection locked="0"/>
    </xf>
    <xf numFmtId="0" fontId="3" fillId="0" borderId="21" xfId="8" applyFont="1" applyBorder="1" applyAlignment="1" applyProtection="1">
      <alignment horizontal="left" vertical="top" textRotation="180"/>
      <protection locked="0"/>
    </xf>
    <xf numFmtId="5" fontId="4" fillId="0" borderId="18" xfId="63" applyNumberFormat="1" applyFont="1" applyBorder="1" applyAlignment="1" applyProtection="1">
      <alignment horizontal="center"/>
      <protection locked="0"/>
    </xf>
    <xf numFmtId="0" fontId="8" fillId="0" borderId="19" xfId="63" applyBorder="1" applyAlignment="1"/>
    <xf numFmtId="0" fontId="8" fillId="0" borderId="20" xfId="63" applyBorder="1" applyAlignment="1"/>
    <xf numFmtId="5" fontId="3" fillId="0" borderId="21" xfId="63" applyNumberFormat="1" applyFont="1" applyBorder="1" applyAlignment="1" applyProtection="1">
      <alignment horizontal="center"/>
      <protection locked="0"/>
    </xf>
    <xf numFmtId="0" fontId="8" fillId="0" borderId="0" xfId="63" applyAlignment="1"/>
    <xf numFmtId="0" fontId="8" fillId="0" borderId="38" xfId="63" applyBorder="1" applyAlignment="1"/>
    <xf numFmtId="0" fontId="4" fillId="0" borderId="18" xfId="7" applyFont="1" applyBorder="1" applyAlignment="1">
      <alignment horizontal="center"/>
    </xf>
    <xf numFmtId="0" fontId="4" fillId="0" borderId="19" xfId="7" applyFont="1" applyBorder="1" applyAlignment="1">
      <alignment horizontal="center"/>
    </xf>
    <xf numFmtId="0" fontId="4" fillId="0" borderId="20" xfId="7" applyFont="1" applyBorder="1" applyAlignment="1">
      <alignment horizontal="center"/>
    </xf>
    <xf numFmtId="0" fontId="4" fillId="0" borderId="21" xfId="7" applyFont="1" applyBorder="1" applyAlignment="1">
      <alignment horizontal="center"/>
    </xf>
    <xf numFmtId="0" fontId="4" fillId="0" borderId="0" xfId="7" applyFont="1" applyAlignment="1">
      <alignment horizontal="center"/>
    </xf>
    <xf numFmtId="0" fontId="4" fillId="0" borderId="38" xfId="7" applyFont="1" applyBorder="1" applyAlignment="1">
      <alignment horizontal="center"/>
    </xf>
    <xf numFmtId="0" fontId="3" fillId="0" borderId="73" xfId="7" applyFont="1" applyBorder="1" applyAlignment="1"/>
    <xf numFmtId="0" fontId="7" fillId="0" borderId="73" xfId="7" applyBorder="1" applyAlignment="1"/>
    <xf numFmtId="0" fontId="7" fillId="0" borderId="57" xfId="7" applyBorder="1" applyAlignment="1"/>
    <xf numFmtId="0" fontId="4" fillId="0" borderId="12" xfId="69" applyFont="1" applyBorder="1" applyAlignment="1" applyProtection="1">
      <alignment horizontal="center" readingOrder="1"/>
    </xf>
    <xf numFmtId="0" fontId="4" fillId="0" borderId="6" xfId="69" applyFont="1" applyBorder="1" applyAlignment="1" applyProtection="1">
      <alignment horizontal="center" readingOrder="1"/>
    </xf>
    <xf numFmtId="0" fontId="4" fillId="0" borderId="13" xfId="69" applyFont="1" applyBorder="1" applyAlignment="1" applyProtection="1">
      <alignment horizontal="center" readingOrder="1"/>
    </xf>
    <xf numFmtId="0" fontId="4" fillId="0" borderId="14" xfId="69" applyFont="1" applyBorder="1" applyAlignment="1" applyProtection="1">
      <alignment horizontal="center"/>
    </xf>
    <xf numFmtId="0" fontId="4" fillId="0" borderId="0" xfId="69" applyFont="1" applyBorder="1" applyAlignment="1" applyProtection="1">
      <alignment horizontal="center"/>
    </xf>
    <xf numFmtId="0" fontId="4" fillId="0" borderId="15" xfId="69" applyFont="1" applyBorder="1" applyAlignment="1" applyProtection="1">
      <alignment horizontal="center"/>
    </xf>
    <xf numFmtId="0" fontId="9" fillId="0" borderId="14" xfId="69" applyFont="1" applyBorder="1" applyAlignment="1" applyProtection="1">
      <alignment horizontal="center"/>
    </xf>
    <xf numFmtId="0" fontId="9" fillId="0" borderId="0" xfId="69" applyFont="1" applyBorder="1" applyAlignment="1" applyProtection="1">
      <alignment horizontal="center"/>
    </xf>
    <xf numFmtId="0" fontId="9" fillId="0" borderId="15" xfId="69" applyFont="1" applyBorder="1" applyAlignment="1" applyProtection="1">
      <alignment horizontal="center"/>
    </xf>
    <xf numFmtId="0" fontId="4" fillId="0" borderId="21" xfId="69" applyFont="1" applyBorder="1" applyAlignment="1">
      <alignment horizontal="center"/>
    </xf>
    <xf numFmtId="0" fontId="4" fillId="0" borderId="0" xfId="69" applyFont="1" applyBorder="1" applyAlignment="1">
      <alignment horizontal="center"/>
    </xf>
    <xf numFmtId="0" fontId="4" fillId="0" borderId="38" xfId="69" applyFont="1" applyBorder="1" applyAlignment="1">
      <alignment horizontal="center"/>
    </xf>
    <xf numFmtId="0" fontId="4" fillId="0" borderId="21" xfId="69" applyFont="1" applyBorder="1" applyAlignment="1" applyProtection="1">
      <alignment horizontal="center"/>
    </xf>
    <xf numFmtId="0" fontId="4" fillId="0" borderId="38" xfId="69" applyFont="1" applyBorder="1" applyAlignment="1" applyProtection="1">
      <alignment horizontal="center"/>
    </xf>
    <xf numFmtId="0" fontId="3" fillId="0" borderId="21" xfId="5" applyFont="1" applyFill="1" applyBorder="1" applyAlignment="1">
      <alignment horizontal="left" textRotation="180"/>
    </xf>
    <xf numFmtId="0" fontId="57" fillId="0" borderId="21" xfId="69" applyBorder="1" applyAlignment="1">
      <alignment horizontal="left" textRotation="180"/>
    </xf>
    <xf numFmtId="0" fontId="3" fillId="0" borderId="38" xfId="5" applyFont="1" applyFill="1" applyBorder="1" applyAlignment="1">
      <alignment horizontal="right" vertical="top" textRotation="180"/>
    </xf>
    <xf numFmtId="0" fontId="57" fillId="0" borderId="21" xfId="69" applyBorder="1" applyAlignment="1">
      <alignment horizontal="left"/>
    </xf>
    <xf numFmtId="0" fontId="3" fillId="0" borderId="21" xfId="5" applyFont="1" applyFill="1" applyBorder="1" applyAlignment="1">
      <alignment horizontal="left" vertical="top" textRotation="180"/>
    </xf>
    <xf numFmtId="0" fontId="57" fillId="0" borderId="21" xfId="69" applyBorder="1" applyAlignment="1">
      <alignment horizontal="left" vertical="top"/>
    </xf>
    <xf numFmtId="0" fontId="3" fillId="0" borderId="38" xfId="5" applyFont="1" applyFill="1" applyBorder="1" applyAlignment="1">
      <alignment horizontal="right" textRotation="180"/>
    </xf>
    <xf numFmtId="0" fontId="57" fillId="0" borderId="38" xfId="69" applyBorder="1" applyAlignment="1">
      <alignment horizontal="right"/>
    </xf>
    <xf numFmtId="0" fontId="3" fillId="0" borderId="38" xfId="5" applyFont="1" applyFill="1" applyBorder="1" applyAlignment="1">
      <alignment horizontal="right" vertical="center" textRotation="180"/>
    </xf>
    <xf numFmtId="0" fontId="57" fillId="0" borderId="38" xfId="69" applyBorder="1" applyAlignment="1">
      <alignment horizontal="right" vertical="center"/>
    </xf>
    <xf numFmtId="0" fontId="1" fillId="0" borderId="38" xfId="5" applyFill="1" applyBorder="1" applyAlignment="1">
      <alignment horizontal="right" vertical="top"/>
    </xf>
    <xf numFmtId="0" fontId="57" fillId="0" borderId="38" xfId="69" applyBorder="1" applyAlignment="1">
      <alignment horizontal="right" vertical="top"/>
    </xf>
    <xf numFmtId="0" fontId="3" fillId="0" borderId="148" xfId="4" applyFont="1" applyBorder="1" applyAlignment="1">
      <alignment horizontal="left" vertical="top" textRotation="180"/>
    </xf>
    <xf numFmtId="0" fontId="3" fillId="0" borderId="15" xfId="4" applyFont="1" applyBorder="1" applyAlignment="1">
      <alignment horizontal="center" textRotation="180"/>
    </xf>
    <xf numFmtId="0" fontId="4" fillId="0" borderId="14" xfId="4" applyFont="1" applyBorder="1" applyAlignment="1">
      <alignment horizontal="center"/>
    </xf>
    <xf numFmtId="0" fontId="4" fillId="0" borderId="0" xfId="4" applyFont="1" applyBorder="1" applyAlignment="1">
      <alignment horizontal="center"/>
    </xf>
    <xf numFmtId="0" fontId="3" fillId="0" borderId="148" xfId="5" applyFont="1" applyFill="1" applyBorder="1" applyAlignment="1">
      <alignment horizontal="left" vertical="top" textRotation="180"/>
    </xf>
    <xf numFmtId="0" fontId="3" fillId="0" borderId="15" xfId="5" applyFont="1" applyFill="1" applyBorder="1" applyAlignment="1">
      <alignment horizontal="left" vertical="top" textRotation="180"/>
    </xf>
    <xf numFmtId="37" fontId="3" fillId="0" borderId="58" xfId="31" applyNumberFormat="1" applyFont="1" applyBorder="1" applyAlignment="1">
      <alignment horizontal="center"/>
    </xf>
    <xf numFmtId="37" fontId="3" fillId="0" borderId="73" xfId="31" applyNumberFormat="1" applyFont="1" applyBorder="1" applyAlignment="1">
      <alignment horizontal="center"/>
    </xf>
    <xf numFmtId="37" fontId="3" fillId="0" borderId="57" xfId="31" applyNumberFormat="1" applyFont="1" applyBorder="1" applyAlignment="1">
      <alignment horizontal="center"/>
    </xf>
    <xf numFmtId="0" fontId="3" fillId="0" borderId="148" xfId="5" applyFont="1" applyFill="1" applyBorder="1" applyAlignment="1">
      <alignment horizontal="left" vertical="center" textRotation="180"/>
    </xf>
    <xf numFmtId="0" fontId="3" fillId="0" borderId="12" xfId="4" applyFont="1" applyBorder="1" applyAlignment="1" applyProtection="1">
      <alignment horizontal="center" vertical="center" wrapText="1"/>
    </xf>
    <xf numFmtId="0" fontId="3" fillId="0" borderId="13" xfId="4" applyFont="1" applyBorder="1" applyAlignment="1" applyProtection="1">
      <alignment horizontal="center" vertical="center" wrapText="1"/>
    </xf>
    <xf numFmtId="0" fontId="3" fillId="0" borderId="16" xfId="4" applyFont="1" applyBorder="1" applyAlignment="1" applyProtection="1">
      <alignment horizontal="center" vertical="center" wrapText="1"/>
    </xf>
    <xf numFmtId="0" fontId="3" fillId="0" borderId="17" xfId="4" applyFont="1" applyBorder="1" applyAlignment="1" applyProtection="1">
      <alignment horizontal="center" vertical="center" wrapText="1"/>
    </xf>
    <xf numFmtId="0" fontId="3" fillId="0" borderId="2" xfId="4" applyFont="1" applyBorder="1" applyAlignment="1" applyProtection="1">
      <alignment horizontal="center" vertical="center"/>
    </xf>
    <xf numFmtId="0" fontId="3" fillId="0" borderId="3" xfId="4" applyFont="1" applyBorder="1" applyAlignment="1" applyProtection="1">
      <alignment horizontal="center" vertical="center"/>
    </xf>
    <xf numFmtId="0" fontId="3" fillId="0" borderId="4" xfId="4" applyFont="1" applyBorder="1" applyAlignment="1" applyProtection="1">
      <alignment horizontal="center" vertical="center"/>
    </xf>
    <xf numFmtId="0" fontId="4" fillId="0" borderId="14" xfId="4" applyFont="1" applyBorder="1" applyAlignment="1" applyProtection="1">
      <alignment horizontal="center"/>
    </xf>
    <xf numFmtId="0" fontId="4" fillId="0" borderId="0" xfId="4" applyFont="1" applyBorder="1" applyAlignment="1" applyProtection="1">
      <alignment horizontal="center"/>
    </xf>
    <xf numFmtId="0" fontId="4" fillId="0" borderId="15" xfId="4" applyFont="1" applyBorder="1" applyAlignment="1" applyProtection="1">
      <alignment horizontal="center"/>
    </xf>
    <xf numFmtId="0" fontId="4" fillId="0" borderId="18" xfId="6" applyFont="1" applyBorder="1" applyAlignment="1">
      <alignment horizontal="center"/>
    </xf>
    <xf numFmtId="0" fontId="4" fillId="0" borderId="19" xfId="6" applyFont="1" applyBorder="1" applyAlignment="1">
      <alignment horizontal="center"/>
    </xf>
    <xf numFmtId="0" fontId="4" fillId="0" borderId="20" xfId="6" applyFont="1" applyBorder="1" applyAlignment="1">
      <alignment horizontal="center"/>
    </xf>
    <xf numFmtId="0" fontId="3" fillId="0" borderId="21" xfId="6" applyFont="1" applyBorder="1" applyAlignment="1">
      <alignment horizontal="center"/>
    </xf>
    <xf numFmtId="0" fontId="3" fillId="0" borderId="0" xfId="6" applyFont="1" applyBorder="1" applyAlignment="1">
      <alignment horizontal="center"/>
    </xf>
    <xf numFmtId="0" fontId="3" fillId="0" borderId="38" xfId="6" applyFont="1" applyBorder="1" applyAlignment="1">
      <alignment horizontal="center"/>
    </xf>
    <xf numFmtId="0" fontId="4" fillId="0" borderId="21" xfId="6" applyFont="1" applyBorder="1" applyAlignment="1">
      <alignment horizontal="center"/>
    </xf>
    <xf numFmtId="0" fontId="4" fillId="0" borderId="0" xfId="6" applyFont="1" applyBorder="1" applyAlignment="1">
      <alignment horizontal="center"/>
    </xf>
    <xf numFmtId="0" fontId="4" fillId="0" borderId="38" xfId="6" applyFont="1" applyBorder="1" applyAlignment="1">
      <alignment horizontal="center"/>
    </xf>
    <xf numFmtId="0" fontId="3" fillId="0" borderId="21" xfId="8" applyFont="1" applyBorder="1" applyAlignment="1">
      <alignment horizontal="left" vertical="top" textRotation="180"/>
    </xf>
    <xf numFmtId="0" fontId="3" fillId="0" borderId="21" xfId="5" applyFont="1" applyFill="1" applyBorder="1" applyAlignment="1">
      <alignment horizontal="right" vertical="center" textRotation="180"/>
    </xf>
    <xf numFmtId="0" fontId="2" fillId="0" borderId="21" xfId="4" applyBorder="1" applyAlignment="1">
      <alignment vertical="center"/>
    </xf>
    <xf numFmtId="0" fontId="3" fillId="0" borderId="38" xfId="8" applyFont="1" applyBorder="1" applyAlignment="1" applyProtection="1">
      <alignment horizontal="left" vertical="center" textRotation="180"/>
      <protection locked="0"/>
    </xf>
    <xf numFmtId="0" fontId="4" fillId="0" borderId="18" xfId="4" applyFont="1" applyBorder="1" applyAlignment="1">
      <alignment horizontal="center" wrapText="1"/>
    </xf>
    <xf numFmtId="0" fontId="4" fillId="0" borderId="19" xfId="4" applyFont="1" applyBorder="1" applyAlignment="1">
      <alignment horizontal="center" wrapText="1"/>
    </xf>
    <xf numFmtId="0" fontId="4" fillId="0" borderId="20" xfId="4" applyFont="1" applyBorder="1" applyAlignment="1">
      <alignment horizontal="center" wrapText="1"/>
    </xf>
    <xf numFmtId="0" fontId="3" fillId="0" borderId="21" xfId="4" applyFont="1" applyBorder="1" applyAlignment="1">
      <alignment horizontal="center" wrapText="1"/>
    </xf>
    <xf numFmtId="0" fontId="3" fillId="0" borderId="0" xfId="4" applyFont="1" applyBorder="1" applyAlignment="1">
      <alignment horizontal="center" wrapText="1"/>
    </xf>
    <xf numFmtId="0" fontId="3" fillId="0" borderId="38" xfId="4" applyFont="1" applyBorder="1" applyAlignment="1">
      <alignment horizontal="center" wrapText="1"/>
    </xf>
    <xf numFmtId="0" fontId="4" fillId="0" borderId="21" xfId="4" applyFont="1" applyBorder="1" applyAlignment="1">
      <alignment horizontal="center"/>
    </xf>
    <xf numFmtId="0" fontId="4" fillId="0" borderId="38" xfId="4" applyFont="1" applyBorder="1" applyAlignment="1">
      <alignment horizontal="center"/>
    </xf>
    <xf numFmtId="0" fontId="3" fillId="0" borderId="11" xfId="6" applyFont="1" applyBorder="1" applyAlignment="1">
      <alignment horizontal="left" vertical="top"/>
    </xf>
    <xf numFmtId="0" fontId="3" fillId="0" borderId="11" xfId="31" applyFont="1" applyBorder="1" applyAlignment="1" applyProtection="1">
      <alignment horizontal="right"/>
    </xf>
    <xf numFmtId="0" fontId="9" fillId="0" borderId="0" xfId="31" applyFont="1" applyAlignment="1" applyProtection="1">
      <alignment horizontal="left"/>
    </xf>
  </cellXfs>
  <cellStyles count="443">
    <cellStyle name="Body" xfId="187"/>
    <cellStyle name="Comma" xfId="1" builtinId="3"/>
    <cellStyle name="Comma 10" xfId="91"/>
    <cellStyle name="Comma 10 2" xfId="197"/>
    <cellStyle name="Comma 11" xfId="334"/>
    <cellStyle name="Comma 2" xfId="10"/>
    <cellStyle name="Comma 2 2" xfId="11"/>
    <cellStyle name="Comma 2 2 2" xfId="137"/>
    <cellStyle name="Comma 2 2 2 2" xfId="136"/>
    <cellStyle name="Comma 2 2 2 2 2" xfId="250"/>
    <cellStyle name="Comma 2 2 2 2 2 2" xfId="332"/>
    <cellStyle name="Comma 2 2 2 2 3" xfId="347"/>
    <cellStyle name="Comma 2 2 2 3" xfId="216"/>
    <cellStyle name="Comma 2 2 2 3 2" xfId="328"/>
    <cellStyle name="Comma 2 2 2 4" xfId="268"/>
    <cellStyle name="Comma 2 2 3" xfId="98"/>
    <cellStyle name="Comma 2 2 3 2" xfId="239"/>
    <cellStyle name="Comma 2 2 3 2 2" xfId="323"/>
    <cellStyle name="Comma 2 2 3 3" xfId="308"/>
    <cellStyle name="Comma 2 2 4" xfId="141"/>
    <cellStyle name="Comma 2 2 4 2" xfId="228"/>
    <cellStyle name="Comma 2 2 4 2 2" xfId="281"/>
    <cellStyle name="Comma 2 2 4 3" xfId="313"/>
    <cellStyle name="Comma 2 2 5" xfId="194"/>
    <cellStyle name="Comma 2 2 5 2" xfId="304"/>
    <cellStyle name="Comma 2 2 5 3" xfId="205"/>
    <cellStyle name="Comma 2 2 6" xfId="309"/>
    <cellStyle name="Comma 2 3" xfId="113"/>
    <cellStyle name="Comma 2 3 2" xfId="110"/>
    <cellStyle name="Comma 2 3 2 2" xfId="246"/>
    <cellStyle name="Comma 2 3 2 2 2" xfId="336"/>
    <cellStyle name="Comma 2 3 2 3" xfId="316"/>
    <cellStyle name="Comma 2 3 3" xfId="212"/>
    <cellStyle name="Comma 2 3 3 2" xfId="292"/>
    <cellStyle name="Comma 2 3 4" xfId="314"/>
    <cellStyle name="Comma 2 4" xfId="106"/>
    <cellStyle name="Comma 2 4 2" xfId="147"/>
    <cellStyle name="Comma 2 4 2 2" xfId="257"/>
    <cellStyle name="Comma 2 4 2 2 2" xfId="272"/>
    <cellStyle name="Comma 2 4 2 3" xfId="301"/>
    <cellStyle name="Comma 2 4 3" xfId="222"/>
    <cellStyle name="Comma 2 4 3 2" xfId="322"/>
    <cellStyle name="Comma 2 4 4" xfId="288"/>
    <cellStyle name="Comma 2 5" xfId="152"/>
    <cellStyle name="Comma 2 5 2" xfId="235"/>
    <cellStyle name="Comma 2 5 2 2" xfId="287"/>
    <cellStyle name="Comma 2 5 3" xfId="337"/>
    <cellStyle name="Comma 2 6" xfId="135"/>
    <cellStyle name="Comma 2 6 2" xfId="224"/>
    <cellStyle name="Comma 2 6 2 2" xfId="279"/>
    <cellStyle name="Comma 2 6 3" xfId="310"/>
    <cellStyle name="Comma 2 7" xfId="201"/>
    <cellStyle name="Comma 2 7 2" xfId="283"/>
    <cellStyle name="Comma 2 8" xfId="325"/>
    <cellStyle name="Comma 3" xfId="12"/>
    <cellStyle name="Comma 3 2" xfId="13"/>
    <cellStyle name="Comma 3 2 2" xfId="179"/>
    <cellStyle name="Comma 3 2 3" xfId="410"/>
    <cellStyle name="Comma 3 3" xfId="75"/>
    <cellStyle name="Comma 3 3 2" xfId="190"/>
    <cellStyle name="Comma 3 3 3" xfId="419"/>
    <cellStyle name="Comma 3 4" xfId="101"/>
    <cellStyle name="Comma 4" xfId="14"/>
    <cellStyle name="Comma 4 2" xfId="77"/>
    <cellStyle name="Comma 4 2 2" xfId="122"/>
    <cellStyle name="Comma 4 2 2 2" xfId="156"/>
    <cellStyle name="Comma 4 2 2 2 2" xfId="252"/>
    <cellStyle name="Comma 4 2 2 2 2 2" xfId="321"/>
    <cellStyle name="Comma 4 2 2 2 3" xfId="305"/>
    <cellStyle name="Comma 4 2 2 3" xfId="218"/>
    <cellStyle name="Comma 4 2 2 3 2" xfId="265"/>
    <cellStyle name="Comma 4 2 2 4" xfId="294"/>
    <cellStyle name="Comma 4 2 3" xfId="143"/>
    <cellStyle name="Comma 4 2 3 2" xfId="241"/>
    <cellStyle name="Comma 4 2 3 2 2" xfId="312"/>
    <cellStyle name="Comma 4 2 3 3" xfId="329"/>
    <cellStyle name="Comma 4 2 4" xfId="158"/>
    <cellStyle name="Comma 4 2 4 2" xfId="230"/>
    <cellStyle name="Comma 4 2 4 2 2" xfId="344"/>
    <cellStyle name="Comma 4 2 4 3" xfId="262"/>
    <cellStyle name="Comma 4 2 5" xfId="207"/>
    <cellStyle name="Comma 4 2 5 2" xfId="348"/>
    <cellStyle name="Comma 4 2 6" xfId="273"/>
    <cellStyle name="Comma 4 3" xfId="114"/>
    <cellStyle name="Comma 4 3 2" xfId="154"/>
    <cellStyle name="Comma 4 3 2 2" xfId="248"/>
    <cellStyle name="Comma 4 3 2 2 2" xfId="333"/>
    <cellStyle name="Comma 4 3 2 3" xfId="318"/>
    <cellStyle name="Comma 4 3 3" xfId="214"/>
    <cellStyle name="Comma 4 3 3 2" xfId="282"/>
    <cellStyle name="Comma 4 3 4" xfId="275"/>
    <cellStyle name="Comma 4 4" xfId="140"/>
    <cellStyle name="Comma 4 4 2" xfId="128"/>
    <cellStyle name="Comma 4 4 2 2" xfId="260"/>
    <cellStyle name="Comma 4 4 2 2 2" xfId="280"/>
    <cellStyle name="Comma 4 4 2 3" xfId="320"/>
    <cellStyle name="Comma 4 4 3" xfId="223"/>
    <cellStyle name="Comma 4 4 3 2" xfId="315"/>
    <cellStyle name="Comma 4 4 4" xfId="278"/>
    <cellStyle name="Comma 4 5" xfId="142"/>
    <cellStyle name="Comma 4 5 2" xfId="237"/>
    <cellStyle name="Comma 4 5 2 2" xfId="311"/>
    <cellStyle name="Comma 4 5 3" xfId="349"/>
    <cellStyle name="Comma 4 6" xfId="100"/>
    <cellStyle name="Comma 4 6 2" xfId="226"/>
    <cellStyle name="Comma 4 6 2 2" xfId="317"/>
    <cellStyle name="Comma 4 6 3" xfId="263"/>
    <cellStyle name="Comma 4 7" xfId="203"/>
    <cellStyle name="Comma 4 7 2" xfId="330"/>
    <cellStyle name="Comma 4 8" xfId="297"/>
    <cellStyle name="Comma 4 9" xfId="411"/>
    <cellStyle name="Comma 5" xfId="15"/>
    <cellStyle name="Comma 5 2" xfId="148"/>
    <cellStyle name="Comma 5 2 2" xfId="153"/>
    <cellStyle name="Comma 5 2 2 2" xfId="254"/>
    <cellStyle name="Comma 5 2 2 2 2" xfId="306"/>
    <cellStyle name="Comma 5 2 2 3" xfId="274"/>
    <cellStyle name="Comma 5 2 3" xfId="191"/>
    <cellStyle name="Comma 5 2 3 2" xfId="342"/>
    <cellStyle name="Comma 5 2 3 3" xfId="220"/>
    <cellStyle name="Comma 5 2 4" xfId="350"/>
    <cellStyle name="Comma 5 2 5" xfId="429"/>
    <cellStyle name="Comma 5 3" xfId="139"/>
    <cellStyle name="Comma 5 3 2" xfId="243"/>
    <cellStyle name="Comma 5 3 2 2" xfId="271"/>
    <cellStyle name="Comma 5 3 3" xfId="298"/>
    <cellStyle name="Comma 5 4" xfId="146"/>
    <cellStyle name="Comma 5 4 2" xfId="232"/>
    <cellStyle name="Comma 5 4 2 2" xfId="264"/>
    <cellStyle name="Comma 5 4 3" xfId="293"/>
    <cellStyle name="Comma 5 5" xfId="193"/>
    <cellStyle name="Comma 5 5 2" xfId="339"/>
    <cellStyle name="Comma 5 5 3" xfId="209"/>
    <cellStyle name="Comma 5 6" xfId="324"/>
    <cellStyle name="Comma 5 7" xfId="412"/>
    <cellStyle name="Comma 6" xfId="16"/>
    <cellStyle name="Comma 6 2" xfId="79"/>
    <cellStyle name="Comma 6 2 2" xfId="134"/>
    <cellStyle name="Comma 6 2 2 2" xfId="256"/>
    <cellStyle name="Comma 6 2 2 2 2" xfId="335"/>
    <cellStyle name="Comma 6 2 2 3" xfId="261"/>
    <cellStyle name="Comma 6 2 3" xfId="221"/>
    <cellStyle name="Comma 6 2 3 2" xfId="341"/>
    <cellStyle name="Comma 6 2 4" xfId="345"/>
    <cellStyle name="Comma 6 3" xfId="145"/>
    <cellStyle name="Comma 6 3 2" xfId="245"/>
    <cellStyle name="Comma 6 3 2 2" xfId="290"/>
    <cellStyle name="Comma 6 3 3" xfId="270"/>
    <cellStyle name="Comma 6 4" xfId="151"/>
    <cellStyle name="Comma 6 4 2" xfId="233"/>
    <cellStyle name="Comma 6 4 2 2" xfId="338"/>
    <cellStyle name="Comma 6 4 3" xfId="303"/>
    <cellStyle name="Comma 6 5" xfId="211"/>
    <cellStyle name="Comma 6 5 2" xfId="343"/>
    <cellStyle name="Comma 6 6" xfId="267"/>
    <cellStyle name="Comma 7" xfId="17"/>
    <cellStyle name="Comma 7 2" xfId="81"/>
    <cellStyle name="Comma 7 2 2" xfId="105"/>
    <cellStyle name="Comma 7 3" xfId="133"/>
    <cellStyle name="Comma 8" xfId="18"/>
    <cellStyle name="Comma 8 2" xfId="83"/>
    <cellStyle name="Comma 8 3" xfId="157"/>
    <cellStyle name="Comma 9" xfId="70"/>
    <cellStyle name="Comma 9 2" xfId="86"/>
    <cellStyle name="Comma 9 3" xfId="182"/>
    <cellStyle name="Comma(0)" xfId="92"/>
    <cellStyle name="Comma_2008 Sch 450" xfId="19"/>
    <cellStyle name="Comma_Page 3" xfId="20"/>
    <cellStyle name="Comma_sch 220 2008" xfId="21"/>
    <cellStyle name="Comma_Sch 512" xfId="22"/>
    <cellStyle name="Comma_Sch 755" xfId="23"/>
    <cellStyle name="Comma0" xfId="24"/>
    <cellStyle name="Currency" xfId="442" builtinId="4"/>
    <cellStyle name="Currency 2" xfId="25"/>
    <cellStyle name="Currency 2 2" xfId="186"/>
    <cellStyle name="Currency 2 3" xfId="413"/>
    <cellStyle name="Currency 3" xfId="9"/>
    <cellStyle name="Currency 4" xfId="71"/>
    <cellStyle name="Currency 4 2" xfId="87"/>
    <cellStyle name="Currency_sch 220 2008" xfId="26"/>
    <cellStyle name="Currency0" xfId="27"/>
    <cellStyle name="Date" xfId="28"/>
    <cellStyle name="Fixed" xfId="29"/>
    <cellStyle name="H641.H642" xfId="30"/>
    <cellStyle name="Hours" xfId="185"/>
    <cellStyle name="Minutes" xfId="184"/>
    <cellStyle name="no dec" xfId="183"/>
    <cellStyle name="no dec 2" xfId="406"/>
    <cellStyle name="no dec_E1a" xfId="401"/>
    <cellStyle name="Normal" xfId="0" builtinId="0"/>
    <cellStyle name="Normal 10" xfId="84"/>
    <cellStyle name="Normal 10 2" xfId="89"/>
    <cellStyle name="Normal 10 2 2" xfId="138"/>
    <cellStyle name="Normal 10 2 2 2" xfId="432"/>
    <cellStyle name="Normal 10 3" xfId="108"/>
    <cellStyle name="Normal 10 3 2" xfId="425"/>
    <cellStyle name="Normal 10 4" xfId="155"/>
    <cellStyle name="Normal 10 4 2" xfId="433"/>
    <cellStyle name="Normal 11" xfId="90"/>
    <cellStyle name="Normal 11 2" xfId="131"/>
    <cellStyle name="Normal 11 3" xfId="198"/>
    <cellStyle name="Normal 11 4" xfId="407"/>
    <cellStyle name="Normal 11 4 2" xfId="434"/>
    <cellStyle name="Normal 12" xfId="95"/>
    <cellStyle name="Normal 12 2" xfId="300"/>
    <cellStyle name="Normal 12 3" xfId="422"/>
    <cellStyle name="Normal 12 3 2" xfId="435"/>
    <cellStyle name="Normal 13" xfId="400"/>
    <cellStyle name="Normal 13 2" xfId="430"/>
    <cellStyle name="Normal 2" xfId="31"/>
    <cellStyle name="Normal 2 2" xfId="32"/>
    <cellStyle name="Normal 2 2 2" xfId="123"/>
    <cellStyle name="Normal 2 2 2 2" xfId="150"/>
    <cellStyle name="Normal 2 2 2 2 2" xfId="249"/>
    <cellStyle name="Normal 2 2 2 2 2 2" xfId="331"/>
    <cellStyle name="Normal 2 2 2 2 3" xfId="351"/>
    <cellStyle name="Normal 2 2 2 3" xfId="215"/>
    <cellStyle name="Normal 2 2 2 3 2" xfId="277"/>
    <cellStyle name="Normal 2 2 2 4" xfId="302"/>
    <cellStyle name="Normal 2 2 3" xfId="115"/>
    <cellStyle name="Normal 2 2 3 2" xfId="238"/>
    <cellStyle name="Normal 2 2 3 2 2" xfId="327"/>
    <cellStyle name="Normal 2 2 3 3" xfId="319"/>
    <cellStyle name="Normal 2 2 4" xfId="103"/>
    <cellStyle name="Normal 2 2 4 2" xfId="227"/>
    <cellStyle name="Normal 2 2 4 2 2" xfId="340"/>
    <cellStyle name="Normal 2 2 4 3" xfId="296"/>
    <cellStyle name="Normal 2 2 5" xfId="204"/>
    <cellStyle name="Normal 2 2 5 2" xfId="295"/>
    <cellStyle name="Normal 2 2 6" xfId="307"/>
    <cellStyle name="Normal 2 2 7" xfId="414"/>
    <cellStyle name="Normal 2 3" xfId="33"/>
    <cellStyle name="Normal 2 3 2" xfId="104"/>
    <cellStyle name="Normal 2 3 2 2" xfId="149"/>
    <cellStyle name="Normal 2 3 2 2 2" xfId="289"/>
    <cellStyle name="Normal 2 3 2 3" xfId="266"/>
    <cellStyle name="Normal 2 3 2 4" xfId="436"/>
    <cellStyle name="Normal 2 3 3" xfId="144"/>
    <cellStyle name="Normal 2 3 3 2" xfId="286"/>
    <cellStyle name="Normal 2 3 4" xfId="284"/>
    <cellStyle name="Normal 2 4" xfId="5"/>
    <cellStyle name="Normal 2 4 2" xfId="124"/>
    <cellStyle name="Normal 2 4 2 2" xfId="258"/>
    <cellStyle name="Normal 2 4 2 2 2" xfId="269"/>
    <cellStyle name="Normal 2 4 2 3" xfId="326"/>
    <cellStyle name="Normal 2 4 3" xfId="116"/>
    <cellStyle name="Normal 2 4 3 2" xfId="276"/>
    <cellStyle name="Normal 2 4 4" xfId="285"/>
    <cellStyle name="Normal 2 5" xfId="109"/>
    <cellStyle name="Normal 2 5 2" xfId="126"/>
    <cellStyle name="Normal 2 5 2 2" xfId="299"/>
    <cellStyle name="Normal 2 5 2 3" xfId="234"/>
    <cellStyle name="Normal 2 5 3" xfId="119"/>
    <cellStyle name="Normal 2 5 3 2" xfId="346"/>
    <cellStyle name="Normal 2 5 4" xfId="159"/>
    <cellStyle name="Normal 2 6" xfId="111"/>
    <cellStyle name="Normal 2 6 2" xfId="160"/>
    <cellStyle name="Normal 2 6 2 2" xfId="291"/>
    <cellStyle name="Normal 2 6 3" xfId="352"/>
    <cellStyle name="Normal 2 7" xfId="99"/>
    <cellStyle name="Normal 2 7 2" xfId="353"/>
    <cellStyle name="Normal 2 7 3" xfId="200"/>
    <cellStyle name="Normal 2 8" xfId="196"/>
    <cellStyle name="Normal 2 8 2" xfId="354"/>
    <cellStyle name="Normal 2_E1a" xfId="402"/>
    <cellStyle name="Normal 240" xfId="431"/>
    <cellStyle name="Normal 241" xfId="441"/>
    <cellStyle name="Normal 3" xfId="34"/>
    <cellStyle name="Normal 3 2" xfId="35"/>
    <cellStyle name="Normal 3 2 2" xfId="127"/>
    <cellStyle name="Normal 3 2 2 2" xfId="181"/>
    <cellStyle name="Normal 3 2 2 2 2" xfId="437"/>
    <cellStyle name="Normal 3 2 2 3" xfId="428"/>
    <cellStyle name="Normal 3 2 3" xfId="120"/>
    <cellStyle name="Normal 3 2 4" xfId="132"/>
    <cellStyle name="Normal 3 3" xfId="93"/>
    <cellStyle name="Normal 3 4" xfId="129"/>
    <cellStyle name="Normal 3 4 2" xfId="438"/>
    <cellStyle name="Normal 3 5" xfId="175"/>
    <cellStyle name="Normal 3 6" xfId="415"/>
    <cellStyle name="Normal 3_E1a" xfId="403"/>
    <cellStyle name="Normal 4" xfId="36"/>
    <cellStyle name="Normal 4 2" xfId="76"/>
    <cellStyle name="Normal 4 2 2" xfId="121"/>
    <cellStyle name="Normal 4 2 3" xfId="180"/>
    <cellStyle name="Normal 4 2 4" xfId="420"/>
    <cellStyle name="Normal 4 3" xfId="112"/>
    <cellStyle name="Normal 4 3 2" xfId="189"/>
    <cellStyle name="Normal 4 3 2 2" xfId="439"/>
    <cellStyle name="Normal 4 3 3" xfId="355"/>
    <cellStyle name="Normal 4 3 4" xfId="426"/>
    <cellStyle name="Normal 4 4" xfId="130"/>
    <cellStyle name="Normal 4 4 2" xfId="405"/>
    <cellStyle name="Normal 4 5" xfId="102"/>
    <cellStyle name="Normal 4 5 2" xfId="424"/>
    <cellStyle name="Normal 4 6" xfId="199"/>
    <cellStyle name="Normal 4 7" xfId="416"/>
    <cellStyle name="Normal 5" xfId="37"/>
    <cellStyle name="Normal 5 2" xfId="125"/>
    <cellStyle name="Normal 5 2 2" xfId="162"/>
    <cellStyle name="Normal 5 2 2 2" xfId="163"/>
    <cellStyle name="Normal 5 2 2 2 2" xfId="251"/>
    <cellStyle name="Normal 5 2 2 2 2 2" xfId="356"/>
    <cellStyle name="Normal 5 2 2 2 3" xfId="357"/>
    <cellStyle name="Normal 5 2 2 3" xfId="217"/>
    <cellStyle name="Normal 5 2 2 3 2" xfId="358"/>
    <cellStyle name="Normal 5 2 2 4" xfId="359"/>
    <cellStyle name="Normal 5 2 3" xfId="164"/>
    <cellStyle name="Normal 5 2 3 2" xfId="240"/>
    <cellStyle name="Normal 5 2 3 2 2" xfId="360"/>
    <cellStyle name="Normal 5 2 3 3" xfId="361"/>
    <cellStyle name="Normal 5 2 4" xfId="165"/>
    <cellStyle name="Normal 5 2 4 2" xfId="229"/>
    <cellStyle name="Normal 5 2 4 2 2" xfId="362"/>
    <cellStyle name="Normal 5 2 4 3" xfId="363"/>
    <cellStyle name="Normal 5 2 5" xfId="206"/>
    <cellStyle name="Normal 5 2 5 2" xfId="364"/>
    <cellStyle name="Normal 5 2 6" xfId="365"/>
    <cellStyle name="Normal 5 3" xfId="117"/>
    <cellStyle name="Normal 5 3 2" xfId="166"/>
    <cellStyle name="Normal 5 3 3" xfId="188"/>
    <cellStyle name="Normal 5 3 4" xfId="427"/>
    <cellStyle name="Normal 5 4" xfId="161"/>
    <cellStyle name="Normal 6" xfId="38"/>
    <cellStyle name="Normal 6 2" xfId="78"/>
    <cellStyle name="Normal 6 2 2" xfId="167"/>
    <cellStyle name="Normal 6 2 2 2" xfId="247"/>
    <cellStyle name="Normal 6 2 2 2 2" xfId="366"/>
    <cellStyle name="Normal 6 2 2 3" xfId="367"/>
    <cellStyle name="Normal 6 2 3" xfId="178"/>
    <cellStyle name="Normal 6 2 3 2" xfId="368"/>
    <cellStyle name="Normal 6 2 3 3" xfId="213"/>
    <cellStyle name="Normal 6 2 4" xfId="369"/>
    <cellStyle name="Normal 6 2 5" xfId="421"/>
    <cellStyle name="Normal 6 3" xfId="97"/>
    <cellStyle name="Normal 6 3 2" xfId="169"/>
    <cellStyle name="Normal 6 3 2 2" xfId="259"/>
    <cellStyle name="Normal 6 3 2 2 2" xfId="370"/>
    <cellStyle name="Normal 6 3 2 3" xfId="371"/>
    <cellStyle name="Normal 6 3 3" xfId="168"/>
    <cellStyle name="Normal 6 3 3 2" xfId="372"/>
    <cellStyle name="Normal 6 3 4" xfId="373"/>
    <cellStyle name="Normal 6 3 5" xfId="423"/>
    <cellStyle name="Normal 6 4" xfId="170"/>
    <cellStyle name="Normal 6 4 2" xfId="236"/>
    <cellStyle name="Normal 6 4 2 2" xfId="374"/>
    <cellStyle name="Normal 6 4 3" xfId="375"/>
    <cellStyle name="Normal 6 5" xfId="171"/>
    <cellStyle name="Normal 6 5 2" xfId="225"/>
    <cellStyle name="Normal 6 5 2 2" xfId="376"/>
    <cellStyle name="Normal 6 5 3" xfId="377"/>
    <cellStyle name="Normal 6 6" xfId="202"/>
    <cellStyle name="Normal 6 6 2" xfId="378"/>
    <cellStyle name="Normal 6 7" xfId="379"/>
    <cellStyle name="Normal 6 8" xfId="417"/>
    <cellStyle name="Normal 7" xfId="39"/>
    <cellStyle name="Normal 7 2" xfId="4"/>
    <cellStyle name="Normal 7 2 2" xfId="118"/>
    <cellStyle name="Normal 7 2 2 2" xfId="253"/>
    <cellStyle name="Normal 7 2 2 2 2" xfId="380"/>
    <cellStyle name="Normal 7 2 2 3" xfId="381"/>
    <cellStyle name="Normal 7 2 3" xfId="192"/>
    <cellStyle name="Normal 7 2 3 2" xfId="382"/>
    <cellStyle name="Normal 7 2 3 3" xfId="219"/>
    <cellStyle name="Normal 7 2 4" xfId="383"/>
    <cellStyle name="Normal 7 2 5" xfId="409"/>
    <cellStyle name="Normal 7 3" xfId="80"/>
    <cellStyle name="Normal 7 3 2" xfId="242"/>
    <cellStyle name="Normal 7 3 2 2" xfId="384"/>
    <cellStyle name="Normal 7 3 3" xfId="385"/>
    <cellStyle name="Normal 7 4" xfId="172"/>
    <cellStyle name="Normal 7 4 2" xfId="231"/>
    <cellStyle name="Normal 7 4 2 2" xfId="386"/>
    <cellStyle name="Normal 7 4 3" xfId="387"/>
    <cellStyle name="Normal 7 5" xfId="195"/>
    <cellStyle name="Normal 7 5 2" xfId="388"/>
    <cellStyle name="Normal 7 5 3" xfId="208"/>
    <cellStyle name="Normal 7 6" xfId="389"/>
    <cellStyle name="Normal 7 7" xfId="418"/>
    <cellStyle name="Normal 7_E1a" xfId="404"/>
    <cellStyle name="Normal 8" xfId="3"/>
    <cellStyle name="Normal 8 2" xfId="6"/>
    <cellStyle name="Normal 8 2 2" xfId="174"/>
    <cellStyle name="Normal 8 2 2 2" xfId="255"/>
    <cellStyle name="Normal 8 2 2 2 2" xfId="390"/>
    <cellStyle name="Normal 8 2 2 3" xfId="391"/>
    <cellStyle name="Normal 8 2 3" xfId="173"/>
    <cellStyle name="Normal 8 2 3 2" xfId="392"/>
    <cellStyle name="Normal 8 2 4" xfId="393"/>
    <cellStyle name="Normal 8 3" xfId="82"/>
    <cellStyle name="Normal 8 3 2" xfId="244"/>
    <cellStyle name="Normal 8 3 2 2" xfId="394"/>
    <cellStyle name="Normal 8 3 3" xfId="395"/>
    <cellStyle name="Normal 8 4" xfId="96"/>
    <cellStyle name="Normal 8 4 2" xfId="176"/>
    <cellStyle name="Normal 8 4 2 2" xfId="396"/>
    <cellStyle name="Normal 8 4 3" xfId="397"/>
    <cellStyle name="Normal 8 5" xfId="210"/>
    <cellStyle name="Normal 8 5 2" xfId="398"/>
    <cellStyle name="Normal 8 6" xfId="399"/>
    <cellStyle name="Normal 8 7" xfId="408"/>
    <cellStyle name="Normal 9" xfId="69"/>
    <cellStyle name="Normal 9 2" xfId="85"/>
    <cellStyle name="Normal 9 3" xfId="107"/>
    <cellStyle name="Normal 9 3 2" xfId="440"/>
    <cellStyle name="Normal 9 4" xfId="177"/>
    <cellStyle name="Normal_2002 Inside Cover" xfId="68"/>
    <cellStyle name="Normal_2003 Table of Contents" xfId="73"/>
    <cellStyle name="Normal_2003 Table of Contents Reverse side" xfId="74"/>
    <cellStyle name="Normal_2006 Backside Cover" xfId="40"/>
    <cellStyle name="Normal_2006 Backside Cover 2" xfId="41"/>
    <cellStyle name="Normal_2008 Sch 450" xfId="42"/>
    <cellStyle name="normal_2008 Sch 450_1" xfId="43"/>
    <cellStyle name="Normal_2008 Sch 720" xfId="8"/>
    <cellStyle name="Normal_330" xfId="44"/>
    <cellStyle name="Normal_Page 1" xfId="45"/>
    <cellStyle name="Normal_Page 2" xfId="46"/>
    <cellStyle name="Normal_Page 3" xfId="47"/>
    <cellStyle name="Normal_Page 4" xfId="48"/>
    <cellStyle name="Normal_R-1 2004 working docs" xfId="49"/>
    <cellStyle name="Normal_Roadway Investment Schedule 2009" xfId="50"/>
    <cellStyle name="Normal_sch 200 2008" xfId="51"/>
    <cellStyle name="Normal_sch 210 2008" xfId="52"/>
    <cellStyle name="Normal_sch 220 2008" xfId="53"/>
    <cellStyle name="Normal_Sch 245 2008" xfId="54"/>
    <cellStyle name="Normal_Sch 310 2008" xfId="55"/>
    <cellStyle name="Normal_Sch 310A 2008" xfId="56"/>
    <cellStyle name="Normal_SCH 414 2008 final" xfId="57"/>
    <cellStyle name="Normal_sch 460 2008" xfId="58"/>
    <cellStyle name="Normal_sch 501 2008" xfId="59"/>
    <cellStyle name="Normal_sch 502 2008" xfId="60"/>
    <cellStyle name="Normal_sch 510 2008" xfId="61"/>
    <cellStyle name="Normal_Sch 512" xfId="62"/>
    <cellStyle name="Normal_Sch 726 &amp; 750" xfId="63"/>
    <cellStyle name="Normal_Sch 755" xfId="7"/>
    <cellStyle name="Normal_Schedule 330 1995 " xfId="64"/>
    <cellStyle name="Note 2" xfId="65"/>
    <cellStyle name="Percent" xfId="2" builtinId="5"/>
    <cellStyle name="Percent 2" xfId="66"/>
    <cellStyle name="Percent 3" xfId="67"/>
    <cellStyle name="Percent 4" xfId="72"/>
    <cellStyle name="Percent 4 2" xfId="88"/>
    <cellStyle name="Percent 5" xfId="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3.xml"/><Relationship Id="rId89" Type="http://schemas.openxmlformats.org/officeDocument/2006/relationships/externalLink" Target="externalLinks/externalLink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6.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1.xml"/><Relationship Id="rId90" Type="http://schemas.openxmlformats.org/officeDocument/2006/relationships/externalLink" Target="externalLinks/externalLink9.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4.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2.xml"/><Relationship Id="rId88" Type="http://schemas.openxmlformats.org/officeDocument/2006/relationships/externalLink" Target="externalLinks/externalLink7.xml"/><Relationship Id="rId91" Type="http://schemas.openxmlformats.org/officeDocument/2006/relationships/externalLink" Target="externalLinks/externalLink10.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5.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0</xdr:colOff>
      <xdr:row>75</xdr:row>
      <xdr:rowOff>104775</xdr:rowOff>
    </xdr:from>
    <xdr:to>
      <xdr:col>14</xdr:col>
      <xdr:colOff>0</xdr:colOff>
      <xdr:row>89</xdr:row>
      <xdr:rowOff>133350</xdr:rowOff>
    </xdr:to>
    <xdr:sp macro="" textlink="">
      <xdr:nvSpPr>
        <xdr:cNvPr id="2" name="Text 3"/>
        <xdr:cNvSpPr txBox="1">
          <a:spLocks noChangeArrowheads="1"/>
        </xdr:cNvSpPr>
      </xdr:nvSpPr>
      <xdr:spPr bwMode="auto">
        <a:xfrm>
          <a:off x="10599420" y="12616815"/>
          <a:ext cx="0" cy="237553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167</xdr:row>
      <xdr:rowOff>133350</xdr:rowOff>
    </xdr:from>
    <xdr:to>
      <xdr:col>14</xdr:col>
      <xdr:colOff>0</xdr:colOff>
      <xdr:row>181</xdr:row>
      <xdr:rowOff>38100</xdr:rowOff>
    </xdr:to>
    <xdr:sp macro="" textlink="">
      <xdr:nvSpPr>
        <xdr:cNvPr id="3" name="Text 5"/>
        <xdr:cNvSpPr txBox="1">
          <a:spLocks noChangeArrowheads="1"/>
        </xdr:cNvSpPr>
      </xdr:nvSpPr>
      <xdr:spPr bwMode="auto">
        <a:xfrm>
          <a:off x="10599420" y="28190190"/>
          <a:ext cx="0" cy="225171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182</xdr:row>
      <xdr:rowOff>152400</xdr:rowOff>
    </xdr:from>
    <xdr:to>
      <xdr:col>14</xdr:col>
      <xdr:colOff>0</xdr:colOff>
      <xdr:row>197</xdr:row>
      <xdr:rowOff>57150</xdr:rowOff>
    </xdr:to>
    <xdr:sp macro="" textlink="">
      <xdr:nvSpPr>
        <xdr:cNvPr id="4" name="Text 7"/>
        <xdr:cNvSpPr txBox="1">
          <a:spLocks noChangeArrowheads="1"/>
        </xdr:cNvSpPr>
      </xdr:nvSpPr>
      <xdr:spPr bwMode="auto">
        <a:xfrm>
          <a:off x="10599420" y="30723840"/>
          <a:ext cx="0" cy="24193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256</xdr:row>
      <xdr:rowOff>38100</xdr:rowOff>
    </xdr:from>
    <xdr:to>
      <xdr:col>14</xdr:col>
      <xdr:colOff>0</xdr:colOff>
      <xdr:row>269</xdr:row>
      <xdr:rowOff>133350</xdr:rowOff>
    </xdr:to>
    <xdr:sp macro="" textlink="">
      <xdr:nvSpPr>
        <xdr:cNvPr id="5" name="Text 8"/>
        <xdr:cNvSpPr txBox="1">
          <a:spLocks noChangeArrowheads="1"/>
        </xdr:cNvSpPr>
      </xdr:nvSpPr>
      <xdr:spPr bwMode="auto">
        <a:xfrm>
          <a:off x="10599420" y="43022520"/>
          <a:ext cx="0" cy="22669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272</xdr:row>
      <xdr:rowOff>28575</xdr:rowOff>
    </xdr:from>
    <xdr:to>
      <xdr:col>14</xdr:col>
      <xdr:colOff>0</xdr:colOff>
      <xdr:row>297</xdr:row>
      <xdr:rowOff>95250</xdr:rowOff>
    </xdr:to>
    <xdr:sp macro="" textlink="">
      <xdr:nvSpPr>
        <xdr:cNvPr id="6" name="Text 9"/>
        <xdr:cNvSpPr txBox="1">
          <a:spLocks noChangeArrowheads="1"/>
        </xdr:cNvSpPr>
      </xdr:nvSpPr>
      <xdr:spPr bwMode="auto">
        <a:xfrm>
          <a:off x="10599420" y="45687615"/>
          <a:ext cx="0" cy="425767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xdr:row>
      <xdr:rowOff>9525</xdr:rowOff>
    </xdr:from>
    <xdr:to>
      <xdr:col>14</xdr:col>
      <xdr:colOff>9525</xdr:colOff>
      <xdr:row>16</xdr:row>
      <xdr:rowOff>28575</xdr:rowOff>
    </xdr:to>
    <xdr:sp macro="" textlink="">
      <xdr:nvSpPr>
        <xdr:cNvPr id="7" name="Text 1"/>
        <xdr:cNvSpPr txBox="1">
          <a:spLocks noChangeArrowheads="1"/>
        </xdr:cNvSpPr>
      </xdr:nvSpPr>
      <xdr:spPr bwMode="auto">
        <a:xfrm>
          <a:off x="10599420" y="337185"/>
          <a:ext cx="9525" cy="231267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75</xdr:row>
      <xdr:rowOff>104775</xdr:rowOff>
    </xdr:from>
    <xdr:to>
      <xdr:col>14</xdr:col>
      <xdr:colOff>0</xdr:colOff>
      <xdr:row>89</xdr:row>
      <xdr:rowOff>133350</xdr:rowOff>
    </xdr:to>
    <xdr:sp macro="" textlink="">
      <xdr:nvSpPr>
        <xdr:cNvPr id="8" name="Text 3"/>
        <xdr:cNvSpPr txBox="1">
          <a:spLocks noChangeArrowheads="1"/>
        </xdr:cNvSpPr>
      </xdr:nvSpPr>
      <xdr:spPr bwMode="auto">
        <a:xfrm>
          <a:off x="10599420" y="12616815"/>
          <a:ext cx="0" cy="237553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167</xdr:row>
      <xdr:rowOff>133350</xdr:rowOff>
    </xdr:from>
    <xdr:to>
      <xdr:col>14</xdr:col>
      <xdr:colOff>0</xdr:colOff>
      <xdr:row>181</xdr:row>
      <xdr:rowOff>38100</xdr:rowOff>
    </xdr:to>
    <xdr:sp macro="" textlink="">
      <xdr:nvSpPr>
        <xdr:cNvPr id="9" name="Text 5"/>
        <xdr:cNvSpPr txBox="1">
          <a:spLocks noChangeArrowheads="1"/>
        </xdr:cNvSpPr>
      </xdr:nvSpPr>
      <xdr:spPr bwMode="auto">
        <a:xfrm>
          <a:off x="10599420" y="28190190"/>
          <a:ext cx="0" cy="225171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182</xdr:row>
      <xdr:rowOff>152400</xdr:rowOff>
    </xdr:from>
    <xdr:to>
      <xdr:col>14</xdr:col>
      <xdr:colOff>0</xdr:colOff>
      <xdr:row>197</xdr:row>
      <xdr:rowOff>57150</xdr:rowOff>
    </xdr:to>
    <xdr:sp macro="" textlink="">
      <xdr:nvSpPr>
        <xdr:cNvPr id="10" name="Text 7"/>
        <xdr:cNvSpPr txBox="1">
          <a:spLocks noChangeArrowheads="1"/>
        </xdr:cNvSpPr>
      </xdr:nvSpPr>
      <xdr:spPr bwMode="auto">
        <a:xfrm>
          <a:off x="10599420" y="30723840"/>
          <a:ext cx="0" cy="24193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256</xdr:row>
      <xdr:rowOff>38100</xdr:rowOff>
    </xdr:from>
    <xdr:to>
      <xdr:col>14</xdr:col>
      <xdr:colOff>0</xdr:colOff>
      <xdr:row>269</xdr:row>
      <xdr:rowOff>133350</xdr:rowOff>
    </xdr:to>
    <xdr:sp macro="" textlink="">
      <xdr:nvSpPr>
        <xdr:cNvPr id="11" name="Text 8"/>
        <xdr:cNvSpPr txBox="1">
          <a:spLocks noChangeArrowheads="1"/>
        </xdr:cNvSpPr>
      </xdr:nvSpPr>
      <xdr:spPr bwMode="auto">
        <a:xfrm>
          <a:off x="10599420" y="43022520"/>
          <a:ext cx="0" cy="22669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272</xdr:row>
      <xdr:rowOff>28575</xdr:rowOff>
    </xdr:from>
    <xdr:to>
      <xdr:col>14</xdr:col>
      <xdr:colOff>0</xdr:colOff>
      <xdr:row>297</xdr:row>
      <xdr:rowOff>95250</xdr:rowOff>
    </xdr:to>
    <xdr:sp macro="" textlink="">
      <xdr:nvSpPr>
        <xdr:cNvPr id="12" name="Text 9"/>
        <xdr:cNvSpPr txBox="1">
          <a:spLocks noChangeArrowheads="1"/>
        </xdr:cNvSpPr>
      </xdr:nvSpPr>
      <xdr:spPr bwMode="auto">
        <a:xfrm>
          <a:off x="10599420" y="45687615"/>
          <a:ext cx="0" cy="425767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xdr:row>
      <xdr:rowOff>9525</xdr:rowOff>
    </xdr:from>
    <xdr:to>
      <xdr:col>14</xdr:col>
      <xdr:colOff>9525</xdr:colOff>
      <xdr:row>16</xdr:row>
      <xdr:rowOff>28575</xdr:rowOff>
    </xdr:to>
    <xdr:sp macro="" textlink="">
      <xdr:nvSpPr>
        <xdr:cNvPr id="13" name="Text 1"/>
        <xdr:cNvSpPr txBox="1">
          <a:spLocks noChangeArrowheads="1"/>
        </xdr:cNvSpPr>
      </xdr:nvSpPr>
      <xdr:spPr bwMode="auto">
        <a:xfrm>
          <a:off x="10599420" y="337185"/>
          <a:ext cx="9525" cy="231267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83</xdr:col>
      <xdr:colOff>714375</xdr:colOff>
      <xdr:row>8</xdr:row>
      <xdr:rowOff>66675</xdr:rowOff>
    </xdr:from>
    <xdr:to>
      <xdr:col>84</xdr:col>
      <xdr:colOff>219075</xdr:colOff>
      <xdr:row>9</xdr:row>
      <xdr:rowOff>66675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64516635" y="1102995"/>
          <a:ext cx="289560" cy="175260"/>
        </a:xfrm>
        <a:prstGeom prst="rect">
          <a:avLst/>
        </a:prstGeom>
        <a:solidFill>
          <a:srgbClr val="FFFFFF"/>
        </a:solidFill>
        <a:ln w="9525">
          <a:solidFill>
            <a:srgbClr val="000000"/>
          </a:solidFill>
          <a:miter lim="800000"/>
          <a:headEnd/>
          <a:tailEnd/>
        </a:ln>
      </xdr:spPr>
    </xdr:pic>
    <xdr:clientData/>
  </xdr:twoCellAnchor>
  <xdr:twoCellAnchor editAs="oneCell">
    <xdr:from>
      <xdr:col>40</xdr:col>
      <xdr:colOff>304800</xdr:colOff>
      <xdr:row>5</xdr:row>
      <xdr:rowOff>152400</xdr:rowOff>
    </xdr:from>
    <xdr:to>
      <xdr:col>41</xdr:col>
      <xdr:colOff>314325</xdr:colOff>
      <xdr:row>6</xdr:row>
      <xdr:rowOff>152400</xdr:rowOff>
    </xdr:to>
    <xdr:pic>
      <xdr:nvPicPr>
        <xdr:cNvPr id="3"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30358080" y="662940"/>
          <a:ext cx="794385" cy="175260"/>
        </a:xfrm>
        <a:prstGeom prst="rect">
          <a:avLst/>
        </a:prstGeom>
        <a:solidFill>
          <a:srgbClr val="FFFFFF"/>
        </a:solidFill>
        <a:ln w="9525">
          <a:solidFill>
            <a:srgbClr val="000000"/>
          </a:solidFill>
          <a:miter lim="800000"/>
          <a:headEnd/>
          <a:tailEnd/>
        </a:ln>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533400</xdr:colOff>
      <xdr:row>76</xdr:row>
      <xdr:rowOff>74295</xdr:rowOff>
    </xdr:from>
    <xdr:to>
      <xdr:col>15</xdr:col>
      <xdr:colOff>533400</xdr:colOff>
      <xdr:row>90</xdr:row>
      <xdr:rowOff>102870</xdr:rowOff>
    </xdr:to>
    <xdr:sp macro="" textlink="">
      <xdr:nvSpPr>
        <xdr:cNvPr id="2" name="Text 3"/>
        <xdr:cNvSpPr txBox="1">
          <a:spLocks noChangeArrowheads="1"/>
        </xdr:cNvSpPr>
      </xdr:nvSpPr>
      <xdr:spPr bwMode="auto">
        <a:xfrm>
          <a:off x="11917680" y="12860655"/>
          <a:ext cx="0" cy="237553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167</xdr:row>
      <xdr:rowOff>133350</xdr:rowOff>
    </xdr:from>
    <xdr:to>
      <xdr:col>14</xdr:col>
      <xdr:colOff>0</xdr:colOff>
      <xdr:row>181</xdr:row>
      <xdr:rowOff>38100</xdr:rowOff>
    </xdr:to>
    <xdr:sp macro="" textlink="">
      <xdr:nvSpPr>
        <xdr:cNvPr id="3" name="Text 5"/>
        <xdr:cNvSpPr txBox="1">
          <a:spLocks noChangeArrowheads="1"/>
        </xdr:cNvSpPr>
      </xdr:nvSpPr>
      <xdr:spPr bwMode="auto">
        <a:xfrm>
          <a:off x="10652760" y="28274010"/>
          <a:ext cx="0" cy="225171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16</xdr:col>
      <xdr:colOff>91440</xdr:colOff>
      <xdr:row>182</xdr:row>
      <xdr:rowOff>38100</xdr:rowOff>
    </xdr:from>
    <xdr:to>
      <xdr:col>16</xdr:col>
      <xdr:colOff>91440</xdr:colOff>
      <xdr:row>196</xdr:row>
      <xdr:rowOff>110490</xdr:rowOff>
    </xdr:to>
    <xdr:sp macro="" textlink="">
      <xdr:nvSpPr>
        <xdr:cNvPr id="4" name="Text 7"/>
        <xdr:cNvSpPr txBox="1">
          <a:spLocks noChangeArrowheads="1"/>
        </xdr:cNvSpPr>
      </xdr:nvSpPr>
      <xdr:spPr bwMode="auto">
        <a:xfrm>
          <a:off x="12169140" y="31257240"/>
          <a:ext cx="0" cy="251841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256</xdr:row>
      <xdr:rowOff>38100</xdr:rowOff>
    </xdr:from>
    <xdr:to>
      <xdr:col>14</xdr:col>
      <xdr:colOff>0</xdr:colOff>
      <xdr:row>269</xdr:row>
      <xdr:rowOff>133350</xdr:rowOff>
    </xdr:to>
    <xdr:sp macro="" textlink="">
      <xdr:nvSpPr>
        <xdr:cNvPr id="5" name="Text 8"/>
        <xdr:cNvSpPr txBox="1">
          <a:spLocks noChangeArrowheads="1"/>
        </xdr:cNvSpPr>
      </xdr:nvSpPr>
      <xdr:spPr bwMode="auto">
        <a:xfrm>
          <a:off x="10652760" y="43174920"/>
          <a:ext cx="0" cy="22669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272</xdr:row>
      <xdr:rowOff>28575</xdr:rowOff>
    </xdr:from>
    <xdr:to>
      <xdr:col>14</xdr:col>
      <xdr:colOff>0</xdr:colOff>
      <xdr:row>297</xdr:row>
      <xdr:rowOff>95250</xdr:rowOff>
    </xdr:to>
    <xdr:sp macro="" textlink="">
      <xdr:nvSpPr>
        <xdr:cNvPr id="6" name="Text 9"/>
        <xdr:cNvSpPr txBox="1">
          <a:spLocks noChangeArrowheads="1"/>
        </xdr:cNvSpPr>
      </xdr:nvSpPr>
      <xdr:spPr bwMode="auto">
        <a:xfrm>
          <a:off x="10652760" y="45908595"/>
          <a:ext cx="0" cy="427291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xdr:row>
      <xdr:rowOff>9525</xdr:rowOff>
    </xdr:from>
    <xdr:to>
      <xdr:col>14</xdr:col>
      <xdr:colOff>9525</xdr:colOff>
      <xdr:row>16</xdr:row>
      <xdr:rowOff>28575</xdr:rowOff>
    </xdr:to>
    <xdr:sp macro="" textlink="">
      <xdr:nvSpPr>
        <xdr:cNvPr id="7" name="Text 1"/>
        <xdr:cNvSpPr txBox="1">
          <a:spLocks noChangeArrowheads="1"/>
        </xdr:cNvSpPr>
      </xdr:nvSpPr>
      <xdr:spPr bwMode="auto">
        <a:xfrm>
          <a:off x="10652760" y="405765"/>
          <a:ext cx="9525" cy="231267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75</xdr:row>
      <xdr:rowOff>104775</xdr:rowOff>
    </xdr:from>
    <xdr:to>
      <xdr:col>14</xdr:col>
      <xdr:colOff>0</xdr:colOff>
      <xdr:row>89</xdr:row>
      <xdr:rowOff>133350</xdr:rowOff>
    </xdr:to>
    <xdr:sp macro="" textlink="">
      <xdr:nvSpPr>
        <xdr:cNvPr id="8" name="Text 3"/>
        <xdr:cNvSpPr txBox="1">
          <a:spLocks noChangeArrowheads="1"/>
        </xdr:cNvSpPr>
      </xdr:nvSpPr>
      <xdr:spPr bwMode="auto">
        <a:xfrm>
          <a:off x="10652760" y="12685395"/>
          <a:ext cx="0" cy="237553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167</xdr:row>
      <xdr:rowOff>133350</xdr:rowOff>
    </xdr:from>
    <xdr:to>
      <xdr:col>14</xdr:col>
      <xdr:colOff>0</xdr:colOff>
      <xdr:row>181</xdr:row>
      <xdr:rowOff>38100</xdr:rowOff>
    </xdr:to>
    <xdr:sp macro="" textlink="">
      <xdr:nvSpPr>
        <xdr:cNvPr id="9" name="Text 5"/>
        <xdr:cNvSpPr txBox="1">
          <a:spLocks noChangeArrowheads="1"/>
        </xdr:cNvSpPr>
      </xdr:nvSpPr>
      <xdr:spPr bwMode="auto">
        <a:xfrm>
          <a:off x="10652760" y="28274010"/>
          <a:ext cx="0" cy="225171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182</xdr:row>
      <xdr:rowOff>152400</xdr:rowOff>
    </xdr:from>
    <xdr:to>
      <xdr:col>14</xdr:col>
      <xdr:colOff>0</xdr:colOff>
      <xdr:row>197</xdr:row>
      <xdr:rowOff>57150</xdr:rowOff>
    </xdr:to>
    <xdr:sp macro="" textlink="">
      <xdr:nvSpPr>
        <xdr:cNvPr id="10" name="Text 7"/>
        <xdr:cNvSpPr txBox="1">
          <a:spLocks noChangeArrowheads="1"/>
        </xdr:cNvSpPr>
      </xdr:nvSpPr>
      <xdr:spPr bwMode="auto">
        <a:xfrm>
          <a:off x="10652760" y="30807660"/>
          <a:ext cx="0" cy="250317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256</xdr:row>
      <xdr:rowOff>38100</xdr:rowOff>
    </xdr:from>
    <xdr:to>
      <xdr:col>14</xdr:col>
      <xdr:colOff>0</xdr:colOff>
      <xdr:row>269</xdr:row>
      <xdr:rowOff>133350</xdr:rowOff>
    </xdr:to>
    <xdr:sp macro="" textlink="">
      <xdr:nvSpPr>
        <xdr:cNvPr id="11" name="Text 8"/>
        <xdr:cNvSpPr txBox="1">
          <a:spLocks noChangeArrowheads="1"/>
        </xdr:cNvSpPr>
      </xdr:nvSpPr>
      <xdr:spPr bwMode="auto">
        <a:xfrm>
          <a:off x="10652760" y="43174920"/>
          <a:ext cx="0" cy="226695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272</xdr:row>
      <xdr:rowOff>28575</xdr:rowOff>
    </xdr:from>
    <xdr:to>
      <xdr:col>14</xdr:col>
      <xdr:colOff>0</xdr:colOff>
      <xdr:row>297</xdr:row>
      <xdr:rowOff>95250</xdr:rowOff>
    </xdr:to>
    <xdr:sp macro="" textlink="">
      <xdr:nvSpPr>
        <xdr:cNvPr id="12" name="Text 9"/>
        <xdr:cNvSpPr txBox="1">
          <a:spLocks noChangeArrowheads="1"/>
        </xdr:cNvSpPr>
      </xdr:nvSpPr>
      <xdr:spPr bwMode="auto">
        <a:xfrm>
          <a:off x="10652760" y="45908595"/>
          <a:ext cx="0" cy="4272915"/>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twoCellAnchor>
    <xdr:from>
      <xdr:col>14</xdr:col>
      <xdr:colOff>0</xdr:colOff>
      <xdr:row>2</xdr:row>
      <xdr:rowOff>9525</xdr:rowOff>
    </xdr:from>
    <xdr:to>
      <xdr:col>14</xdr:col>
      <xdr:colOff>9525</xdr:colOff>
      <xdr:row>16</xdr:row>
      <xdr:rowOff>28575</xdr:rowOff>
    </xdr:to>
    <xdr:sp macro="" textlink="">
      <xdr:nvSpPr>
        <xdr:cNvPr id="13" name="Text 1"/>
        <xdr:cNvSpPr txBox="1">
          <a:spLocks noChangeArrowheads="1"/>
        </xdr:cNvSpPr>
      </xdr:nvSpPr>
      <xdr:spPr bwMode="auto">
        <a:xfrm>
          <a:off x="10652760" y="405765"/>
          <a:ext cx="9525" cy="2312670"/>
        </a:xfrm>
        <a:prstGeom prst="rect">
          <a:avLst/>
        </a:prstGeom>
        <a:solidFill>
          <a:srgbClr val="FFFFFF"/>
        </a:solidFill>
        <a:ln w="1">
          <a:noFill/>
          <a:miter lim="800000"/>
          <a:headEnd/>
          <a:tailEnd/>
        </a:ln>
      </xdr:spPr>
      <xdr:txBody>
        <a:bodyPr vertOverflow="clip" vert="vert" wrap="square" lIns="27432" tIns="22860" rIns="0" bIns="0" anchor="b" upright="1"/>
        <a:lstStyle/>
        <a:p>
          <a:pPr algn="l" rtl="0">
            <a:defRPr sz="1000"/>
          </a:pPr>
          <a:r>
            <a:rPr lang="en-US" sz="1000" b="0" i="0" strike="noStrike">
              <a:solidFill>
                <a:srgbClr val="000000"/>
              </a:solidFill>
              <a:latin typeface="Helv"/>
            </a:rPr>
            <a:t>Road Initials:  NS Rail      Year 1994</a:t>
          </a:r>
        </a:p>
        <a:p>
          <a:pPr algn="l" rtl="0">
            <a:defRPr sz="1000"/>
          </a:pPr>
          <a:endParaRPr lang="en-US" sz="1000" b="0" i="0" strike="noStrike">
            <a:solidFill>
              <a:srgbClr val="000000"/>
            </a:solidFill>
            <a:latin typeface="Helv"/>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orfolk-Data2.nor.nscorp.com\acnordata$\Documents%20and%20Settings\DEFAULT\Local%20Settings\Temporary%20Internet%20Files\Content.IE5\KL3H66WW\GTC%20R1%20Sch%20400%20to%20Sch%20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scorp.ad.nscorp.com\CAPRPT\R1FILES\2004%20R1\33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scorp.ad.nscorp.com\CAPRPT\R1FILES\2008%20R-1\330_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PRPT/KPMG/2007Peat/Monthly%20Analyticals/Board%20Report%20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scorp.ad.nscorp.com\nsdata_dfs$\CAPRPT\KPMG\2007Peat\Monthly%20Analyticals\Board%20Report%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scorp.ad.nscorp.com\CAPRPT\KPMG\2007Peat\Monthly%20Analyticals\Board%20Report%20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scorp.ad.nscorp.com\nsdata_dfs$\CAPRPT\R1FILES\2006%20R1\330_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scorp.ad.nscorp.com\CAPRPT\R1FILES\2006%20R1\330_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scorp.ad.nscorp.com\R1FILES\2006%20R1\330_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orfolk-Data2.nor.nscorp.com\acnordata$\TEMP\MATT\97R1-1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orfolk-Data2.nor.nscorp.com\acnordata$\Finstnt\US%20Companies\2000\GTW\2000_R1\1999%20files\Hector\97R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0Inst-P44"/>
      <sheetName val="410-P45"/>
      <sheetName val="410-P46"/>
      <sheetName val="410-P47"/>
      <sheetName val="410-P48"/>
      <sheetName val="410-P49"/>
      <sheetName val="410-P50"/>
      <sheetName val="410-P51"/>
      <sheetName val="412-P52"/>
      <sheetName val="414-P53"/>
      <sheetName val="N&amp;R-P54"/>
      <sheetName val="415Inst-P55"/>
      <sheetName val="415-P56"/>
      <sheetName val="415-P57"/>
      <sheetName val="416-P58"/>
      <sheetName val="N&amp;R-P59"/>
      <sheetName val="417-P60"/>
      <sheetName val="418-P61"/>
      <sheetName val="N&amp;R-P62"/>
      <sheetName val="450-P63"/>
      <sheetName val="450-P64"/>
      <sheetName val="460-P65"/>
      <sheetName val="501-P66"/>
      <sheetName val="502-P67"/>
      <sheetName val="N&amp;R-P68"/>
      <sheetName val="510-P69"/>
      <sheetName val="N&amp;R-P70"/>
      <sheetName val="512Inst-P71"/>
      <sheetName val="512-P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Final Schedule 330 2004"/>
      <sheetName val="Rounded Totals"/>
      <sheetName val="Additions Recon"/>
      <sheetName val="PRR Rdwy Aug YTD 2004"/>
      <sheetName val="PRR Eq Aug YTD 2004"/>
      <sheetName val="R-1 Rdwy Schedule 330"/>
      <sheetName val="R1 Rdwy Ending"/>
      <sheetName val="R1 Rdwy Beginning"/>
      <sheetName val="731-199"/>
      <sheetName val="731-199 from Jeff Dorsett"/>
      <sheetName val="Recons Rwy NSRail to R1"/>
      <sheetName val="NSR Op YTD Cap Sch 2004"/>
      <sheetName val="Sept NSC Rd. 57 Transfer"/>
      <sheetName val="PRR Rdwy Sept-Dec"/>
      <sheetName val="R-1 Equip Schedule 330"/>
      <sheetName val="Constructing Col d Sch 330 (2)"/>
      <sheetName val="R1 Equip Ending"/>
      <sheetName val="Recons Equip NSRail to R1"/>
      <sheetName val="R1 Equip Beginning"/>
      <sheetName val="NSRail Op Eq Cap Sch 2004 YTD"/>
      <sheetName val="PRR Equip Cap Sch Sept-Dec"/>
      <sheetName val="Cap. Acctg.Bal.R-1 Rpt"/>
      <sheetName val="NS Other Explanations"/>
      <sheetName val="PRR Other Explanations"/>
      <sheetName val="Sch330 WS 2004- Did not u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Crosschecks"/>
      <sheetName val="Final Schedule 330 2008"/>
      <sheetName val="Prelim Schedule 330 2008"/>
      <sheetName val="Rounded Totals"/>
      <sheetName val="Additions Recon"/>
      <sheetName val="R-1 Rdwy Schedule 330"/>
      <sheetName val="R1 Rdwy Ending"/>
      <sheetName val="Recons Rwy NSRail to R1"/>
      <sheetName val="NSR Op Rdwy YTD Cap Sch 2008"/>
      <sheetName val="PRR Rdwy YTD Cap Sch 2008"/>
      <sheetName val="731-199 from Paulette Caripides"/>
      <sheetName val="731-199"/>
      <sheetName val="R1 Rdwy Beginning"/>
      <sheetName val="R-1 Equip Schedule 330"/>
      <sheetName val="R1 Equip Ending"/>
      <sheetName val="Recons Equip NSRail to R1"/>
      <sheetName val="R1 Equip Beginning"/>
      <sheetName val="NS Op Eq Cap Sch 2008 YTD"/>
      <sheetName val="PRR Equip Cap Sch 2008 YTD"/>
      <sheetName val="TW YE SCH"/>
      <sheetName val="TCS YE SCH"/>
      <sheetName val="Corp Acctg Sch 200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2007"/>
      <sheetName val="SOX Requirements"/>
      <sheetName val="Invoice Report"/>
      <sheetName val="Recon PTS to Monthly Pkg."/>
      <sheetName val="Report X766IG"/>
      <sheetName val="DOCUMENTATION"/>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2007"/>
      <sheetName val="SOX Requirements"/>
      <sheetName val="Invoice Report"/>
      <sheetName val="Recon PTS to Monthly Pkg."/>
      <sheetName val="Report X766IG"/>
      <sheetName val="DOCUMENTATION"/>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2007"/>
      <sheetName val="SOX Requirements"/>
      <sheetName val="Invoice Report"/>
      <sheetName val="Recon PTS to Monthly Pkg."/>
      <sheetName val="Report X766IG"/>
      <sheetName val="DOCUMENTATION"/>
    </sheetNames>
    <sheetDataSet>
      <sheetData sheetId="0"/>
      <sheetData sheetId="1"/>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Final Schedule 330 2005"/>
      <sheetName val="Prelim Schedule 330 2005"/>
      <sheetName val="Rounded Totals"/>
      <sheetName val="Constructing Col d Sch 330"/>
      <sheetName val="Additions Recon"/>
      <sheetName val="R-1 Rdwy Schedule 330"/>
      <sheetName val="R-1 Equip Schedule 330"/>
      <sheetName val="R1 Rdwy Ending"/>
      <sheetName val="Recons Rwy NSRail to R1"/>
      <sheetName val="NSR Op Rdwy YTD Cap Sch 2005"/>
      <sheetName val="PRR Rdwy YTD Cap Sch 2005"/>
      <sheetName val="731-199"/>
      <sheetName val="731-199 from Paulette Caripides"/>
      <sheetName val="R1 Rdwy Beginning"/>
      <sheetName val="R1 Equip Ending"/>
      <sheetName val="Recons Equip NSRail to R1"/>
      <sheetName val="R1 Equip Beginning"/>
      <sheetName val="NS Op Eq Cap Sch 2005 YTD"/>
      <sheetName val="PRR Equip Cap Sch 2005 YTD"/>
      <sheetName val="NPBL YE Sch"/>
      <sheetName val="TW YE Sch"/>
      <sheetName val="TCS YE Sch"/>
      <sheetName val="Adj Deprec Base  w act depr (2)"/>
      <sheetName val="Corp Acctg Sch 200 2005"/>
      <sheetName val="NS Other Explanations"/>
      <sheetName val="PRR Other Explanations "/>
      <sheetName val="PRR RSRV RECLASS 2004"/>
      <sheetName val="BRIO by Cmp &amp; ICC"/>
      <sheetName val="NSR Op YTD Cap Sch 2005"/>
      <sheetName val="PRR Rdwy 2005"/>
      <sheetName val="Constructing Col d Sch 330 (2)"/>
      <sheetName val="Adj Deprec Base  w act deprec"/>
      <sheetName val="Corp Acctg R-1 fo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Final Schedule 330 2005"/>
      <sheetName val="Prelim Schedule 330 2005"/>
      <sheetName val="Rounded Totals"/>
      <sheetName val="Constructing Col d Sch 330"/>
      <sheetName val="Additions Recon"/>
      <sheetName val="R-1 Rdwy Schedule 330"/>
      <sheetName val="R-1 Equip Schedule 330"/>
      <sheetName val="R1 Rdwy Ending"/>
      <sheetName val="Recons Rwy NSRail to R1"/>
      <sheetName val="NSR Op Rdwy YTD Cap Sch 2005"/>
      <sheetName val="PRR Rdwy YTD Cap Sch 2005"/>
      <sheetName val="731-199"/>
      <sheetName val="731-199 from Paulette Caripides"/>
      <sheetName val="R1 Rdwy Beginning"/>
      <sheetName val="R1 Equip Ending"/>
      <sheetName val="Recons Equip NSRail to R1"/>
      <sheetName val="R1 Equip Beginning"/>
      <sheetName val="NS Op Eq Cap Sch 2005 YTD"/>
      <sheetName val="PRR Equip Cap Sch 2005 YTD"/>
      <sheetName val="NPBL YE Sch"/>
      <sheetName val="TW YE Sch"/>
      <sheetName val="TCS YE Sch"/>
      <sheetName val="Adj Deprec Base  w act depr (2)"/>
      <sheetName val="Corp Acctg Sch 200 2005"/>
      <sheetName val="NS Other Explanations"/>
      <sheetName val="PRR Other Explanations "/>
      <sheetName val="PRR RSRV RECLASS 2004"/>
      <sheetName val="BRIO by Cmp &amp; ICC"/>
      <sheetName val="NSR Op YTD Cap Sch 2005"/>
      <sheetName val="PRR Rdwy 2005"/>
      <sheetName val="Constructing Col d Sch 330 (2)"/>
      <sheetName val="Adj Deprec Base  w act deprec"/>
      <sheetName val="Corp Acctg R-1 fo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Name val="Final Schedule 330 2005"/>
      <sheetName val="Prelim Schedule 330 2005"/>
      <sheetName val="Rounded Totals"/>
      <sheetName val="Constructing Col d Sch 330"/>
      <sheetName val="Additions Recon"/>
      <sheetName val="R-1 Rdwy Schedule 330"/>
      <sheetName val="R-1 Equip Schedule 330"/>
      <sheetName val="R1 Rdwy Ending"/>
      <sheetName val="Recons Rwy NSRail to R1"/>
      <sheetName val="NSR Op Rdwy YTD Cap Sch 2005"/>
      <sheetName val="PRR Rdwy YTD Cap Sch 2005"/>
      <sheetName val="731-199"/>
      <sheetName val="731-199 from Paulette Caripides"/>
      <sheetName val="R1 Rdwy Beginning"/>
      <sheetName val="R1 Equip Ending"/>
      <sheetName val="Recons Equip NSRail to R1"/>
      <sheetName val="R1 Equip Beginning"/>
      <sheetName val="NS Op Eq Cap Sch 2005 YTD"/>
      <sheetName val="PRR Equip Cap Sch 2005 YTD"/>
      <sheetName val="NPBL YE Sch"/>
      <sheetName val="TW YE Sch"/>
      <sheetName val="TCS YE Sch"/>
      <sheetName val="Adj Deprec Base  w act depr (2)"/>
      <sheetName val="Corp Acctg Sch 200 2005"/>
      <sheetName val="NS Other Explanations"/>
      <sheetName val="PRR Other Explanations "/>
      <sheetName val="PRR RSRV RECLASS 2004"/>
      <sheetName val="BRIO by Cmp &amp; ICC"/>
      <sheetName val="NSR Op YTD Cap Sch 2005"/>
      <sheetName val="PRR Rdwy 2005"/>
      <sheetName val="Constructing Col d Sch 330 (2)"/>
      <sheetName val="Adj Deprec Base  w act deprec"/>
      <sheetName val="Corp Acctg R-1 fo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th-P98"/>
      <sheetName val="Annual Report"/>
      <sheetName val="Blank (1)"/>
      <sheetName val="T of C"/>
      <sheetName val="Special Notice"/>
      <sheetName val="Sched. Omitted-P1"/>
      <sheetName val="P02"/>
      <sheetName val="P03"/>
      <sheetName val="P04"/>
    </sheetNames>
    <sheetDataSet>
      <sheetData sheetId="0">
        <row r="1">
          <cell r="C1" t="str">
            <v xml:space="preserve">                Road Initials:    GTW           Year  1997</v>
          </cell>
        </row>
        <row r="2">
          <cell r="B2" t="str">
            <v>VERIFICATION</v>
          </cell>
        </row>
        <row r="4">
          <cell r="B4" t="str">
            <v xml:space="preserve">     The foregoing report shall be verified by the oath of the officer having control of the accounting of the respondent. This report shall also be</v>
          </cell>
        </row>
        <row r="5">
          <cell r="B5" t="str">
            <v>verified by the oath of the president or other chief officer of the respondent, unless the respondent states that such officer has no control over</v>
          </cell>
        </row>
        <row r="6">
          <cell r="B6" t="str">
            <v>the respondent's accounting and reporting.</v>
          </cell>
        </row>
        <row r="8">
          <cell r="B8" t="str">
            <v>OATH</v>
          </cell>
        </row>
        <row r="9">
          <cell r="B9" t="str">
            <v>(To be made by the officer having control of the accounting of the respondent)</v>
          </cell>
        </row>
        <row r="11">
          <cell r="B11" t="str">
            <v xml:space="preserve">State of                               QUEBEC           </v>
          </cell>
        </row>
        <row r="12">
          <cell r="B12" t="str">
            <v>County of                           MONTREAL</v>
          </cell>
        </row>
        <row r="13">
          <cell r="B13" t="str">
            <v xml:space="preserve">                          SERGE PHARAND                                                makes oath and says that he is       CONTROLLER  </v>
          </cell>
        </row>
        <row r="14">
          <cell r="B14" t="str">
            <v xml:space="preserve">                         (Insert here name of the affiant)                                                                                         (Insert here the official title of the affiant)</v>
          </cell>
        </row>
        <row r="15">
          <cell r="B15" t="str">
            <v>Of                             GRAND TRUNK WESTERN RAILROAD INCORPORATED</v>
          </cell>
        </row>
        <row r="16">
          <cell r="B16" t="str">
            <v>(Insert here the exact legal title or name of the respondent)</v>
          </cell>
        </row>
        <row r="18">
          <cell r="B18" t="str">
            <v>that it is his duty to have supervision over the books of accounts of the respondent and to control the manner in which such books are kept; that</v>
          </cell>
        </row>
        <row r="19">
          <cell r="B19" t="str">
            <v>he knows that such books have been kept in good faith during the period covered by this report; that he knows that the entries contained</v>
          </cell>
        </row>
        <row r="20">
          <cell r="B20" t="str">
            <v>in this report relate to accounting matters have been prepared in accordance with the provisions of the Uniform System of Accounts for Railroad</v>
          </cell>
        </row>
        <row r="21">
          <cell r="B21" t="str">
            <v>Companies and other accounting and reporting directives of the Surface Transportation Board; that he believes that all other statements of</v>
          </cell>
        </row>
        <row r="22">
          <cell r="B22" t="str">
            <v>fact contained in this report are true, and that this report is a correct and complete statement, accurately taken from the books and records, of the</v>
          </cell>
        </row>
        <row r="23">
          <cell r="B23" t="str">
            <v>business and affairs of the above-named respondent during the period of time from and including</v>
          </cell>
        </row>
        <row r="24">
          <cell r="B24" t="str">
            <v xml:space="preserve">          JANUARY 1, 1997         to and including       DECEMBER 31, 1997.</v>
          </cell>
        </row>
        <row r="27">
          <cell r="C27" t="str">
            <v xml:space="preserve">            (Signature of affiant)</v>
          </cell>
        </row>
        <row r="29">
          <cell r="B29" t="str">
            <v>Subscribed and sworn to before me, a          COMMISSIONER OF OATHS             in and for the State and County</v>
          </cell>
        </row>
        <row r="30">
          <cell r="B30" t="str">
            <v>above named, this    24 th              day of                MARCH,                               1998 .</v>
          </cell>
        </row>
        <row r="32">
          <cell r="B32" t="str">
            <v xml:space="preserve">My commission expires                                      </v>
          </cell>
        </row>
        <row r="34">
          <cell r="B34" t="str">
            <v xml:space="preserve">                      Use an</v>
          </cell>
        </row>
        <row r="35">
          <cell r="B35" t="str">
            <v xml:space="preserve">                        L.S.                                                                                                                                                                                         </v>
          </cell>
        </row>
        <row r="36">
          <cell r="B36" t="str">
            <v xml:space="preserve">               impression seal                                                                                                    (Signature of officer authorized to administer oaths)</v>
          </cell>
        </row>
        <row r="38">
          <cell r="B38" t="str">
            <v>SUPPLEMENTAL  OATH</v>
          </cell>
        </row>
        <row r="39">
          <cell r="B39" t="str">
            <v>(By the president or other chief officer of the respondent)</v>
          </cell>
        </row>
        <row r="41">
          <cell r="B41" t="str">
            <v xml:space="preserve">State of                               QUEBEC           </v>
          </cell>
        </row>
        <row r="42">
          <cell r="B42" t="str">
            <v>County of                           MONTREAL</v>
          </cell>
        </row>
        <row r="43">
          <cell r="B43" t="str">
            <v xml:space="preserve">                      MICHAEL J. SABIA                                                       makes oath and says that he is            CHIEF FINANCIAL OFFICER</v>
          </cell>
        </row>
        <row r="44">
          <cell r="B44" t="str">
            <v xml:space="preserve">                (Insert here name of the affiant)                                                                                                      (Insert here the official title of the affiant)</v>
          </cell>
        </row>
        <row r="45">
          <cell r="B45" t="str">
            <v>Of                         GRAND TRUNK WESTERN RAILROAD INCORPORATED</v>
          </cell>
        </row>
        <row r="46">
          <cell r="B46" t="str">
            <v>(Insert here the exact legal title or name of the respondent)</v>
          </cell>
        </row>
        <row r="48">
          <cell r="B48" t="str">
            <v>that he has carefully examined the foregoing report; that he believes that all statements of fact contained in the said report are true; and</v>
          </cell>
        </row>
        <row r="49">
          <cell r="B49" t="str">
            <v>that the said report is a correct and complete statement of the business and affairs of the above-named respondent and the operations of its</v>
          </cell>
        </row>
        <row r="50">
          <cell r="B50" t="str">
            <v>property during the period of time from and including</v>
          </cell>
        </row>
        <row r="51">
          <cell r="B51" t="str">
            <v xml:space="preserve">          JANUARY 1, 1997         to and including       DECEMBER 31, 1997.</v>
          </cell>
        </row>
        <row r="53">
          <cell r="B53" t="str">
            <v xml:space="preserve">                                                                                                                                                                                                                   </v>
          </cell>
        </row>
        <row r="54">
          <cell r="B54" t="str">
            <v xml:space="preserve">                                                                                                                                                                                        (Signature of affiant)</v>
          </cell>
        </row>
        <row r="56">
          <cell r="B56" t="str">
            <v>Subscribed and sworn to before me, a                    COMMISSIONER OF OATHS                           in and for the State and county</v>
          </cell>
        </row>
        <row r="57">
          <cell r="B57" t="str">
            <v>above named, this    24 th              day of                MARCH,                                     1998 .</v>
          </cell>
        </row>
        <row r="59">
          <cell r="B59" t="str">
            <v xml:space="preserve">My commission expires                                    </v>
          </cell>
        </row>
        <row r="61">
          <cell r="B61" t="str">
            <v xml:space="preserve">                               Use an</v>
          </cell>
        </row>
        <row r="62">
          <cell r="B62" t="str">
            <v xml:space="preserve">                                  L.S.                                                                                                                                                                            </v>
          </cell>
        </row>
        <row r="63">
          <cell r="B63" t="str">
            <v xml:space="preserve">                         impression seal                                                                                                           (Signature of officer authorized to administer oaths)</v>
          </cell>
        </row>
        <row r="65">
          <cell r="C65" t="str">
            <v xml:space="preserve">                                         Railroad Annual Report R-1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0Inst-P77"/>
    </sheetNames>
    <sheetDataSet>
      <sheetData sheetId="0">
        <row r="1">
          <cell r="C1" t="str">
            <v>INSTRUCTIONS CONCERNING RETURNS TO BE MADE IN SCHEDULE 710</v>
          </cell>
        </row>
        <row r="3">
          <cell r="C3" t="str">
            <v xml:space="preserve">     Instructions for reporting locomotive and passenger-train car data.</v>
          </cell>
        </row>
        <row r="6">
          <cell r="C6" t="str">
            <v xml:space="preserve">  1. Give particulars of each of the various classes of equipment which respondent</v>
          </cell>
          <cell r="I6" t="str">
            <v>boosters, slugs, etc. For reporting purposes, indicate radio-controlled self-powered</v>
          </cell>
        </row>
        <row r="7">
          <cell r="C7" t="str">
            <v>owned or leased during the year.</v>
          </cell>
          <cell r="I7" t="str">
            <v>diesel units on lines 1 through 8, as appropriate. Radio-controlled units that are not</v>
          </cell>
        </row>
        <row r="8">
          <cell r="I8" t="str">
            <v>self-powered, i.e., those without a diesel, should be reported on line 13 under</v>
          </cell>
        </row>
        <row r="9">
          <cell r="C9" t="str">
            <v xml:space="preserve">    2. In column (c) give the number of units purchased new or built in company shops. In</v>
          </cell>
          <cell r="I9" t="str">
            <v>"auxiliary units".</v>
          </cell>
        </row>
        <row r="10">
          <cell r="C10" t="str">
            <v>column (d) give the number of new units leased from others. The term "new" means a</v>
          </cell>
        </row>
        <row r="11">
          <cell r="C11" t="str">
            <v>unit placed in service for the first time on any railroad.</v>
          </cell>
          <cell r="I11" t="str">
            <v xml:space="preserve">    7. Column (k) should show aggregate capacity for all units reported in column (j), as</v>
          </cell>
        </row>
        <row r="12">
          <cell r="I12" t="str">
            <v>follows: For locomotive units, report the manufacturers' rated horsepower (the maximum</v>
          </cell>
        </row>
        <row r="13">
          <cell r="C13" t="str">
            <v xml:space="preserve">   3. Units leased to others for  a period of one year or more are reportable in column</v>
          </cell>
          <cell r="I13" t="str">
            <v>continuous power output from the diesel engine or engines delivered to the main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2.bin"/><Relationship Id="rId13" Type="http://schemas.openxmlformats.org/officeDocument/2006/relationships/printerSettings" Target="../printerSettings/printerSettings97.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12" Type="http://schemas.openxmlformats.org/officeDocument/2006/relationships/printerSettings" Target="../printerSettings/printerSettings96.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11" Type="http://schemas.openxmlformats.org/officeDocument/2006/relationships/printerSettings" Target="../printerSettings/printerSettings95.bin"/><Relationship Id="rId5" Type="http://schemas.openxmlformats.org/officeDocument/2006/relationships/printerSettings" Target="../printerSettings/printerSettings89.bin"/><Relationship Id="rId15" Type="http://schemas.openxmlformats.org/officeDocument/2006/relationships/comments" Target="../comments4.xml"/><Relationship Id="rId10" Type="http://schemas.openxmlformats.org/officeDocument/2006/relationships/printerSettings" Target="../printerSettings/printerSettings94.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 Id="rId1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5.bin"/><Relationship Id="rId13" Type="http://schemas.openxmlformats.org/officeDocument/2006/relationships/printerSettings" Target="../printerSettings/printerSettings120.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12" Type="http://schemas.openxmlformats.org/officeDocument/2006/relationships/printerSettings" Target="../printerSettings/printerSettings119.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11" Type="http://schemas.openxmlformats.org/officeDocument/2006/relationships/printerSettings" Target="../printerSettings/printerSettings118.bin"/><Relationship Id="rId5" Type="http://schemas.openxmlformats.org/officeDocument/2006/relationships/printerSettings" Target="../printerSettings/printerSettings112.bin"/><Relationship Id="rId10" Type="http://schemas.openxmlformats.org/officeDocument/2006/relationships/printerSettings" Target="../printerSettings/printerSettings117.bin"/><Relationship Id="rId4" Type="http://schemas.openxmlformats.org/officeDocument/2006/relationships/printerSettings" Target="../printerSettings/printerSettings111.bin"/><Relationship Id="rId9" Type="http://schemas.openxmlformats.org/officeDocument/2006/relationships/printerSettings" Target="../printerSettings/printerSettings1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comments" Target="../comments10.xml"/><Relationship Id="rId10" Type="http://schemas.openxmlformats.org/officeDocument/2006/relationships/printerSettings" Target="../printerSettings/printerSettings134.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45.bin"/><Relationship Id="rId13" Type="http://schemas.openxmlformats.org/officeDocument/2006/relationships/printerSettings" Target="../printerSettings/printerSettings150.bin"/><Relationship Id="rId3" Type="http://schemas.openxmlformats.org/officeDocument/2006/relationships/printerSettings" Target="../printerSettings/printerSettings140.bin"/><Relationship Id="rId7" Type="http://schemas.openxmlformats.org/officeDocument/2006/relationships/printerSettings" Target="../printerSettings/printerSettings144.bin"/><Relationship Id="rId12" Type="http://schemas.openxmlformats.org/officeDocument/2006/relationships/printerSettings" Target="../printerSettings/printerSettings149.bin"/><Relationship Id="rId2" Type="http://schemas.openxmlformats.org/officeDocument/2006/relationships/printerSettings" Target="../printerSettings/printerSettings139.bin"/><Relationship Id="rId1" Type="http://schemas.openxmlformats.org/officeDocument/2006/relationships/printerSettings" Target="../printerSettings/printerSettings138.bin"/><Relationship Id="rId6" Type="http://schemas.openxmlformats.org/officeDocument/2006/relationships/printerSettings" Target="../printerSettings/printerSettings143.bin"/><Relationship Id="rId11" Type="http://schemas.openxmlformats.org/officeDocument/2006/relationships/printerSettings" Target="../printerSettings/printerSettings148.bin"/><Relationship Id="rId5" Type="http://schemas.openxmlformats.org/officeDocument/2006/relationships/printerSettings" Target="../printerSettings/printerSettings142.bin"/><Relationship Id="rId15" Type="http://schemas.openxmlformats.org/officeDocument/2006/relationships/comments" Target="../comments11.xml"/><Relationship Id="rId10" Type="http://schemas.openxmlformats.org/officeDocument/2006/relationships/printerSettings" Target="../printerSettings/printerSettings147.bin"/><Relationship Id="rId4" Type="http://schemas.openxmlformats.org/officeDocument/2006/relationships/printerSettings" Target="../printerSettings/printerSettings141.bin"/><Relationship Id="rId9" Type="http://schemas.openxmlformats.org/officeDocument/2006/relationships/printerSettings" Target="../printerSettings/printerSettings146.bin"/><Relationship Id="rId14"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60.bin"/><Relationship Id="rId13" Type="http://schemas.openxmlformats.org/officeDocument/2006/relationships/printerSettings" Target="../printerSettings/printerSettings165.bin"/><Relationship Id="rId3" Type="http://schemas.openxmlformats.org/officeDocument/2006/relationships/printerSettings" Target="../printerSettings/printerSettings155.bin"/><Relationship Id="rId7" Type="http://schemas.openxmlformats.org/officeDocument/2006/relationships/printerSettings" Target="../printerSettings/printerSettings159.bin"/><Relationship Id="rId12" Type="http://schemas.openxmlformats.org/officeDocument/2006/relationships/printerSettings" Target="../printerSettings/printerSettings164.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 Id="rId6" Type="http://schemas.openxmlformats.org/officeDocument/2006/relationships/printerSettings" Target="../printerSettings/printerSettings158.bin"/><Relationship Id="rId11" Type="http://schemas.openxmlformats.org/officeDocument/2006/relationships/printerSettings" Target="../printerSettings/printerSettings163.bin"/><Relationship Id="rId5" Type="http://schemas.openxmlformats.org/officeDocument/2006/relationships/printerSettings" Target="../printerSettings/printerSettings157.bin"/><Relationship Id="rId15" Type="http://schemas.openxmlformats.org/officeDocument/2006/relationships/comments" Target="../comments13.xml"/><Relationship Id="rId10" Type="http://schemas.openxmlformats.org/officeDocument/2006/relationships/printerSettings" Target="../printerSettings/printerSettings162.bin"/><Relationship Id="rId4" Type="http://schemas.openxmlformats.org/officeDocument/2006/relationships/printerSettings" Target="../printerSettings/printerSettings156.bin"/><Relationship Id="rId9" Type="http://schemas.openxmlformats.org/officeDocument/2006/relationships/printerSettings" Target="../printerSettings/printerSettings161.bin"/><Relationship Id="rId14"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73.bin"/><Relationship Id="rId13" Type="http://schemas.openxmlformats.org/officeDocument/2006/relationships/printerSettings" Target="../printerSettings/printerSettings178.bin"/><Relationship Id="rId3" Type="http://schemas.openxmlformats.org/officeDocument/2006/relationships/printerSettings" Target="../printerSettings/printerSettings168.bin"/><Relationship Id="rId7" Type="http://schemas.openxmlformats.org/officeDocument/2006/relationships/printerSettings" Target="../printerSettings/printerSettings172.bin"/><Relationship Id="rId12" Type="http://schemas.openxmlformats.org/officeDocument/2006/relationships/printerSettings" Target="../printerSettings/printerSettings177.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11" Type="http://schemas.openxmlformats.org/officeDocument/2006/relationships/printerSettings" Target="../printerSettings/printerSettings176.bin"/><Relationship Id="rId5" Type="http://schemas.openxmlformats.org/officeDocument/2006/relationships/printerSettings" Target="../printerSettings/printerSettings170.bin"/><Relationship Id="rId10" Type="http://schemas.openxmlformats.org/officeDocument/2006/relationships/printerSettings" Target="../printerSettings/printerSettings175.bin"/><Relationship Id="rId4" Type="http://schemas.openxmlformats.org/officeDocument/2006/relationships/printerSettings" Target="../printerSettings/printerSettings169.bin"/><Relationship Id="rId9" Type="http://schemas.openxmlformats.org/officeDocument/2006/relationships/printerSettings" Target="../printerSettings/printerSettings17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86.bin"/><Relationship Id="rId13" Type="http://schemas.openxmlformats.org/officeDocument/2006/relationships/printerSettings" Target="../printerSettings/printerSettings191.bin"/><Relationship Id="rId3" Type="http://schemas.openxmlformats.org/officeDocument/2006/relationships/printerSettings" Target="../printerSettings/printerSettings181.bin"/><Relationship Id="rId7" Type="http://schemas.openxmlformats.org/officeDocument/2006/relationships/printerSettings" Target="../printerSettings/printerSettings185.bin"/><Relationship Id="rId12" Type="http://schemas.openxmlformats.org/officeDocument/2006/relationships/printerSettings" Target="../printerSettings/printerSettings190.bin"/><Relationship Id="rId2" Type="http://schemas.openxmlformats.org/officeDocument/2006/relationships/printerSettings" Target="../printerSettings/printerSettings180.bin"/><Relationship Id="rId1" Type="http://schemas.openxmlformats.org/officeDocument/2006/relationships/printerSettings" Target="../printerSettings/printerSettings179.bin"/><Relationship Id="rId6" Type="http://schemas.openxmlformats.org/officeDocument/2006/relationships/printerSettings" Target="../printerSettings/printerSettings184.bin"/><Relationship Id="rId11" Type="http://schemas.openxmlformats.org/officeDocument/2006/relationships/printerSettings" Target="../printerSettings/printerSettings189.bin"/><Relationship Id="rId5" Type="http://schemas.openxmlformats.org/officeDocument/2006/relationships/printerSettings" Target="../printerSettings/printerSettings183.bin"/><Relationship Id="rId15" Type="http://schemas.openxmlformats.org/officeDocument/2006/relationships/comments" Target="../comments14.xml"/><Relationship Id="rId10" Type="http://schemas.openxmlformats.org/officeDocument/2006/relationships/printerSettings" Target="../printerSettings/printerSettings188.bin"/><Relationship Id="rId4" Type="http://schemas.openxmlformats.org/officeDocument/2006/relationships/printerSettings" Target="../printerSettings/printerSettings182.bin"/><Relationship Id="rId9" Type="http://schemas.openxmlformats.org/officeDocument/2006/relationships/printerSettings" Target="../printerSettings/printerSettings187.bin"/><Relationship Id="rId14"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99.bin"/><Relationship Id="rId13" Type="http://schemas.openxmlformats.org/officeDocument/2006/relationships/printerSettings" Target="../printerSettings/printerSettings204.bin"/><Relationship Id="rId3" Type="http://schemas.openxmlformats.org/officeDocument/2006/relationships/printerSettings" Target="../printerSettings/printerSettings194.bin"/><Relationship Id="rId7" Type="http://schemas.openxmlformats.org/officeDocument/2006/relationships/printerSettings" Target="../printerSettings/printerSettings198.bin"/><Relationship Id="rId12" Type="http://schemas.openxmlformats.org/officeDocument/2006/relationships/printerSettings" Target="../printerSettings/printerSettings203.bin"/><Relationship Id="rId2" Type="http://schemas.openxmlformats.org/officeDocument/2006/relationships/printerSettings" Target="../printerSettings/printerSettings193.bin"/><Relationship Id="rId1" Type="http://schemas.openxmlformats.org/officeDocument/2006/relationships/printerSettings" Target="../printerSettings/printerSettings192.bin"/><Relationship Id="rId6" Type="http://schemas.openxmlformats.org/officeDocument/2006/relationships/printerSettings" Target="../printerSettings/printerSettings197.bin"/><Relationship Id="rId11" Type="http://schemas.openxmlformats.org/officeDocument/2006/relationships/printerSettings" Target="../printerSettings/printerSettings202.bin"/><Relationship Id="rId5" Type="http://schemas.openxmlformats.org/officeDocument/2006/relationships/printerSettings" Target="../printerSettings/printerSettings196.bin"/><Relationship Id="rId15" Type="http://schemas.openxmlformats.org/officeDocument/2006/relationships/comments" Target="../comments15.xml"/><Relationship Id="rId10" Type="http://schemas.openxmlformats.org/officeDocument/2006/relationships/printerSettings" Target="../printerSettings/printerSettings201.bin"/><Relationship Id="rId4" Type="http://schemas.openxmlformats.org/officeDocument/2006/relationships/printerSettings" Target="../printerSettings/printerSettings195.bin"/><Relationship Id="rId9" Type="http://schemas.openxmlformats.org/officeDocument/2006/relationships/printerSettings" Target="../printerSettings/printerSettings200.bin"/><Relationship Id="rId14"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12.bin"/><Relationship Id="rId13" Type="http://schemas.openxmlformats.org/officeDocument/2006/relationships/printerSettings" Target="../printerSettings/printerSettings217.bin"/><Relationship Id="rId3" Type="http://schemas.openxmlformats.org/officeDocument/2006/relationships/printerSettings" Target="../printerSettings/printerSettings207.bin"/><Relationship Id="rId7" Type="http://schemas.openxmlformats.org/officeDocument/2006/relationships/printerSettings" Target="../printerSettings/printerSettings211.bin"/><Relationship Id="rId12" Type="http://schemas.openxmlformats.org/officeDocument/2006/relationships/printerSettings" Target="../printerSettings/printerSettings216.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 Id="rId6" Type="http://schemas.openxmlformats.org/officeDocument/2006/relationships/printerSettings" Target="../printerSettings/printerSettings210.bin"/><Relationship Id="rId11" Type="http://schemas.openxmlformats.org/officeDocument/2006/relationships/printerSettings" Target="../printerSettings/printerSettings215.bin"/><Relationship Id="rId5" Type="http://schemas.openxmlformats.org/officeDocument/2006/relationships/printerSettings" Target="../printerSettings/printerSettings209.bin"/><Relationship Id="rId15" Type="http://schemas.openxmlformats.org/officeDocument/2006/relationships/comments" Target="../comments16.xml"/><Relationship Id="rId10" Type="http://schemas.openxmlformats.org/officeDocument/2006/relationships/printerSettings" Target="../printerSettings/printerSettings214.bin"/><Relationship Id="rId4" Type="http://schemas.openxmlformats.org/officeDocument/2006/relationships/printerSettings" Target="../printerSettings/printerSettings208.bin"/><Relationship Id="rId9" Type="http://schemas.openxmlformats.org/officeDocument/2006/relationships/printerSettings" Target="../printerSettings/printerSettings213.bin"/><Relationship Id="rId14"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25.bin"/><Relationship Id="rId13" Type="http://schemas.openxmlformats.org/officeDocument/2006/relationships/printerSettings" Target="../printerSettings/printerSettings230.bin"/><Relationship Id="rId3" Type="http://schemas.openxmlformats.org/officeDocument/2006/relationships/printerSettings" Target="../printerSettings/printerSettings220.bin"/><Relationship Id="rId7" Type="http://schemas.openxmlformats.org/officeDocument/2006/relationships/printerSettings" Target="../printerSettings/printerSettings224.bin"/><Relationship Id="rId12" Type="http://schemas.openxmlformats.org/officeDocument/2006/relationships/printerSettings" Target="../printerSettings/printerSettings229.bin"/><Relationship Id="rId2" Type="http://schemas.openxmlformats.org/officeDocument/2006/relationships/printerSettings" Target="../printerSettings/printerSettings219.bin"/><Relationship Id="rId1" Type="http://schemas.openxmlformats.org/officeDocument/2006/relationships/printerSettings" Target="../printerSettings/printerSettings218.bin"/><Relationship Id="rId6" Type="http://schemas.openxmlformats.org/officeDocument/2006/relationships/printerSettings" Target="../printerSettings/printerSettings223.bin"/><Relationship Id="rId11" Type="http://schemas.openxmlformats.org/officeDocument/2006/relationships/printerSettings" Target="../printerSettings/printerSettings228.bin"/><Relationship Id="rId5" Type="http://schemas.openxmlformats.org/officeDocument/2006/relationships/printerSettings" Target="../printerSettings/printerSettings222.bin"/><Relationship Id="rId15" Type="http://schemas.openxmlformats.org/officeDocument/2006/relationships/comments" Target="../comments17.xml"/><Relationship Id="rId10" Type="http://schemas.openxmlformats.org/officeDocument/2006/relationships/printerSettings" Target="../printerSettings/printerSettings227.bin"/><Relationship Id="rId4" Type="http://schemas.openxmlformats.org/officeDocument/2006/relationships/printerSettings" Target="../printerSettings/printerSettings221.bin"/><Relationship Id="rId9" Type="http://schemas.openxmlformats.org/officeDocument/2006/relationships/printerSettings" Target="../printerSettings/printerSettings226.bin"/><Relationship Id="rId14"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38.bin"/><Relationship Id="rId13" Type="http://schemas.openxmlformats.org/officeDocument/2006/relationships/printerSettings" Target="../printerSettings/printerSettings243.bin"/><Relationship Id="rId3" Type="http://schemas.openxmlformats.org/officeDocument/2006/relationships/printerSettings" Target="../printerSettings/printerSettings233.bin"/><Relationship Id="rId7" Type="http://schemas.openxmlformats.org/officeDocument/2006/relationships/printerSettings" Target="../printerSettings/printerSettings237.bin"/><Relationship Id="rId12" Type="http://schemas.openxmlformats.org/officeDocument/2006/relationships/printerSettings" Target="../printerSettings/printerSettings242.bin"/><Relationship Id="rId2" Type="http://schemas.openxmlformats.org/officeDocument/2006/relationships/printerSettings" Target="../printerSettings/printerSettings232.bin"/><Relationship Id="rId1" Type="http://schemas.openxmlformats.org/officeDocument/2006/relationships/printerSettings" Target="../printerSettings/printerSettings231.bin"/><Relationship Id="rId6" Type="http://schemas.openxmlformats.org/officeDocument/2006/relationships/printerSettings" Target="../printerSettings/printerSettings236.bin"/><Relationship Id="rId11" Type="http://schemas.openxmlformats.org/officeDocument/2006/relationships/printerSettings" Target="../printerSettings/printerSettings241.bin"/><Relationship Id="rId5" Type="http://schemas.openxmlformats.org/officeDocument/2006/relationships/printerSettings" Target="../printerSettings/printerSettings235.bin"/><Relationship Id="rId15" Type="http://schemas.openxmlformats.org/officeDocument/2006/relationships/comments" Target="../comments18.xml"/><Relationship Id="rId10" Type="http://schemas.openxmlformats.org/officeDocument/2006/relationships/printerSettings" Target="../printerSettings/printerSettings240.bin"/><Relationship Id="rId4" Type="http://schemas.openxmlformats.org/officeDocument/2006/relationships/printerSettings" Target="../printerSettings/printerSettings234.bin"/><Relationship Id="rId9" Type="http://schemas.openxmlformats.org/officeDocument/2006/relationships/printerSettings" Target="../printerSettings/printerSettings239.bin"/><Relationship Id="rId14"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51.bin"/><Relationship Id="rId13" Type="http://schemas.openxmlformats.org/officeDocument/2006/relationships/printerSettings" Target="../printerSettings/printerSettings256.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12" Type="http://schemas.openxmlformats.org/officeDocument/2006/relationships/printerSettings" Target="../printerSettings/printerSettings255.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11" Type="http://schemas.openxmlformats.org/officeDocument/2006/relationships/printerSettings" Target="../printerSettings/printerSettings254.bin"/><Relationship Id="rId5" Type="http://schemas.openxmlformats.org/officeDocument/2006/relationships/printerSettings" Target="../printerSettings/printerSettings248.bin"/><Relationship Id="rId15" Type="http://schemas.openxmlformats.org/officeDocument/2006/relationships/comments" Target="../comments19.xml"/><Relationship Id="rId10" Type="http://schemas.openxmlformats.org/officeDocument/2006/relationships/printerSettings" Target="../printerSettings/printerSettings253.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 Id="rId14"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2.bin"/><Relationship Id="rId13" Type="http://schemas.openxmlformats.org/officeDocument/2006/relationships/printerSettings" Target="../printerSettings/printerSettings17.bin"/><Relationship Id="rId3" Type="http://schemas.openxmlformats.org/officeDocument/2006/relationships/printerSettings" Target="../printerSettings/printerSettings7.bin"/><Relationship Id="rId7" Type="http://schemas.openxmlformats.org/officeDocument/2006/relationships/printerSettings" Target="../printerSettings/printerSettings11.bin"/><Relationship Id="rId12" Type="http://schemas.openxmlformats.org/officeDocument/2006/relationships/printerSettings" Target="../printerSettings/printerSettings16.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11" Type="http://schemas.openxmlformats.org/officeDocument/2006/relationships/printerSettings" Target="../printerSettings/printerSettings15.bin"/><Relationship Id="rId5" Type="http://schemas.openxmlformats.org/officeDocument/2006/relationships/printerSettings" Target="../printerSettings/printerSettings9.bin"/><Relationship Id="rId10" Type="http://schemas.openxmlformats.org/officeDocument/2006/relationships/printerSettings" Target="../printerSettings/printerSettings14.bin"/><Relationship Id="rId4" Type="http://schemas.openxmlformats.org/officeDocument/2006/relationships/printerSettings" Target="../printerSettings/printerSettings8.bin"/><Relationship Id="rId9" Type="http://schemas.openxmlformats.org/officeDocument/2006/relationships/printerSettings" Target="../printerSettings/printerSettings1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comments" Target="../comments20.xml"/><Relationship Id="rId10" Type="http://schemas.openxmlformats.org/officeDocument/2006/relationships/printerSettings" Target="../printerSettings/printerSettings266.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77.bin"/><Relationship Id="rId13" Type="http://schemas.openxmlformats.org/officeDocument/2006/relationships/printerSettings" Target="../printerSettings/printerSettings282.bin"/><Relationship Id="rId3" Type="http://schemas.openxmlformats.org/officeDocument/2006/relationships/printerSettings" Target="../printerSettings/printerSettings272.bin"/><Relationship Id="rId7" Type="http://schemas.openxmlformats.org/officeDocument/2006/relationships/printerSettings" Target="../printerSettings/printerSettings276.bin"/><Relationship Id="rId12" Type="http://schemas.openxmlformats.org/officeDocument/2006/relationships/printerSettings" Target="../printerSettings/printerSettings281.bin"/><Relationship Id="rId2" Type="http://schemas.openxmlformats.org/officeDocument/2006/relationships/printerSettings" Target="../printerSettings/printerSettings271.bin"/><Relationship Id="rId1" Type="http://schemas.openxmlformats.org/officeDocument/2006/relationships/printerSettings" Target="../printerSettings/printerSettings270.bin"/><Relationship Id="rId6" Type="http://schemas.openxmlformats.org/officeDocument/2006/relationships/printerSettings" Target="../printerSettings/printerSettings275.bin"/><Relationship Id="rId11" Type="http://schemas.openxmlformats.org/officeDocument/2006/relationships/printerSettings" Target="../printerSettings/printerSettings280.bin"/><Relationship Id="rId5" Type="http://schemas.openxmlformats.org/officeDocument/2006/relationships/printerSettings" Target="../printerSettings/printerSettings274.bin"/><Relationship Id="rId10" Type="http://schemas.openxmlformats.org/officeDocument/2006/relationships/printerSettings" Target="../printerSettings/printerSettings279.bin"/><Relationship Id="rId4" Type="http://schemas.openxmlformats.org/officeDocument/2006/relationships/printerSettings" Target="../printerSettings/printerSettings273.bin"/><Relationship Id="rId9" Type="http://schemas.openxmlformats.org/officeDocument/2006/relationships/printerSettings" Target="../printerSettings/printerSettings278.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90.bin"/><Relationship Id="rId13" Type="http://schemas.openxmlformats.org/officeDocument/2006/relationships/printerSettings" Target="../printerSettings/printerSettings295.bin"/><Relationship Id="rId3" Type="http://schemas.openxmlformats.org/officeDocument/2006/relationships/printerSettings" Target="../printerSettings/printerSettings285.bin"/><Relationship Id="rId7" Type="http://schemas.openxmlformats.org/officeDocument/2006/relationships/printerSettings" Target="../printerSettings/printerSettings289.bin"/><Relationship Id="rId12" Type="http://schemas.openxmlformats.org/officeDocument/2006/relationships/printerSettings" Target="../printerSettings/printerSettings294.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 Id="rId6" Type="http://schemas.openxmlformats.org/officeDocument/2006/relationships/printerSettings" Target="../printerSettings/printerSettings288.bin"/><Relationship Id="rId11" Type="http://schemas.openxmlformats.org/officeDocument/2006/relationships/printerSettings" Target="../printerSettings/printerSettings293.bin"/><Relationship Id="rId5" Type="http://schemas.openxmlformats.org/officeDocument/2006/relationships/printerSettings" Target="../printerSettings/printerSettings287.bin"/><Relationship Id="rId10" Type="http://schemas.openxmlformats.org/officeDocument/2006/relationships/printerSettings" Target="../printerSettings/printerSettings292.bin"/><Relationship Id="rId4" Type="http://schemas.openxmlformats.org/officeDocument/2006/relationships/printerSettings" Target="../printerSettings/printerSettings286.bin"/><Relationship Id="rId9" Type="http://schemas.openxmlformats.org/officeDocument/2006/relationships/printerSettings" Target="../printerSettings/printerSettings291.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303.bin"/><Relationship Id="rId13" Type="http://schemas.openxmlformats.org/officeDocument/2006/relationships/printerSettings" Target="../printerSettings/printerSettings308.bin"/><Relationship Id="rId3" Type="http://schemas.openxmlformats.org/officeDocument/2006/relationships/printerSettings" Target="../printerSettings/printerSettings298.bin"/><Relationship Id="rId7" Type="http://schemas.openxmlformats.org/officeDocument/2006/relationships/printerSettings" Target="../printerSettings/printerSettings302.bin"/><Relationship Id="rId12" Type="http://schemas.openxmlformats.org/officeDocument/2006/relationships/printerSettings" Target="../printerSettings/printerSettings307.bin"/><Relationship Id="rId2" Type="http://schemas.openxmlformats.org/officeDocument/2006/relationships/printerSettings" Target="../printerSettings/printerSettings297.bin"/><Relationship Id="rId1" Type="http://schemas.openxmlformats.org/officeDocument/2006/relationships/printerSettings" Target="../printerSettings/printerSettings296.bin"/><Relationship Id="rId6" Type="http://schemas.openxmlformats.org/officeDocument/2006/relationships/printerSettings" Target="../printerSettings/printerSettings301.bin"/><Relationship Id="rId11" Type="http://schemas.openxmlformats.org/officeDocument/2006/relationships/printerSettings" Target="../printerSettings/printerSettings306.bin"/><Relationship Id="rId5" Type="http://schemas.openxmlformats.org/officeDocument/2006/relationships/printerSettings" Target="../printerSettings/printerSettings300.bin"/><Relationship Id="rId10" Type="http://schemas.openxmlformats.org/officeDocument/2006/relationships/printerSettings" Target="../printerSettings/printerSettings305.bin"/><Relationship Id="rId4" Type="http://schemas.openxmlformats.org/officeDocument/2006/relationships/printerSettings" Target="../printerSettings/printerSettings299.bin"/><Relationship Id="rId9" Type="http://schemas.openxmlformats.org/officeDocument/2006/relationships/printerSettings" Target="../printerSettings/printerSettings304.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16.bin"/><Relationship Id="rId13" Type="http://schemas.openxmlformats.org/officeDocument/2006/relationships/printerSettings" Target="../printerSettings/printerSettings321.bin"/><Relationship Id="rId3" Type="http://schemas.openxmlformats.org/officeDocument/2006/relationships/printerSettings" Target="../printerSettings/printerSettings311.bin"/><Relationship Id="rId7" Type="http://schemas.openxmlformats.org/officeDocument/2006/relationships/printerSettings" Target="../printerSettings/printerSettings315.bin"/><Relationship Id="rId12" Type="http://schemas.openxmlformats.org/officeDocument/2006/relationships/printerSettings" Target="../printerSettings/printerSettings320.bin"/><Relationship Id="rId2" Type="http://schemas.openxmlformats.org/officeDocument/2006/relationships/printerSettings" Target="../printerSettings/printerSettings310.bin"/><Relationship Id="rId1" Type="http://schemas.openxmlformats.org/officeDocument/2006/relationships/printerSettings" Target="../printerSettings/printerSettings309.bin"/><Relationship Id="rId6" Type="http://schemas.openxmlformats.org/officeDocument/2006/relationships/printerSettings" Target="../printerSettings/printerSettings314.bin"/><Relationship Id="rId11" Type="http://schemas.openxmlformats.org/officeDocument/2006/relationships/printerSettings" Target="../printerSettings/printerSettings319.bin"/><Relationship Id="rId5" Type="http://schemas.openxmlformats.org/officeDocument/2006/relationships/printerSettings" Target="../printerSettings/printerSettings313.bin"/><Relationship Id="rId10" Type="http://schemas.openxmlformats.org/officeDocument/2006/relationships/printerSettings" Target="../printerSettings/printerSettings318.bin"/><Relationship Id="rId4" Type="http://schemas.openxmlformats.org/officeDocument/2006/relationships/printerSettings" Target="../printerSettings/printerSettings312.bin"/><Relationship Id="rId9" Type="http://schemas.openxmlformats.org/officeDocument/2006/relationships/printerSettings" Target="../printerSettings/printerSettings317.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29.bin"/><Relationship Id="rId13" Type="http://schemas.openxmlformats.org/officeDocument/2006/relationships/printerSettings" Target="../printerSettings/printerSettings334.bin"/><Relationship Id="rId3" Type="http://schemas.openxmlformats.org/officeDocument/2006/relationships/printerSettings" Target="../printerSettings/printerSettings324.bin"/><Relationship Id="rId7" Type="http://schemas.openxmlformats.org/officeDocument/2006/relationships/printerSettings" Target="../printerSettings/printerSettings328.bin"/><Relationship Id="rId12" Type="http://schemas.openxmlformats.org/officeDocument/2006/relationships/printerSettings" Target="../printerSettings/printerSettings333.bin"/><Relationship Id="rId2" Type="http://schemas.openxmlformats.org/officeDocument/2006/relationships/printerSettings" Target="../printerSettings/printerSettings323.bin"/><Relationship Id="rId1" Type="http://schemas.openxmlformats.org/officeDocument/2006/relationships/printerSettings" Target="../printerSettings/printerSettings322.bin"/><Relationship Id="rId6" Type="http://schemas.openxmlformats.org/officeDocument/2006/relationships/printerSettings" Target="../printerSettings/printerSettings327.bin"/><Relationship Id="rId11" Type="http://schemas.openxmlformats.org/officeDocument/2006/relationships/printerSettings" Target="../printerSettings/printerSettings332.bin"/><Relationship Id="rId5" Type="http://schemas.openxmlformats.org/officeDocument/2006/relationships/printerSettings" Target="../printerSettings/printerSettings326.bin"/><Relationship Id="rId10" Type="http://schemas.openxmlformats.org/officeDocument/2006/relationships/printerSettings" Target="../printerSettings/printerSettings331.bin"/><Relationship Id="rId4" Type="http://schemas.openxmlformats.org/officeDocument/2006/relationships/printerSettings" Target="../printerSettings/printerSettings325.bin"/><Relationship Id="rId9" Type="http://schemas.openxmlformats.org/officeDocument/2006/relationships/printerSettings" Target="../printerSettings/printerSettings330.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42.bin"/><Relationship Id="rId13" Type="http://schemas.openxmlformats.org/officeDocument/2006/relationships/printerSettings" Target="../printerSettings/printerSettings347.bin"/><Relationship Id="rId3" Type="http://schemas.openxmlformats.org/officeDocument/2006/relationships/printerSettings" Target="../printerSettings/printerSettings337.bin"/><Relationship Id="rId7" Type="http://schemas.openxmlformats.org/officeDocument/2006/relationships/printerSettings" Target="../printerSettings/printerSettings341.bin"/><Relationship Id="rId12" Type="http://schemas.openxmlformats.org/officeDocument/2006/relationships/printerSettings" Target="../printerSettings/printerSettings346.bin"/><Relationship Id="rId2" Type="http://schemas.openxmlformats.org/officeDocument/2006/relationships/printerSettings" Target="../printerSettings/printerSettings336.bin"/><Relationship Id="rId1" Type="http://schemas.openxmlformats.org/officeDocument/2006/relationships/printerSettings" Target="../printerSettings/printerSettings335.bin"/><Relationship Id="rId6" Type="http://schemas.openxmlformats.org/officeDocument/2006/relationships/printerSettings" Target="../printerSettings/printerSettings340.bin"/><Relationship Id="rId11" Type="http://schemas.openxmlformats.org/officeDocument/2006/relationships/printerSettings" Target="../printerSettings/printerSettings345.bin"/><Relationship Id="rId5" Type="http://schemas.openxmlformats.org/officeDocument/2006/relationships/printerSettings" Target="../printerSettings/printerSettings339.bin"/><Relationship Id="rId10" Type="http://schemas.openxmlformats.org/officeDocument/2006/relationships/printerSettings" Target="../printerSettings/printerSettings344.bin"/><Relationship Id="rId4" Type="http://schemas.openxmlformats.org/officeDocument/2006/relationships/printerSettings" Target="../printerSettings/printerSettings338.bin"/><Relationship Id="rId9" Type="http://schemas.openxmlformats.org/officeDocument/2006/relationships/printerSettings" Target="../printerSettings/printerSettings343.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355.bin"/><Relationship Id="rId13" Type="http://schemas.openxmlformats.org/officeDocument/2006/relationships/printerSettings" Target="../printerSettings/printerSettings360.bin"/><Relationship Id="rId3" Type="http://schemas.openxmlformats.org/officeDocument/2006/relationships/printerSettings" Target="../printerSettings/printerSettings350.bin"/><Relationship Id="rId7" Type="http://schemas.openxmlformats.org/officeDocument/2006/relationships/printerSettings" Target="../printerSettings/printerSettings354.bin"/><Relationship Id="rId12" Type="http://schemas.openxmlformats.org/officeDocument/2006/relationships/printerSettings" Target="../printerSettings/printerSettings359.bin"/><Relationship Id="rId2" Type="http://schemas.openxmlformats.org/officeDocument/2006/relationships/printerSettings" Target="../printerSettings/printerSettings349.bin"/><Relationship Id="rId1" Type="http://schemas.openxmlformats.org/officeDocument/2006/relationships/printerSettings" Target="../printerSettings/printerSettings348.bin"/><Relationship Id="rId6" Type="http://schemas.openxmlformats.org/officeDocument/2006/relationships/printerSettings" Target="../printerSettings/printerSettings353.bin"/><Relationship Id="rId11" Type="http://schemas.openxmlformats.org/officeDocument/2006/relationships/printerSettings" Target="../printerSettings/printerSettings358.bin"/><Relationship Id="rId5" Type="http://schemas.openxmlformats.org/officeDocument/2006/relationships/printerSettings" Target="../printerSettings/printerSettings352.bin"/><Relationship Id="rId15" Type="http://schemas.openxmlformats.org/officeDocument/2006/relationships/comments" Target="../comments21.xml"/><Relationship Id="rId10" Type="http://schemas.openxmlformats.org/officeDocument/2006/relationships/printerSettings" Target="../printerSettings/printerSettings357.bin"/><Relationship Id="rId4" Type="http://schemas.openxmlformats.org/officeDocument/2006/relationships/printerSettings" Target="../printerSettings/printerSettings351.bin"/><Relationship Id="rId9" Type="http://schemas.openxmlformats.org/officeDocument/2006/relationships/printerSettings" Target="../printerSettings/printerSettings356.bin"/><Relationship Id="rId14" Type="http://schemas.openxmlformats.org/officeDocument/2006/relationships/vmlDrawing" Target="../drawings/vmlDrawing21.vml"/></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2" Type="http://schemas.openxmlformats.org/officeDocument/2006/relationships/printerSettings" Target="../printerSettings/printerSettings362.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5" Type="http://schemas.openxmlformats.org/officeDocument/2006/relationships/printerSettings" Target="../printerSettings/printerSettings365.bin"/><Relationship Id="rId10" Type="http://schemas.openxmlformats.org/officeDocument/2006/relationships/printerSettings" Target="../printerSettings/printerSettings370.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81.bin"/><Relationship Id="rId13" Type="http://schemas.openxmlformats.org/officeDocument/2006/relationships/printerSettings" Target="../printerSettings/printerSettings386.bin"/><Relationship Id="rId3" Type="http://schemas.openxmlformats.org/officeDocument/2006/relationships/printerSettings" Target="../printerSettings/printerSettings376.bin"/><Relationship Id="rId7" Type="http://schemas.openxmlformats.org/officeDocument/2006/relationships/printerSettings" Target="../printerSettings/printerSettings380.bin"/><Relationship Id="rId12" Type="http://schemas.openxmlformats.org/officeDocument/2006/relationships/printerSettings" Target="../printerSettings/printerSettings385.bin"/><Relationship Id="rId2" Type="http://schemas.openxmlformats.org/officeDocument/2006/relationships/printerSettings" Target="../printerSettings/printerSettings375.bin"/><Relationship Id="rId1" Type="http://schemas.openxmlformats.org/officeDocument/2006/relationships/printerSettings" Target="../printerSettings/printerSettings374.bin"/><Relationship Id="rId6" Type="http://schemas.openxmlformats.org/officeDocument/2006/relationships/printerSettings" Target="../printerSettings/printerSettings379.bin"/><Relationship Id="rId11" Type="http://schemas.openxmlformats.org/officeDocument/2006/relationships/printerSettings" Target="../printerSettings/printerSettings384.bin"/><Relationship Id="rId5" Type="http://schemas.openxmlformats.org/officeDocument/2006/relationships/printerSettings" Target="../printerSettings/printerSettings378.bin"/><Relationship Id="rId10" Type="http://schemas.openxmlformats.org/officeDocument/2006/relationships/printerSettings" Target="../printerSettings/printerSettings383.bin"/><Relationship Id="rId4" Type="http://schemas.openxmlformats.org/officeDocument/2006/relationships/printerSettings" Target="../printerSettings/printerSettings377.bin"/><Relationship Id="rId9" Type="http://schemas.openxmlformats.org/officeDocument/2006/relationships/printerSettings" Target="../printerSettings/printerSettings382.bin"/><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94.bin"/><Relationship Id="rId13" Type="http://schemas.openxmlformats.org/officeDocument/2006/relationships/printerSettings" Target="../printerSettings/printerSettings399.bin"/><Relationship Id="rId3" Type="http://schemas.openxmlformats.org/officeDocument/2006/relationships/printerSettings" Target="../printerSettings/printerSettings389.bin"/><Relationship Id="rId7" Type="http://schemas.openxmlformats.org/officeDocument/2006/relationships/printerSettings" Target="../printerSettings/printerSettings393.bin"/><Relationship Id="rId12" Type="http://schemas.openxmlformats.org/officeDocument/2006/relationships/printerSettings" Target="../printerSettings/printerSettings398.bin"/><Relationship Id="rId2" Type="http://schemas.openxmlformats.org/officeDocument/2006/relationships/printerSettings" Target="../printerSettings/printerSettings388.bin"/><Relationship Id="rId1" Type="http://schemas.openxmlformats.org/officeDocument/2006/relationships/printerSettings" Target="../printerSettings/printerSettings387.bin"/><Relationship Id="rId6" Type="http://schemas.openxmlformats.org/officeDocument/2006/relationships/printerSettings" Target="../printerSettings/printerSettings392.bin"/><Relationship Id="rId11" Type="http://schemas.openxmlformats.org/officeDocument/2006/relationships/printerSettings" Target="../printerSettings/printerSettings397.bin"/><Relationship Id="rId5" Type="http://schemas.openxmlformats.org/officeDocument/2006/relationships/printerSettings" Target="../printerSettings/printerSettings391.bin"/><Relationship Id="rId15" Type="http://schemas.openxmlformats.org/officeDocument/2006/relationships/comments" Target="../comments22.xml"/><Relationship Id="rId10" Type="http://schemas.openxmlformats.org/officeDocument/2006/relationships/printerSettings" Target="../printerSettings/printerSettings396.bin"/><Relationship Id="rId4" Type="http://schemas.openxmlformats.org/officeDocument/2006/relationships/printerSettings" Target="../printerSettings/printerSettings390.bin"/><Relationship Id="rId9" Type="http://schemas.openxmlformats.org/officeDocument/2006/relationships/printerSettings" Target="../printerSettings/printerSettings395.bin"/><Relationship Id="rId14" Type="http://schemas.openxmlformats.org/officeDocument/2006/relationships/vmlDrawing" Target="../drawings/vmlDrawing22.vml"/></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407.bin"/><Relationship Id="rId13" Type="http://schemas.openxmlformats.org/officeDocument/2006/relationships/printerSettings" Target="../printerSettings/printerSettings412.bin"/><Relationship Id="rId3" Type="http://schemas.openxmlformats.org/officeDocument/2006/relationships/printerSettings" Target="../printerSettings/printerSettings402.bin"/><Relationship Id="rId7" Type="http://schemas.openxmlformats.org/officeDocument/2006/relationships/printerSettings" Target="../printerSettings/printerSettings406.bin"/><Relationship Id="rId12" Type="http://schemas.openxmlformats.org/officeDocument/2006/relationships/printerSettings" Target="../printerSettings/printerSettings411.bin"/><Relationship Id="rId2" Type="http://schemas.openxmlformats.org/officeDocument/2006/relationships/printerSettings" Target="../printerSettings/printerSettings401.bin"/><Relationship Id="rId1" Type="http://schemas.openxmlformats.org/officeDocument/2006/relationships/printerSettings" Target="../printerSettings/printerSettings400.bin"/><Relationship Id="rId6" Type="http://schemas.openxmlformats.org/officeDocument/2006/relationships/printerSettings" Target="../printerSettings/printerSettings405.bin"/><Relationship Id="rId11" Type="http://schemas.openxmlformats.org/officeDocument/2006/relationships/printerSettings" Target="../printerSettings/printerSettings410.bin"/><Relationship Id="rId5" Type="http://schemas.openxmlformats.org/officeDocument/2006/relationships/printerSettings" Target="../printerSettings/printerSettings404.bin"/><Relationship Id="rId10" Type="http://schemas.openxmlformats.org/officeDocument/2006/relationships/printerSettings" Target="../printerSettings/printerSettings409.bin"/><Relationship Id="rId4" Type="http://schemas.openxmlformats.org/officeDocument/2006/relationships/printerSettings" Target="../printerSettings/printerSettings403.bin"/><Relationship Id="rId9" Type="http://schemas.openxmlformats.org/officeDocument/2006/relationships/printerSettings" Target="../printerSettings/printerSettings408.bin"/><Relationship Id="rId14"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0.bin"/><Relationship Id="rId13" Type="http://schemas.openxmlformats.org/officeDocument/2006/relationships/printerSettings" Target="../printerSettings/printerSettings425.bin"/><Relationship Id="rId3" Type="http://schemas.openxmlformats.org/officeDocument/2006/relationships/printerSettings" Target="../printerSettings/printerSettings415.bin"/><Relationship Id="rId7" Type="http://schemas.openxmlformats.org/officeDocument/2006/relationships/printerSettings" Target="../printerSettings/printerSettings419.bin"/><Relationship Id="rId12" Type="http://schemas.openxmlformats.org/officeDocument/2006/relationships/printerSettings" Target="../printerSettings/printerSettings424.bin"/><Relationship Id="rId2" Type="http://schemas.openxmlformats.org/officeDocument/2006/relationships/printerSettings" Target="../printerSettings/printerSettings414.bin"/><Relationship Id="rId1" Type="http://schemas.openxmlformats.org/officeDocument/2006/relationships/printerSettings" Target="../printerSettings/printerSettings413.bin"/><Relationship Id="rId6" Type="http://schemas.openxmlformats.org/officeDocument/2006/relationships/printerSettings" Target="../printerSettings/printerSettings418.bin"/><Relationship Id="rId11" Type="http://schemas.openxmlformats.org/officeDocument/2006/relationships/printerSettings" Target="../printerSettings/printerSettings423.bin"/><Relationship Id="rId5" Type="http://schemas.openxmlformats.org/officeDocument/2006/relationships/printerSettings" Target="../printerSettings/printerSettings417.bin"/><Relationship Id="rId10" Type="http://schemas.openxmlformats.org/officeDocument/2006/relationships/printerSettings" Target="../printerSettings/printerSettings422.bin"/><Relationship Id="rId4" Type="http://schemas.openxmlformats.org/officeDocument/2006/relationships/printerSettings" Target="../printerSettings/printerSettings416.bin"/><Relationship Id="rId9" Type="http://schemas.openxmlformats.org/officeDocument/2006/relationships/printerSettings" Target="../printerSettings/printerSettings421.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2" Type="http://schemas.openxmlformats.org/officeDocument/2006/relationships/printerSettings" Target="../printerSettings/printerSettings427.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comments" Target="../comments23.xml"/><Relationship Id="rId10" Type="http://schemas.openxmlformats.org/officeDocument/2006/relationships/printerSettings" Target="../printerSettings/printerSettings435.bin"/><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vmlDrawing" Target="../drawings/vmlDrawing23.vm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46.bin"/><Relationship Id="rId13" Type="http://schemas.openxmlformats.org/officeDocument/2006/relationships/printerSettings" Target="../printerSettings/printerSettings451.bin"/><Relationship Id="rId3" Type="http://schemas.openxmlformats.org/officeDocument/2006/relationships/printerSettings" Target="../printerSettings/printerSettings441.bin"/><Relationship Id="rId7" Type="http://schemas.openxmlformats.org/officeDocument/2006/relationships/printerSettings" Target="../printerSettings/printerSettings445.bin"/><Relationship Id="rId12" Type="http://schemas.openxmlformats.org/officeDocument/2006/relationships/printerSettings" Target="../printerSettings/printerSettings450.bin"/><Relationship Id="rId2" Type="http://schemas.openxmlformats.org/officeDocument/2006/relationships/printerSettings" Target="../printerSettings/printerSettings440.bin"/><Relationship Id="rId1" Type="http://schemas.openxmlformats.org/officeDocument/2006/relationships/printerSettings" Target="../printerSettings/printerSettings439.bin"/><Relationship Id="rId6" Type="http://schemas.openxmlformats.org/officeDocument/2006/relationships/printerSettings" Target="../printerSettings/printerSettings444.bin"/><Relationship Id="rId11" Type="http://schemas.openxmlformats.org/officeDocument/2006/relationships/printerSettings" Target="../printerSettings/printerSettings449.bin"/><Relationship Id="rId5" Type="http://schemas.openxmlformats.org/officeDocument/2006/relationships/printerSettings" Target="../printerSettings/printerSettings443.bin"/><Relationship Id="rId15" Type="http://schemas.openxmlformats.org/officeDocument/2006/relationships/comments" Target="../comments24.xml"/><Relationship Id="rId10" Type="http://schemas.openxmlformats.org/officeDocument/2006/relationships/printerSettings" Target="../printerSettings/printerSettings448.bin"/><Relationship Id="rId4" Type="http://schemas.openxmlformats.org/officeDocument/2006/relationships/printerSettings" Target="../printerSettings/printerSettings442.bin"/><Relationship Id="rId9" Type="http://schemas.openxmlformats.org/officeDocument/2006/relationships/printerSettings" Target="../printerSettings/printerSettings447.bin"/><Relationship Id="rId14" Type="http://schemas.openxmlformats.org/officeDocument/2006/relationships/vmlDrawing" Target="../drawings/vmlDrawing24.vml"/></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459.bin"/><Relationship Id="rId13" Type="http://schemas.openxmlformats.org/officeDocument/2006/relationships/printerSettings" Target="../printerSettings/printerSettings464.bin"/><Relationship Id="rId3" Type="http://schemas.openxmlformats.org/officeDocument/2006/relationships/printerSettings" Target="../printerSettings/printerSettings454.bin"/><Relationship Id="rId7" Type="http://schemas.openxmlformats.org/officeDocument/2006/relationships/printerSettings" Target="../printerSettings/printerSettings458.bin"/><Relationship Id="rId12" Type="http://schemas.openxmlformats.org/officeDocument/2006/relationships/printerSettings" Target="../printerSettings/printerSettings463.bin"/><Relationship Id="rId2" Type="http://schemas.openxmlformats.org/officeDocument/2006/relationships/printerSettings" Target="../printerSettings/printerSettings453.bin"/><Relationship Id="rId1" Type="http://schemas.openxmlformats.org/officeDocument/2006/relationships/printerSettings" Target="../printerSettings/printerSettings452.bin"/><Relationship Id="rId6" Type="http://schemas.openxmlformats.org/officeDocument/2006/relationships/printerSettings" Target="../printerSettings/printerSettings457.bin"/><Relationship Id="rId11" Type="http://schemas.openxmlformats.org/officeDocument/2006/relationships/printerSettings" Target="../printerSettings/printerSettings462.bin"/><Relationship Id="rId5" Type="http://schemas.openxmlformats.org/officeDocument/2006/relationships/printerSettings" Target="../printerSettings/printerSettings456.bin"/><Relationship Id="rId15" Type="http://schemas.openxmlformats.org/officeDocument/2006/relationships/comments" Target="../comments25.xml"/><Relationship Id="rId10" Type="http://schemas.openxmlformats.org/officeDocument/2006/relationships/printerSettings" Target="../printerSettings/printerSettings461.bin"/><Relationship Id="rId4" Type="http://schemas.openxmlformats.org/officeDocument/2006/relationships/printerSettings" Target="../printerSettings/printerSettings455.bin"/><Relationship Id="rId9" Type="http://schemas.openxmlformats.org/officeDocument/2006/relationships/printerSettings" Target="../printerSettings/printerSettings460.bin"/><Relationship Id="rId14" Type="http://schemas.openxmlformats.org/officeDocument/2006/relationships/vmlDrawing" Target="../drawings/vmlDrawing25.vml"/></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472.bin"/><Relationship Id="rId13" Type="http://schemas.openxmlformats.org/officeDocument/2006/relationships/printerSettings" Target="../printerSettings/printerSettings477.bin"/><Relationship Id="rId3" Type="http://schemas.openxmlformats.org/officeDocument/2006/relationships/printerSettings" Target="../printerSettings/printerSettings467.bin"/><Relationship Id="rId7" Type="http://schemas.openxmlformats.org/officeDocument/2006/relationships/printerSettings" Target="../printerSettings/printerSettings471.bin"/><Relationship Id="rId12" Type="http://schemas.openxmlformats.org/officeDocument/2006/relationships/printerSettings" Target="../printerSettings/printerSettings476.bin"/><Relationship Id="rId2" Type="http://schemas.openxmlformats.org/officeDocument/2006/relationships/printerSettings" Target="../printerSettings/printerSettings466.bin"/><Relationship Id="rId1" Type="http://schemas.openxmlformats.org/officeDocument/2006/relationships/printerSettings" Target="../printerSettings/printerSettings465.bin"/><Relationship Id="rId6" Type="http://schemas.openxmlformats.org/officeDocument/2006/relationships/printerSettings" Target="../printerSettings/printerSettings470.bin"/><Relationship Id="rId11" Type="http://schemas.openxmlformats.org/officeDocument/2006/relationships/printerSettings" Target="../printerSettings/printerSettings475.bin"/><Relationship Id="rId5" Type="http://schemas.openxmlformats.org/officeDocument/2006/relationships/printerSettings" Target="../printerSettings/printerSettings469.bin"/><Relationship Id="rId15" Type="http://schemas.openxmlformats.org/officeDocument/2006/relationships/comments" Target="../comments26.xml"/><Relationship Id="rId10" Type="http://schemas.openxmlformats.org/officeDocument/2006/relationships/printerSettings" Target="../printerSettings/printerSettings474.bin"/><Relationship Id="rId4" Type="http://schemas.openxmlformats.org/officeDocument/2006/relationships/printerSettings" Target="../printerSettings/printerSettings468.bin"/><Relationship Id="rId9" Type="http://schemas.openxmlformats.org/officeDocument/2006/relationships/printerSettings" Target="../printerSettings/printerSettings473.bin"/><Relationship Id="rId14" Type="http://schemas.openxmlformats.org/officeDocument/2006/relationships/vmlDrawing" Target="../drawings/vmlDrawing26.vml"/></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485.bin"/><Relationship Id="rId13" Type="http://schemas.openxmlformats.org/officeDocument/2006/relationships/printerSettings" Target="../printerSettings/printerSettings490.bin"/><Relationship Id="rId3" Type="http://schemas.openxmlformats.org/officeDocument/2006/relationships/printerSettings" Target="../printerSettings/printerSettings480.bin"/><Relationship Id="rId7" Type="http://schemas.openxmlformats.org/officeDocument/2006/relationships/printerSettings" Target="../printerSettings/printerSettings484.bin"/><Relationship Id="rId12" Type="http://schemas.openxmlformats.org/officeDocument/2006/relationships/printerSettings" Target="../printerSettings/printerSettings489.bin"/><Relationship Id="rId2" Type="http://schemas.openxmlformats.org/officeDocument/2006/relationships/printerSettings" Target="../printerSettings/printerSettings479.bin"/><Relationship Id="rId1" Type="http://schemas.openxmlformats.org/officeDocument/2006/relationships/printerSettings" Target="../printerSettings/printerSettings478.bin"/><Relationship Id="rId6" Type="http://schemas.openxmlformats.org/officeDocument/2006/relationships/printerSettings" Target="../printerSettings/printerSettings483.bin"/><Relationship Id="rId11" Type="http://schemas.openxmlformats.org/officeDocument/2006/relationships/printerSettings" Target="../printerSettings/printerSettings488.bin"/><Relationship Id="rId5" Type="http://schemas.openxmlformats.org/officeDocument/2006/relationships/printerSettings" Target="../printerSettings/printerSettings482.bin"/><Relationship Id="rId15" Type="http://schemas.openxmlformats.org/officeDocument/2006/relationships/comments" Target="../comments27.xml"/><Relationship Id="rId10" Type="http://schemas.openxmlformats.org/officeDocument/2006/relationships/printerSettings" Target="../printerSettings/printerSettings487.bin"/><Relationship Id="rId4" Type="http://schemas.openxmlformats.org/officeDocument/2006/relationships/printerSettings" Target="../printerSettings/printerSettings481.bin"/><Relationship Id="rId9" Type="http://schemas.openxmlformats.org/officeDocument/2006/relationships/printerSettings" Target="../printerSettings/printerSettings486.bin"/><Relationship Id="rId14" Type="http://schemas.openxmlformats.org/officeDocument/2006/relationships/vmlDrawing" Target="../drawings/vmlDrawing27.vml"/></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98.bin"/><Relationship Id="rId13" Type="http://schemas.openxmlformats.org/officeDocument/2006/relationships/printerSettings" Target="../printerSettings/printerSettings503.bin"/><Relationship Id="rId3" Type="http://schemas.openxmlformats.org/officeDocument/2006/relationships/printerSettings" Target="../printerSettings/printerSettings493.bin"/><Relationship Id="rId7" Type="http://schemas.openxmlformats.org/officeDocument/2006/relationships/printerSettings" Target="../printerSettings/printerSettings497.bin"/><Relationship Id="rId12" Type="http://schemas.openxmlformats.org/officeDocument/2006/relationships/printerSettings" Target="../printerSettings/printerSettings502.bin"/><Relationship Id="rId2" Type="http://schemas.openxmlformats.org/officeDocument/2006/relationships/printerSettings" Target="../printerSettings/printerSettings492.bin"/><Relationship Id="rId1" Type="http://schemas.openxmlformats.org/officeDocument/2006/relationships/printerSettings" Target="../printerSettings/printerSettings491.bin"/><Relationship Id="rId6" Type="http://schemas.openxmlformats.org/officeDocument/2006/relationships/printerSettings" Target="../printerSettings/printerSettings496.bin"/><Relationship Id="rId11" Type="http://schemas.openxmlformats.org/officeDocument/2006/relationships/printerSettings" Target="../printerSettings/printerSettings501.bin"/><Relationship Id="rId5" Type="http://schemas.openxmlformats.org/officeDocument/2006/relationships/printerSettings" Target="../printerSettings/printerSettings495.bin"/><Relationship Id="rId15" Type="http://schemas.openxmlformats.org/officeDocument/2006/relationships/comments" Target="../comments28.xml"/><Relationship Id="rId10" Type="http://schemas.openxmlformats.org/officeDocument/2006/relationships/printerSettings" Target="../printerSettings/printerSettings500.bin"/><Relationship Id="rId4" Type="http://schemas.openxmlformats.org/officeDocument/2006/relationships/printerSettings" Target="../printerSettings/printerSettings494.bin"/><Relationship Id="rId9" Type="http://schemas.openxmlformats.org/officeDocument/2006/relationships/printerSettings" Target="../printerSettings/printerSettings499.bin"/><Relationship Id="rId14" Type="http://schemas.openxmlformats.org/officeDocument/2006/relationships/vmlDrawing" Target="../drawings/vmlDrawing28.vm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505.bin"/><Relationship Id="rId1" Type="http://schemas.openxmlformats.org/officeDocument/2006/relationships/printerSettings" Target="../printerSettings/printerSettings50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7.bin"/><Relationship Id="rId13" Type="http://schemas.openxmlformats.org/officeDocument/2006/relationships/printerSettings" Target="../printerSettings/printerSettings32.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12" Type="http://schemas.openxmlformats.org/officeDocument/2006/relationships/printerSettings" Target="../printerSettings/printerSettings31.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11" Type="http://schemas.openxmlformats.org/officeDocument/2006/relationships/printerSettings" Target="../printerSettings/printerSettings30.bin"/><Relationship Id="rId5" Type="http://schemas.openxmlformats.org/officeDocument/2006/relationships/printerSettings" Target="../printerSettings/printerSettings24.bin"/><Relationship Id="rId10" Type="http://schemas.openxmlformats.org/officeDocument/2006/relationships/printerSettings" Target="../printerSettings/printerSettings29.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7.bin"/><Relationship Id="rId1" Type="http://schemas.openxmlformats.org/officeDocument/2006/relationships/printerSettings" Target="../printerSettings/printerSettings506.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09.bin"/><Relationship Id="rId1" Type="http://schemas.openxmlformats.org/officeDocument/2006/relationships/printerSettings" Target="../printerSettings/printerSettings508.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517.bin"/><Relationship Id="rId13" Type="http://schemas.openxmlformats.org/officeDocument/2006/relationships/printerSettings" Target="../printerSettings/printerSettings522.bin"/><Relationship Id="rId3" Type="http://schemas.openxmlformats.org/officeDocument/2006/relationships/printerSettings" Target="../printerSettings/printerSettings512.bin"/><Relationship Id="rId7" Type="http://schemas.openxmlformats.org/officeDocument/2006/relationships/printerSettings" Target="../printerSettings/printerSettings516.bin"/><Relationship Id="rId12" Type="http://schemas.openxmlformats.org/officeDocument/2006/relationships/printerSettings" Target="../printerSettings/printerSettings521.bin"/><Relationship Id="rId2" Type="http://schemas.openxmlformats.org/officeDocument/2006/relationships/printerSettings" Target="../printerSettings/printerSettings511.bin"/><Relationship Id="rId1" Type="http://schemas.openxmlformats.org/officeDocument/2006/relationships/printerSettings" Target="../printerSettings/printerSettings510.bin"/><Relationship Id="rId6" Type="http://schemas.openxmlformats.org/officeDocument/2006/relationships/printerSettings" Target="../printerSettings/printerSettings515.bin"/><Relationship Id="rId11" Type="http://schemas.openxmlformats.org/officeDocument/2006/relationships/printerSettings" Target="../printerSettings/printerSettings520.bin"/><Relationship Id="rId5" Type="http://schemas.openxmlformats.org/officeDocument/2006/relationships/printerSettings" Target="../printerSettings/printerSettings514.bin"/><Relationship Id="rId10" Type="http://schemas.openxmlformats.org/officeDocument/2006/relationships/printerSettings" Target="../printerSettings/printerSettings519.bin"/><Relationship Id="rId4" Type="http://schemas.openxmlformats.org/officeDocument/2006/relationships/printerSettings" Target="../printerSettings/printerSettings513.bin"/><Relationship Id="rId9" Type="http://schemas.openxmlformats.org/officeDocument/2006/relationships/printerSettings" Target="../printerSettings/printerSettings518.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530.bin"/><Relationship Id="rId13" Type="http://schemas.openxmlformats.org/officeDocument/2006/relationships/printerSettings" Target="../printerSettings/printerSettings535.bin"/><Relationship Id="rId3" Type="http://schemas.openxmlformats.org/officeDocument/2006/relationships/printerSettings" Target="../printerSettings/printerSettings525.bin"/><Relationship Id="rId7" Type="http://schemas.openxmlformats.org/officeDocument/2006/relationships/printerSettings" Target="../printerSettings/printerSettings529.bin"/><Relationship Id="rId12" Type="http://schemas.openxmlformats.org/officeDocument/2006/relationships/printerSettings" Target="../printerSettings/printerSettings534.bin"/><Relationship Id="rId2" Type="http://schemas.openxmlformats.org/officeDocument/2006/relationships/printerSettings" Target="../printerSettings/printerSettings524.bin"/><Relationship Id="rId1" Type="http://schemas.openxmlformats.org/officeDocument/2006/relationships/printerSettings" Target="../printerSettings/printerSettings523.bin"/><Relationship Id="rId6" Type="http://schemas.openxmlformats.org/officeDocument/2006/relationships/printerSettings" Target="../printerSettings/printerSettings528.bin"/><Relationship Id="rId11" Type="http://schemas.openxmlformats.org/officeDocument/2006/relationships/printerSettings" Target="../printerSettings/printerSettings533.bin"/><Relationship Id="rId5" Type="http://schemas.openxmlformats.org/officeDocument/2006/relationships/printerSettings" Target="../printerSettings/printerSettings527.bin"/><Relationship Id="rId15" Type="http://schemas.openxmlformats.org/officeDocument/2006/relationships/comments" Target="../comments29.xml"/><Relationship Id="rId10" Type="http://schemas.openxmlformats.org/officeDocument/2006/relationships/printerSettings" Target="../printerSettings/printerSettings532.bin"/><Relationship Id="rId4" Type="http://schemas.openxmlformats.org/officeDocument/2006/relationships/printerSettings" Target="../printerSettings/printerSettings526.bin"/><Relationship Id="rId9" Type="http://schemas.openxmlformats.org/officeDocument/2006/relationships/printerSettings" Target="../printerSettings/printerSettings531.bin"/><Relationship Id="rId14" Type="http://schemas.openxmlformats.org/officeDocument/2006/relationships/vmlDrawing" Target="../drawings/vmlDrawing29.vml"/></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543.bin"/><Relationship Id="rId13" Type="http://schemas.openxmlformats.org/officeDocument/2006/relationships/printerSettings" Target="../printerSettings/printerSettings548.bin"/><Relationship Id="rId3" Type="http://schemas.openxmlformats.org/officeDocument/2006/relationships/printerSettings" Target="../printerSettings/printerSettings538.bin"/><Relationship Id="rId7" Type="http://schemas.openxmlformats.org/officeDocument/2006/relationships/printerSettings" Target="../printerSettings/printerSettings542.bin"/><Relationship Id="rId12" Type="http://schemas.openxmlformats.org/officeDocument/2006/relationships/printerSettings" Target="../printerSettings/printerSettings547.bin"/><Relationship Id="rId2" Type="http://schemas.openxmlformats.org/officeDocument/2006/relationships/printerSettings" Target="../printerSettings/printerSettings537.bin"/><Relationship Id="rId1" Type="http://schemas.openxmlformats.org/officeDocument/2006/relationships/printerSettings" Target="../printerSettings/printerSettings536.bin"/><Relationship Id="rId6" Type="http://schemas.openxmlformats.org/officeDocument/2006/relationships/printerSettings" Target="../printerSettings/printerSettings541.bin"/><Relationship Id="rId11" Type="http://schemas.openxmlformats.org/officeDocument/2006/relationships/printerSettings" Target="../printerSettings/printerSettings546.bin"/><Relationship Id="rId5" Type="http://schemas.openxmlformats.org/officeDocument/2006/relationships/printerSettings" Target="../printerSettings/printerSettings540.bin"/><Relationship Id="rId10" Type="http://schemas.openxmlformats.org/officeDocument/2006/relationships/printerSettings" Target="../printerSettings/printerSettings545.bin"/><Relationship Id="rId4" Type="http://schemas.openxmlformats.org/officeDocument/2006/relationships/printerSettings" Target="../printerSettings/printerSettings539.bin"/><Relationship Id="rId9" Type="http://schemas.openxmlformats.org/officeDocument/2006/relationships/printerSettings" Target="../printerSettings/printerSettings544.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556.bin"/><Relationship Id="rId13" Type="http://schemas.openxmlformats.org/officeDocument/2006/relationships/printerSettings" Target="../printerSettings/printerSettings561.bin"/><Relationship Id="rId3" Type="http://schemas.openxmlformats.org/officeDocument/2006/relationships/printerSettings" Target="../printerSettings/printerSettings551.bin"/><Relationship Id="rId7" Type="http://schemas.openxmlformats.org/officeDocument/2006/relationships/printerSettings" Target="../printerSettings/printerSettings555.bin"/><Relationship Id="rId12" Type="http://schemas.openxmlformats.org/officeDocument/2006/relationships/printerSettings" Target="../printerSettings/printerSettings560.bin"/><Relationship Id="rId2" Type="http://schemas.openxmlformats.org/officeDocument/2006/relationships/printerSettings" Target="../printerSettings/printerSettings550.bin"/><Relationship Id="rId1" Type="http://schemas.openxmlformats.org/officeDocument/2006/relationships/printerSettings" Target="../printerSettings/printerSettings549.bin"/><Relationship Id="rId6" Type="http://schemas.openxmlformats.org/officeDocument/2006/relationships/printerSettings" Target="../printerSettings/printerSettings554.bin"/><Relationship Id="rId11" Type="http://schemas.openxmlformats.org/officeDocument/2006/relationships/printerSettings" Target="../printerSettings/printerSettings559.bin"/><Relationship Id="rId5" Type="http://schemas.openxmlformats.org/officeDocument/2006/relationships/printerSettings" Target="../printerSettings/printerSettings553.bin"/><Relationship Id="rId10" Type="http://schemas.openxmlformats.org/officeDocument/2006/relationships/printerSettings" Target="../printerSettings/printerSettings558.bin"/><Relationship Id="rId4" Type="http://schemas.openxmlformats.org/officeDocument/2006/relationships/printerSettings" Target="../printerSettings/printerSettings552.bin"/><Relationship Id="rId9" Type="http://schemas.openxmlformats.org/officeDocument/2006/relationships/printerSettings" Target="../printerSettings/printerSettings557.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569.bin"/><Relationship Id="rId13" Type="http://schemas.openxmlformats.org/officeDocument/2006/relationships/printerSettings" Target="../printerSettings/printerSettings574.bin"/><Relationship Id="rId3" Type="http://schemas.openxmlformats.org/officeDocument/2006/relationships/printerSettings" Target="../printerSettings/printerSettings564.bin"/><Relationship Id="rId7" Type="http://schemas.openxmlformats.org/officeDocument/2006/relationships/printerSettings" Target="../printerSettings/printerSettings568.bin"/><Relationship Id="rId12" Type="http://schemas.openxmlformats.org/officeDocument/2006/relationships/printerSettings" Target="../printerSettings/printerSettings573.bin"/><Relationship Id="rId2" Type="http://schemas.openxmlformats.org/officeDocument/2006/relationships/printerSettings" Target="../printerSettings/printerSettings563.bin"/><Relationship Id="rId1" Type="http://schemas.openxmlformats.org/officeDocument/2006/relationships/printerSettings" Target="../printerSettings/printerSettings562.bin"/><Relationship Id="rId6" Type="http://schemas.openxmlformats.org/officeDocument/2006/relationships/printerSettings" Target="../printerSettings/printerSettings567.bin"/><Relationship Id="rId11" Type="http://schemas.openxmlformats.org/officeDocument/2006/relationships/printerSettings" Target="../printerSettings/printerSettings572.bin"/><Relationship Id="rId5" Type="http://schemas.openxmlformats.org/officeDocument/2006/relationships/printerSettings" Target="../printerSettings/printerSettings566.bin"/><Relationship Id="rId15" Type="http://schemas.openxmlformats.org/officeDocument/2006/relationships/comments" Target="../comments30.xml"/><Relationship Id="rId10" Type="http://schemas.openxmlformats.org/officeDocument/2006/relationships/printerSettings" Target="../printerSettings/printerSettings571.bin"/><Relationship Id="rId4" Type="http://schemas.openxmlformats.org/officeDocument/2006/relationships/printerSettings" Target="../printerSettings/printerSettings565.bin"/><Relationship Id="rId9" Type="http://schemas.openxmlformats.org/officeDocument/2006/relationships/printerSettings" Target="../printerSettings/printerSettings570.bin"/><Relationship Id="rId14" Type="http://schemas.openxmlformats.org/officeDocument/2006/relationships/vmlDrawing" Target="../drawings/vmlDrawing30.vml"/></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582.bin"/><Relationship Id="rId13" Type="http://schemas.openxmlformats.org/officeDocument/2006/relationships/printerSettings" Target="../printerSettings/printerSettings587.bin"/><Relationship Id="rId3" Type="http://schemas.openxmlformats.org/officeDocument/2006/relationships/printerSettings" Target="../printerSettings/printerSettings577.bin"/><Relationship Id="rId7" Type="http://schemas.openxmlformats.org/officeDocument/2006/relationships/printerSettings" Target="../printerSettings/printerSettings581.bin"/><Relationship Id="rId12" Type="http://schemas.openxmlformats.org/officeDocument/2006/relationships/printerSettings" Target="../printerSettings/printerSettings586.bin"/><Relationship Id="rId2" Type="http://schemas.openxmlformats.org/officeDocument/2006/relationships/printerSettings" Target="../printerSettings/printerSettings576.bin"/><Relationship Id="rId1" Type="http://schemas.openxmlformats.org/officeDocument/2006/relationships/printerSettings" Target="../printerSettings/printerSettings575.bin"/><Relationship Id="rId6" Type="http://schemas.openxmlformats.org/officeDocument/2006/relationships/printerSettings" Target="../printerSettings/printerSettings580.bin"/><Relationship Id="rId11" Type="http://schemas.openxmlformats.org/officeDocument/2006/relationships/printerSettings" Target="../printerSettings/printerSettings585.bin"/><Relationship Id="rId5" Type="http://schemas.openxmlformats.org/officeDocument/2006/relationships/printerSettings" Target="../printerSettings/printerSettings579.bin"/><Relationship Id="rId10" Type="http://schemas.openxmlformats.org/officeDocument/2006/relationships/printerSettings" Target="../printerSettings/printerSettings584.bin"/><Relationship Id="rId4" Type="http://schemas.openxmlformats.org/officeDocument/2006/relationships/printerSettings" Target="../printerSettings/printerSettings578.bin"/><Relationship Id="rId9" Type="http://schemas.openxmlformats.org/officeDocument/2006/relationships/printerSettings" Target="../printerSettings/printerSettings583.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595.bin"/><Relationship Id="rId13" Type="http://schemas.openxmlformats.org/officeDocument/2006/relationships/printerSettings" Target="../printerSettings/printerSettings600.bin"/><Relationship Id="rId3" Type="http://schemas.openxmlformats.org/officeDocument/2006/relationships/printerSettings" Target="../printerSettings/printerSettings590.bin"/><Relationship Id="rId7" Type="http://schemas.openxmlformats.org/officeDocument/2006/relationships/printerSettings" Target="../printerSettings/printerSettings594.bin"/><Relationship Id="rId12" Type="http://schemas.openxmlformats.org/officeDocument/2006/relationships/printerSettings" Target="../printerSettings/printerSettings599.bin"/><Relationship Id="rId2" Type="http://schemas.openxmlformats.org/officeDocument/2006/relationships/printerSettings" Target="../printerSettings/printerSettings589.bin"/><Relationship Id="rId1" Type="http://schemas.openxmlformats.org/officeDocument/2006/relationships/printerSettings" Target="../printerSettings/printerSettings588.bin"/><Relationship Id="rId6" Type="http://schemas.openxmlformats.org/officeDocument/2006/relationships/printerSettings" Target="../printerSettings/printerSettings593.bin"/><Relationship Id="rId11" Type="http://schemas.openxmlformats.org/officeDocument/2006/relationships/printerSettings" Target="../printerSettings/printerSettings598.bin"/><Relationship Id="rId5" Type="http://schemas.openxmlformats.org/officeDocument/2006/relationships/printerSettings" Target="../printerSettings/printerSettings592.bin"/><Relationship Id="rId15" Type="http://schemas.openxmlformats.org/officeDocument/2006/relationships/comments" Target="../comments31.xml"/><Relationship Id="rId10" Type="http://schemas.openxmlformats.org/officeDocument/2006/relationships/printerSettings" Target="../printerSettings/printerSettings597.bin"/><Relationship Id="rId4" Type="http://schemas.openxmlformats.org/officeDocument/2006/relationships/printerSettings" Target="../printerSettings/printerSettings591.bin"/><Relationship Id="rId9" Type="http://schemas.openxmlformats.org/officeDocument/2006/relationships/printerSettings" Target="../printerSettings/printerSettings596.bin"/><Relationship Id="rId14" Type="http://schemas.openxmlformats.org/officeDocument/2006/relationships/vmlDrawing" Target="../drawings/vmlDrawing31.vml"/></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608.bin"/><Relationship Id="rId13" Type="http://schemas.openxmlformats.org/officeDocument/2006/relationships/printerSettings" Target="../printerSettings/printerSettings613.bin"/><Relationship Id="rId3" Type="http://schemas.openxmlformats.org/officeDocument/2006/relationships/printerSettings" Target="../printerSettings/printerSettings603.bin"/><Relationship Id="rId7" Type="http://schemas.openxmlformats.org/officeDocument/2006/relationships/printerSettings" Target="../printerSettings/printerSettings607.bin"/><Relationship Id="rId12" Type="http://schemas.openxmlformats.org/officeDocument/2006/relationships/printerSettings" Target="../printerSettings/printerSettings612.bin"/><Relationship Id="rId2" Type="http://schemas.openxmlformats.org/officeDocument/2006/relationships/printerSettings" Target="../printerSettings/printerSettings602.bin"/><Relationship Id="rId1" Type="http://schemas.openxmlformats.org/officeDocument/2006/relationships/printerSettings" Target="../printerSettings/printerSettings601.bin"/><Relationship Id="rId6" Type="http://schemas.openxmlformats.org/officeDocument/2006/relationships/printerSettings" Target="../printerSettings/printerSettings606.bin"/><Relationship Id="rId11" Type="http://schemas.openxmlformats.org/officeDocument/2006/relationships/printerSettings" Target="../printerSettings/printerSettings611.bin"/><Relationship Id="rId5" Type="http://schemas.openxmlformats.org/officeDocument/2006/relationships/printerSettings" Target="../printerSettings/printerSettings605.bin"/><Relationship Id="rId10" Type="http://schemas.openxmlformats.org/officeDocument/2006/relationships/printerSettings" Target="../printerSettings/printerSettings610.bin"/><Relationship Id="rId4" Type="http://schemas.openxmlformats.org/officeDocument/2006/relationships/printerSettings" Target="../printerSettings/printerSettings604.bin"/><Relationship Id="rId9" Type="http://schemas.openxmlformats.org/officeDocument/2006/relationships/printerSettings" Target="../printerSettings/printerSettings60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621.bin"/><Relationship Id="rId13" Type="http://schemas.openxmlformats.org/officeDocument/2006/relationships/printerSettings" Target="../printerSettings/printerSettings626.bin"/><Relationship Id="rId3" Type="http://schemas.openxmlformats.org/officeDocument/2006/relationships/printerSettings" Target="../printerSettings/printerSettings616.bin"/><Relationship Id="rId7" Type="http://schemas.openxmlformats.org/officeDocument/2006/relationships/printerSettings" Target="../printerSettings/printerSettings620.bin"/><Relationship Id="rId12" Type="http://schemas.openxmlformats.org/officeDocument/2006/relationships/printerSettings" Target="../printerSettings/printerSettings625.bin"/><Relationship Id="rId2" Type="http://schemas.openxmlformats.org/officeDocument/2006/relationships/printerSettings" Target="../printerSettings/printerSettings615.bin"/><Relationship Id="rId1" Type="http://schemas.openxmlformats.org/officeDocument/2006/relationships/printerSettings" Target="../printerSettings/printerSettings614.bin"/><Relationship Id="rId6" Type="http://schemas.openxmlformats.org/officeDocument/2006/relationships/printerSettings" Target="../printerSettings/printerSettings619.bin"/><Relationship Id="rId11" Type="http://schemas.openxmlformats.org/officeDocument/2006/relationships/printerSettings" Target="../printerSettings/printerSettings624.bin"/><Relationship Id="rId5" Type="http://schemas.openxmlformats.org/officeDocument/2006/relationships/printerSettings" Target="../printerSettings/printerSettings618.bin"/><Relationship Id="rId10" Type="http://schemas.openxmlformats.org/officeDocument/2006/relationships/printerSettings" Target="../printerSettings/printerSettings623.bin"/><Relationship Id="rId4" Type="http://schemas.openxmlformats.org/officeDocument/2006/relationships/printerSettings" Target="../printerSettings/printerSettings617.bin"/><Relationship Id="rId9" Type="http://schemas.openxmlformats.org/officeDocument/2006/relationships/printerSettings" Target="../printerSettings/printerSettings622.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634.bin"/><Relationship Id="rId13" Type="http://schemas.openxmlformats.org/officeDocument/2006/relationships/printerSettings" Target="../printerSettings/printerSettings639.bin"/><Relationship Id="rId3" Type="http://schemas.openxmlformats.org/officeDocument/2006/relationships/printerSettings" Target="../printerSettings/printerSettings629.bin"/><Relationship Id="rId7" Type="http://schemas.openxmlformats.org/officeDocument/2006/relationships/printerSettings" Target="../printerSettings/printerSettings633.bin"/><Relationship Id="rId12" Type="http://schemas.openxmlformats.org/officeDocument/2006/relationships/printerSettings" Target="../printerSettings/printerSettings638.bin"/><Relationship Id="rId2" Type="http://schemas.openxmlformats.org/officeDocument/2006/relationships/printerSettings" Target="../printerSettings/printerSettings628.bin"/><Relationship Id="rId1" Type="http://schemas.openxmlformats.org/officeDocument/2006/relationships/printerSettings" Target="../printerSettings/printerSettings627.bin"/><Relationship Id="rId6" Type="http://schemas.openxmlformats.org/officeDocument/2006/relationships/printerSettings" Target="../printerSettings/printerSettings632.bin"/><Relationship Id="rId11" Type="http://schemas.openxmlformats.org/officeDocument/2006/relationships/printerSettings" Target="../printerSettings/printerSettings637.bin"/><Relationship Id="rId5" Type="http://schemas.openxmlformats.org/officeDocument/2006/relationships/printerSettings" Target="../printerSettings/printerSettings631.bin"/><Relationship Id="rId10" Type="http://schemas.openxmlformats.org/officeDocument/2006/relationships/printerSettings" Target="../printerSettings/printerSettings636.bin"/><Relationship Id="rId4" Type="http://schemas.openxmlformats.org/officeDocument/2006/relationships/printerSettings" Target="../printerSettings/printerSettings630.bin"/><Relationship Id="rId9" Type="http://schemas.openxmlformats.org/officeDocument/2006/relationships/printerSettings" Target="../printerSettings/printerSettings635.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647.bin"/><Relationship Id="rId13" Type="http://schemas.openxmlformats.org/officeDocument/2006/relationships/printerSettings" Target="../printerSettings/printerSettings652.bin"/><Relationship Id="rId3" Type="http://schemas.openxmlformats.org/officeDocument/2006/relationships/printerSettings" Target="../printerSettings/printerSettings642.bin"/><Relationship Id="rId7" Type="http://schemas.openxmlformats.org/officeDocument/2006/relationships/printerSettings" Target="../printerSettings/printerSettings646.bin"/><Relationship Id="rId12" Type="http://schemas.openxmlformats.org/officeDocument/2006/relationships/printerSettings" Target="../printerSettings/printerSettings651.bin"/><Relationship Id="rId2" Type="http://schemas.openxmlformats.org/officeDocument/2006/relationships/printerSettings" Target="../printerSettings/printerSettings641.bin"/><Relationship Id="rId1" Type="http://schemas.openxmlformats.org/officeDocument/2006/relationships/printerSettings" Target="../printerSettings/printerSettings640.bin"/><Relationship Id="rId6" Type="http://schemas.openxmlformats.org/officeDocument/2006/relationships/printerSettings" Target="../printerSettings/printerSettings645.bin"/><Relationship Id="rId11" Type="http://schemas.openxmlformats.org/officeDocument/2006/relationships/printerSettings" Target="../printerSettings/printerSettings650.bin"/><Relationship Id="rId5" Type="http://schemas.openxmlformats.org/officeDocument/2006/relationships/printerSettings" Target="../printerSettings/printerSettings644.bin"/><Relationship Id="rId10" Type="http://schemas.openxmlformats.org/officeDocument/2006/relationships/printerSettings" Target="../printerSettings/printerSettings649.bin"/><Relationship Id="rId4" Type="http://schemas.openxmlformats.org/officeDocument/2006/relationships/printerSettings" Target="../printerSettings/printerSettings643.bin"/><Relationship Id="rId9" Type="http://schemas.openxmlformats.org/officeDocument/2006/relationships/printerSettings" Target="../printerSettings/printerSettings648.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660.bin"/><Relationship Id="rId13" Type="http://schemas.openxmlformats.org/officeDocument/2006/relationships/printerSettings" Target="../printerSettings/printerSettings665.bin"/><Relationship Id="rId3" Type="http://schemas.openxmlformats.org/officeDocument/2006/relationships/printerSettings" Target="../printerSettings/printerSettings655.bin"/><Relationship Id="rId7" Type="http://schemas.openxmlformats.org/officeDocument/2006/relationships/printerSettings" Target="../printerSettings/printerSettings659.bin"/><Relationship Id="rId12" Type="http://schemas.openxmlformats.org/officeDocument/2006/relationships/printerSettings" Target="../printerSettings/printerSettings664.bin"/><Relationship Id="rId2" Type="http://schemas.openxmlformats.org/officeDocument/2006/relationships/printerSettings" Target="../printerSettings/printerSettings654.bin"/><Relationship Id="rId1" Type="http://schemas.openxmlformats.org/officeDocument/2006/relationships/printerSettings" Target="../printerSettings/printerSettings653.bin"/><Relationship Id="rId6" Type="http://schemas.openxmlformats.org/officeDocument/2006/relationships/printerSettings" Target="../printerSettings/printerSettings658.bin"/><Relationship Id="rId11" Type="http://schemas.openxmlformats.org/officeDocument/2006/relationships/printerSettings" Target="../printerSettings/printerSettings663.bin"/><Relationship Id="rId5" Type="http://schemas.openxmlformats.org/officeDocument/2006/relationships/printerSettings" Target="../printerSettings/printerSettings657.bin"/><Relationship Id="rId10" Type="http://schemas.openxmlformats.org/officeDocument/2006/relationships/printerSettings" Target="../printerSettings/printerSettings662.bin"/><Relationship Id="rId4" Type="http://schemas.openxmlformats.org/officeDocument/2006/relationships/printerSettings" Target="../printerSettings/printerSettings656.bin"/><Relationship Id="rId9" Type="http://schemas.openxmlformats.org/officeDocument/2006/relationships/printerSettings" Target="../printerSettings/printerSettings661.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673.bin"/><Relationship Id="rId13" Type="http://schemas.openxmlformats.org/officeDocument/2006/relationships/printerSettings" Target="../printerSettings/printerSettings678.bin"/><Relationship Id="rId3" Type="http://schemas.openxmlformats.org/officeDocument/2006/relationships/printerSettings" Target="../printerSettings/printerSettings668.bin"/><Relationship Id="rId7" Type="http://schemas.openxmlformats.org/officeDocument/2006/relationships/printerSettings" Target="../printerSettings/printerSettings672.bin"/><Relationship Id="rId12" Type="http://schemas.openxmlformats.org/officeDocument/2006/relationships/printerSettings" Target="../printerSettings/printerSettings677.bin"/><Relationship Id="rId2" Type="http://schemas.openxmlformats.org/officeDocument/2006/relationships/printerSettings" Target="../printerSettings/printerSettings667.bin"/><Relationship Id="rId1" Type="http://schemas.openxmlformats.org/officeDocument/2006/relationships/printerSettings" Target="../printerSettings/printerSettings666.bin"/><Relationship Id="rId6" Type="http://schemas.openxmlformats.org/officeDocument/2006/relationships/printerSettings" Target="../printerSettings/printerSettings671.bin"/><Relationship Id="rId11" Type="http://schemas.openxmlformats.org/officeDocument/2006/relationships/printerSettings" Target="../printerSettings/printerSettings676.bin"/><Relationship Id="rId5" Type="http://schemas.openxmlformats.org/officeDocument/2006/relationships/printerSettings" Target="../printerSettings/printerSettings670.bin"/><Relationship Id="rId15" Type="http://schemas.openxmlformats.org/officeDocument/2006/relationships/comments" Target="../comments32.xml"/><Relationship Id="rId10" Type="http://schemas.openxmlformats.org/officeDocument/2006/relationships/printerSettings" Target="../printerSettings/printerSettings675.bin"/><Relationship Id="rId4" Type="http://schemas.openxmlformats.org/officeDocument/2006/relationships/printerSettings" Target="../printerSettings/printerSettings669.bin"/><Relationship Id="rId9" Type="http://schemas.openxmlformats.org/officeDocument/2006/relationships/printerSettings" Target="../printerSettings/printerSettings674.bin"/><Relationship Id="rId14" Type="http://schemas.openxmlformats.org/officeDocument/2006/relationships/vmlDrawing" Target="../drawings/vmlDrawing32.vml"/></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686.bin"/><Relationship Id="rId13" Type="http://schemas.openxmlformats.org/officeDocument/2006/relationships/printerSettings" Target="../printerSettings/printerSettings691.bin"/><Relationship Id="rId3" Type="http://schemas.openxmlformats.org/officeDocument/2006/relationships/printerSettings" Target="../printerSettings/printerSettings681.bin"/><Relationship Id="rId7" Type="http://schemas.openxmlformats.org/officeDocument/2006/relationships/printerSettings" Target="../printerSettings/printerSettings685.bin"/><Relationship Id="rId12" Type="http://schemas.openxmlformats.org/officeDocument/2006/relationships/printerSettings" Target="../printerSettings/printerSettings690.bin"/><Relationship Id="rId2" Type="http://schemas.openxmlformats.org/officeDocument/2006/relationships/printerSettings" Target="../printerSettings/printerSettings680.bin"/><Relationship Id="rId1" Type="http://schemas.openxmlformats.org/officeDocument/2006/relationships/printerSettings" Target="../printerSettings/printerSettings679.bin"/><Relationship Id="rId6" Type="http://schemas.openxmlformats.org/officeDocument/2006/relationships/printerSettings" Target="../printerSettings/printerSettings684.bin"/><Relationship Id="rId11" Type="http://schemas.openxmlformats.org/officeDocument/2006/relationships/printerSettings" Target="../printerSettings/printerSettings689.bin"/><Relationship Id="rId5" Type="http://schemas.openxmlformats.org/officeDocument/2006/relationships/printerSettings" Target="../printerSettings/printerSettings683.bin"/><Relationship Id="rId10" Type="http://schemas.openxmlformats.org/officeDocument/2006/relationships/printerSettings" Target="../printerSettings/printerSettings688.bin"/><Relationship Id="rId4" Type="http://schemas.openxmlformats.org/officeDocument/2006/relationships/printerSettings" Target="../printerSettings/printerSettings682.bin"/><Relationship Id="rId9" Type="http://schemas.openxmlformats.org/officeDocument/2006/relationships/printerSettings" Target="../printerSettings/printerSettings687.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699.bin"/><Relationship Id="rId13" Type="http://schemas.openxmlformats.org/officeDocument/2006/relationships/printerSettings" Target="../printerSettings/printerSettings704.bin"/><Relationship Id="rId3" Type="http://schemas.openxmlformats.org/officeDocument/2006/relationships/printerSettings" Target="../printerSettings/printerSettings694.bin"/><Relationship Id="rId7" Type="http://schemas.openxmlformats.org/officeDocument/2006/relationships/printerSettings" Target="../printerSettings/printerSettings698.bin"/><Relationship Id="rId12" Type="http://schemas.openxmlformats.org/officeDocument/2006/relationships/printerSettings" Target="../printerSettings/printerSettings703.bin"/><Relationship Id="rId2" Type="http://schemas.openxmlformats.org/officeDocument/2006/relationships/printerSettings" Target="../printerSettings/printerSettings693.bin"/><Relationship Id="rId1" Type="http://schemas.openxmlformats.org/officeDocument/2006/relationships/printerSettings" Target="../printerSettings/printerSettings692.bin"/><Relationship Id="rId6" Type="http://schemas.openxmlformats.org/officeDocument/2006/relationships/printerSettings" Target="../printerSettings/printerSettings697.bin"/><Relationship Id="rId11" Type="http://schemas.openxmlformats.org/officeDocument/2006/relationships/printerSettings" Target="../printerSettings/printerSettings702.bin"/><Relationship Id="rId5" Type="http://schemas.openxmlformats.org/officeDocument/2006/relationships/printerSettings" Target="../printerSettings/printerSettings696.bin"/><Relationship Id="rId15" Type="http://schemas.openxmlformats.org/officeDocument/2006/relationships/comments" Target="../comments33.xml"/><Relationship Id="rId10" Type="http://schemas.openxmlformats.org/officeDocument/2006/relationships/printerSettings" Target="../printerSettings/printerSettings701.bin"/><Relationship Id="rId4" Type="http://schemas.openxmlformats.org/officeDocument/2006/relationships/printerSettings" Target="../printerSettings/printerSettings695.bin"/><Relationship Id="rId9" Type="http://schemas.openxmlformats.org/officeDocument/2006/relationships/printerSettings" Target="../printerSettings/printerSettings700.bin"/><Relationship Id="rId14" Type="http://schemas.openxmlformats.org/officeDocument/2006/relationships/vmlDrawing" Target="../drawings/vmlDrawing33.vml"/></Relationships>
</file>

<file path=xl/worksheets/_rels/sheet67.xml.rels><?xml version="1.0" encoding="UTF-8" standalone="yes"?>
<Relationships xmlns="http://schemas.openxmlformats.org/package/2006/relationships"><Relationship Id="rId8" Type="http://schemas.openxmlformats.org/officeDocument/2006/relationships/printerSettings" Target="../printerSettings/printerSettings712.bin"/><Relationship Id="rId13" Type="http://schemas.openxmlformats.org/officeDocument/2006/relationships/printerSettings" Target="../printerSettings/printerSettings717.bin"/><Relationship Id="rId3" Type="http://schemas.openxmlformats.org/officeDocument/2006/relationships/printerSettings" Target="../printerSettings/printerSettings707.bin"/><Relationship Id="rId7" Type="http://schemas.openxmlformats.org/officeDocument/2006/relationships/printerSettings" Target="../printerSettings/printerSettings711.bin"/><Relationship Id="rId12" Type="http://schemas.openxmlformats.org/officeDocument/2006/relationships/printerSettings" Target="../printerSettings/printerSettings716.bin"/><Relationship Id="rId2" Type="http://schemas.openxmlformats.org/officeDocument/2006/relationships/printerSettings" Target="../printerSettings/printerSettings706.bin"/><Relationship Id="rId1" Type="http://schemas.openxmlformats.org/officeDocument/2006/relationships/printerSettings" Target="../printerSettings/printerSettings705.bin"/><Relationship Id="rId6" Type="http://schemas.openxmlformats.org/officeDocument/2006/relationships/printerSettings" Target="../printerSettings/printerSettings710.bin"/><Relationship Id="rId11" Type="http://schemas.openxmlformats.org/officeDocument/2006/relationships/printerSettings" Target="../printerSettings/printerSettings715.bin"/><Relationship Id="rId5" Type="http://schemas.openxmlformats.org/officeDocument/2006/relationships/printerSettings" Target="../printerSettings/printerSettings709.bin"/><Relationship Id="rId10" Type="http://schemas.openxmlformats.org/officeDocument/2006/relationships/printerSettings" Target="../printerSettings/printerSettings714.bin"/><Relationship Id="rId4" Type="http://schemas.openxmlformats.org/officeDocument/2006/relationships/printerSettings" Target="../printerSettings/printerSettings708.bin"/><Relationship Id="rId9" Type="http://schemas.openxmlformats.org/officeDocument/2006/relationships/printerSettings" Target="../printerSettings/printerSettings713.bin"/></Relationships>
</file>

<file path=xl/worksheets/_rels/sheet68.xml.rels><?xml version="1.0" encoding="UTF-8" standalone="yes"?>
<Relationships xmlns="http://schemas.openxmlformats.org/package/2006/relationships"><Relationship Id="rId8" Type="http://schemas.openxmlformats.org/officeDocument/2006/relationships/printerSettings" Target="../printerSettings/printerSettings725.bin"/><Relationship Id="rId13" Type="http://schemas.openxmlformats.org/officeDocument/2006/relationships/printerSettings" Target="../printerSettings/printerSettings730.bin"/><Relationship Id="rId3" Type="http://schemas.openxmlformats.org/officeDocument/2006/relationships/printerSettings" Target="../printerSettings/printerSettings720.bin"/><Relationship Id="rId7" Type="http://schemas.openxmlformats.org/officeDocument/2006/relationships/printerSettings" Target="../printerSettings/printerSettings724.bin"/><Relationship Id="rId12" Type="http://schemas.openxmlformats.org/officeDocument/2006/relationships/printerSettings" Target="../printerSettings/printerSettings729.bin"/><Relationship Id="rId2" Type="http://schemas.openxmlformats.org/officeDocument/2006/relationships/printerSettings" Target="../printerSettings/printerSettings719.bin"/><Relationship Id="rId1" Type="http://schemas.openxmlformats.org/officeDocument/2006/relationships/printerSettings" Target="../printerSettings/printerSettings718.bin"/><Relationship Id="rId6" Type="http://schemas.openxmlformats.org/officeDocument/2006/relationships/printerSettings" Target="../printerSettings/printerSettings723.bin"/><Relationship Id="rId11" Type="http://schemas.openxmlformats.org/officeDocument/2006/relationships/printerSettings" Target="../printerSettings/printerSettings728.bin"/><Relationship Id="rId5" Type="http://schemas.openxmlformats.org/officeDocument/2006/relationships/printerSettings" Target="../printerSettings/printerSettings722.bin"/><Relationship Id="rId10" Type="http://schemas.openxmlformats.org/officeDocument/2006/relationships/printerSettings" Target="../printerSettings/printerSettings727.bin"/><Relationship Id="rId4" Type="http://schemas.openxmlformats.org/officeDocument/2006/relationships/printerSettings" Target="../printerSettings/printerSettings721.bin"/><Relationship Id="rId9" Type="http://schemas.openxmlformats.org/officeDocument/2006/relationships/printerSettings" Target="../printerSettings/printerSettings726.bin"/></Relationships>
</file>

<file path=xl/worksheets/_rels/sheet69.xml.rels><?xml version="1.0" encoding="UTF-8" standalone="yes"?>
<Relationships xmlns="http://schemas.openxmlformats.org/package/2006/relationships"><Relationship Id="rId8" Type="http://schemas.openxmlformats.org/officeDocument/2006/relationships/printerSettings" Target="../printerSettings/printerSettings738.bin"/><Relationship Id="rId13" Type="http://schemas.openxmlformats.org/officeDocument/2006/relationships/printerSettings" Target="../printerSettings/printerSettings743.bin"/><Relationship Id="rId3" Type="http://schemas.openxmlformats.org/officeDocument/2006/relationships/printerSettings" Target="../printerSettings/printerSettings733.bin"/><Relationship Id="rId7" Type="http://schemas.openxmlformats.org/officeDocument/2006/relationships/printerSettings" Target="../printerSettings/printerSettings737.bin"/><Relationship Id="rId12" Type="http://schemas.openxmlformats.org/officeDocument/2006/relationships/printerSettings" Target="../printerSettings/printerSettings742.bin"/><Relationship Id="rId2" Type="http://schemas.openxmlformats.org/officeDocument/2006/relationships/printerSettings" Target="../printerSettings/printerSettings732.bin"/><Relationship Id="rId1" Type="http://schemas.openxmlformats.org/officeDocument/2006/relationships/printerSettings" Target="../printerSettings/printerSettings731.bin"/><Relationship Id="rId6" Type="http://schemas.openxmlformats.org/officeDocument/2006/relationships/printerSettings" Target="../printerSettings/printerSettings736.bin"/><Relationship Id="rId11" Type="http://schemas.openxmlformats.org/officeDocument/2006/relationships/printerSettings" Target="../printerSettings/printerSettings741.bin"/><Relationship Id="rId5" Type="http://schemas.openxmlformats.org/officeDocument/2006/relationships/printerSettings" Target="../printerSettings/printerSettings735.bin"/><Relationship Id="rId10" Type="http://schemas.openxmlformats.org/officeDocument/2006/relationships/printerSettings" Target="../printerSettings/printerSettings740.bin"/><Relationship Id="rId4" Type="http://schemas.openxmlformats.org/officeDocument/2006/relationships/printerSettings" Target="../printerSettings/printerSettings734.bin"/><Relationship Id="rId9" Type="http://schemas.openxmlformats.org/officeDocument/2006/relationships/printerSettings" Target="../printerSettings/printerSettings73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3.bin"/><Relationship Id="rId13" Type="http://schemas.openxmlformats.org/officeDocument/2006/relationships/printerSettings" Target="../printerSettings/printerSettings58.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12" Type="http://schemas.openxmlformats.org/officeDocument/2006/relationships/printerSettings" Target="../printerSettings/printerSettings57.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11" Type="http://schemas.openxmlformats.org/officeDocument/2006/relationships/printerSettings" Target="../printerSettings/printerSettings56.bin"/><Relationship Id="rId5" Type="http://schemas.openxmlformats.org/officeDocument/2006/relationships/printerSettings" Target="../printerSettings/printerSettings50.bin"/><Relationship Id="rId15" Type="http://schemas.openxmlformats.org/officeDocument/2006/relationships/comments" Target="../comments1.xml"/><Relationship Id="rId10" Type="http://schemas.openxmlformats.org/officeDocument/2006/relationships/printerSettings" Target="../printerSettings/printerSettings55.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 Id="rId14" Type="http://schemas.openxmlformats.org/officeDocument/2006/relationships/vmlDrawing" Target="../drawings/vmlDrawing1.vml"/></Relationships>
</file>

<file path=xl/worksheets/_rels/sheet70.xml.rels><?xml version="1.0" encoding="UTF-8" standalone="yes"?>
<Relationships xmlns="http://schemas.openxmlformats.org/package/2006/relationships"><Relationship Id="rId8" Type="http://schemas.openxmlformats.org/officeDocument/2006/relationships/printerSettings" Target="../printerSettings/printerSettings751.bin"/><Relationship Id="rId13" Type="http://schemas.openxmlformats.org/officeDocument/2006/relationships/printerSettings" Target="../printerSettings/printerSettings756.bin"/><Relationship Id="rId3" Type="http://schemas.openxmlformats.org/officeDocument/2006/relationships/printerSettings" Target="../printerSettings/printerSettings746.bin"/><Relationship Id="rId7" Type="http://schemas.openxmlformats.org/officeDocument/2006/relationships/printerSettings" Target="../printerSettings/printerSettings750.bin"/><Relationship Id="rId12" Type="http://schemas.openxmlformats.org/officeDocument/2006/relationships/printerSettings" Target="../printerSettings/printerSettings755.bin"/><Relationship Id="rId2" Type="http://schemas.openxmlformats.org/officeDocument/2006/relationships/printerSettings" Target="../printerSettings/printerSettings745.bin"/><Relationship Id="rId1" Type="http://schemas.openxmlformats.org/officeDocument/2006/relationships/printerSettings" Target="../printerSettings/printerSettings744.bin"/><Relationship Id="rId6" Type="http://schemas.openxmlformats.org/officeDocument/2006/relationships/printerSettings" Target="../printerSettings/printerSettings749.bin"/><Relationship Id="rId11" Type="http://schemas.openxmlformats.org/officeDocument/2006/relationships/printerSettings" Target="../printerSettings/printerSettings754.bin"/><Relationship Id="rId5" Type="http://schemas.openxmlformats.org/officeDocument/2006/relationships/printerSettings" Target="../printerSettings/printerSettings748.bin"/><Relationship Id="rId10" Type="http://schemas.openxmlformats.org/officeDocument/2006/relationships/printerSettings" Target="../printerSettings/printerSettings753.bin"/><Relationship Id="rId4" Type="http://schemas.openxmlformats.org/officeDocument/2006/relationships/printerSettings" Target="../printerSettings/printerSettings747.bin"/><Relationship Id="rId9" Type="http://schemas.openxmlformats.org/officeDocument/2006/relationships/printerSettings" Target="../printerSettings/printerSettings752.bin"/><Relationship Id="rId14" Type="http://schemas.openxmlformats.org/officeDocument/2006/relationships/drawing" Target="../drawings/drawing3.xml"/></Relationships>
</file>

<file path=xl/worksheets/_rels/sheet71.xml.rels><?xml version="1.0" encoding="UTF-8" standalone="yes"?>
<Relationships xmlns="http://schemas.openxmlformats.org/package/2006/relationships"><Relationship Id="rId8" Type="http://schemas.openxmlformats.org/officeDocument/2006/relationships/printerSettings" Target="../printerSettings/printerSettings764.bin"/><Relationship Id="rId13" Type="http://schemas.openxmlformats.org/officeDocument/2006/relationships/printerSettings" Target="../printerSettings/printerSettings769.bin"/><Relationship Id="rId3" Type="http://schemas.openxmlformats.org/officeDocument/2006/relationships/printerSettings" Target="../printerSettings/printerSettings759.bin"/><Relationship Id="rId7" Type="http://schemas.openxmlformats.org/officeDocument/2006/relationships/printerSettings" Target="../printerSettings/printerSettings763.bin"/><Relationship Id="rId12" Type="http://schemas.openxmlformats.org/officeDocument/2006/relationships/printerSettings" Target="../printerSettings/printerSettings768.bin"/><Relationship Id="rId2" Type="http://schemas.openxmlformats.org/officeDocument/2006/relationships/printerSettings" Target="../printerSettings/printerSettings758.bin"/><Relationship Id="rId1" Type="http://schemas.openxmlformats.org/officeDocument/2006/relationships/printerSettings" Target="../printerSettings/printerSettings757.bin"/><Relationship Id="rId6" Type="http://schemas.openxmlformats.org/officeDocument/2006/relationships/printerSettings" Target="../printerSettings/printerSettings762.bin"/><Relationship Id="rId11" Type="http://schemas.openxmlformats.org/officeDocument/2006/relationships/printerSettings" Target="../printerSettings/printerSettings767.bin"/><Relationship Id="rId5" Type="http://schemas.openxmlformats.org/officeDocument/2006/relationships/printerSettings" Target="../printerSettings/printerSettings761.bin"/><Relationship Id="rId15" Type="http://schemas.openxmlformats.org/officeDocument/2006/relationships/comments" Target="../comments34.xml"/><Relationship Id="rId10" Type="http://schemas.openxmlformats.org/officeDocument/2006/relationships/printerSettings" Target="../printerSettings/printerSettings766.bin"/><Relationship Id="rId4" Type="http://schemas.openxmlformats.org/officeDocument/2006/relationships/printerSettings" Target="../printerSettings/printerSettings760.bin"/><Relationship Id="rId9" Type="http://schemas.openxmlformats.org/officeDocument/2006/relationships/printerSettings" Target="../printerSettings/printerSettings765.bin"/><Relationship Id="rId14" Type="http://schemas.openxmlformats.org/officeDocument/2006/relationships/vmlDrawing" Target="../drawings/vmlDrawing34.vml"/></Relationships>
</file>

<file path=xl/worksheets/_rels/sheet72.xml.rels><?xml version="1.0" encoding="UTF-8" standalone="yes"?>
<Relationships xmlns="http://schemas.openxmlformats.org/package/2006/relationships"><Relationship Id="rId8" Type="http://schemas.openxmlformats.org/officeDocument/2006/relationships/printerSettings" Target="../printerSettings/printerSettings777.bin"/><Relationship Id="rId13" Type="http://schemas.openxmlformats.org/officeDocument/2006/relationships/printerSettings" Target="../printerSettings/printerSettings782.bin"/><Relationship Id="rId3" Type="http://schemas.openxmlformats.org/officeDocument/2006/relationships/printerSettings" Target="../printerSettings/printerSettings772.bin"/><Relationship Id="rId7" Type="http://schemas.openxmlformats.org/officeDocument/2006/relationships/printerSettings" Target="../printerSettings/printerSettings776.bin"/><Relationship Id="rId12" Type="http://schemas.openxmlformats.org/officeDocument/2006/relationships/printerSettings" Target="../printerSettings/printerSettings781.bin"/><Relationship Id="rId2" Type="http://schemas.openxmlformats.org/officeDocument/2006/relationships/printerSettings" Target="../printerSettings/printerSettings771.bin"/><Relationship Id="rId1" Type="http://schemas.openxmlformats.org/officeDocument/2006/relationships/printerSettings" Target="../printerSettings/printerSettings770.bin"/><Relationship Id="rId6" Type="http://schemas.openxmlformats.org/officeDocument/2006/relationships/printerSettings" Target="../printerSettings/printerSettings775.bin"/><Relationship Id="rId11" Type="http://schemas.openxmlformats.org/officeDocument/2006/relationships/printerSettings" Target="../printerSettings/printerSettings780.bin"/><Relationship Id="rId5" Type="http://schemas.openxmlformats.org/officeDocument/2006/relationships/printerSettings" Target="../printerSettings/printerSettings774.bin"/><Relationship Id="rId10" Type="http://schemas.openxmlformats.org/officeDocument/2006/relationships/printerSettings" Target="../printerSettings/printerSettings779.bin"/><Relationship Id="rId4" Type="http://schemas.openxmlformats.org/officeDocument/2006/relationships/printerSettings" Target="../printerSettings/printerSettings773.bin"/><Relationship Id="rId9" Type="http://schemas.openxmlformats.org/officeDocument/2006/relationships/printerSettings" Target="../printerSettings/printerSettings778.bin"/></Relationships>
</file>

<file path=xl/worksheets/_rels/sheet73.xml.rels><?xml version="1.0" encoding="UTF-8" standalone="yes"?>
<Relationships xmlns="http://schemas.openxmlformats.org/package/2006/relationships"><Relationship Id="rId8" Type="http://schemas.openxmlformats.org/officeDocument/2006/relationships/printerSettings" Target="../printerSettings/printerSettings790.bin"/><Relationship Id="rId13" Type="http://schemas.openxmlformats.org/officeDocument/2006/relationships/printerSettings" Target="../printerSettings/printerSettings795.bin"/><Relationship Id="rId3" Type="http://schemas.openxmlformats.org/officeDocument/2006/relationships/printerSettings" Target="../printerSettings/printerSettings785.bin"/><Relationship Id="rId7" Type="http://schemas.openxmlformats.org/officeDocument/2006/relationships/printerSettings" Target="../printerSettings/printerSettings789.bin"/><Relationship Id="rId12" Type="http://schemas.openxmlformats.org/officeDocument/2006/relationships/printerSettings" Target="../printerSettings/printerSettings794.bin"/><Relationship Id="rId2" Type="http://schemas.openxmlformats.org/officeDocument/2006/relationships/printerSettings" Target="../printerSettings/printerSettings784.bin"/><Relationship Id="rId1" Type="http://schemas.openxmlformats.org/officeDocument/2006/relationships/printerSettings" Target="../printerSettings/printerSettings783.bin"/><Relationship Id="rId6" Type="http://schemas.openxmlformats.org/officeDocument/2006/relationships/printerSettings" Target="../printerSettings/printerSettings788.bin"/><Relationship Id="rId11" Type="http://schemas.openxmlformats.org/officeDocument/2006/relationships/printerSettings" Target="../printerSettings/printerSettings793.bin"/><Relationship Id="rId5" Type="http://schemas.openxmlformats.org/officeDocument/2006/relationships/printerSettings" Target="../printerSettings/printerSettings787.bin"/><Relationship Id="rId15" Type="http://schemas.openxmlformats.org/officeDocument/2006/relationships/comments" Target="../comments35.xml"/><Relationship Id="rId10" Type="http://schemas.openxmlformats.org/officeDocument/2006/relationships/printerSettings" Target="../printerSettings/printerSettings792.bin"/><Relationship Id="rId4" Type="http://schemas.openxmlformats.org/officeDocument/2006/relationships/printerSettings" Target="../printerSettings/printerSettings786.bin"/><Relationship Id="rId9" Type="http://schemas.openxmlformats.org/officeDocument/2006/relationships/printerSettings" Target="../printerSettings/printerSettings791.bin"/><Relationship Id="rId14" Type="http://schemas.openxmlformats.org/officeDocument/2006/relationships/vmlDrawing" Target="../drawings/vmlDrawing35.vml"/></Relationships>
</file>

<file path=xl/worksheets/_rels/sheet74.xml.rels><?xml version="1.0" encoding="UTF-8" standalone="yes"?>
<Relationships xmlns="http://schemas.openxmlformats.org/package/2006/relationships"><Relationship Id="rId8" Type="http://schemas.openxmlformats.org/officeDocument/2006/relationships/printerSettings" Target="../printerSettings/printerSettings803.bin"/><Relationship Id="rId13" Type="http://schemas.openxmlformats.org/officeDocument/2006/relationships/printerSettings" Target="../printerSettings/printerSettings808.bin"/><Relationship Id="rId3" Type="http://schemas.openxmlformats.org/officeDocument/2006/relationships/printerSettings" Target="../printerSettings/printerSettings798.bin"/><Relationship Id="rId7" Type="http://schemas.openxmlformats.org/officeDocument/2006/relationships/printerSettings" Target="../printerSettings/printerSettings802.bin"/><Relationship Id="rId12" Type="http://schemas.openxmlformats.org/officeDocument/2006/relationships/printerSettings" Target="../printerSettings/printerSettings807.bin"/><Relationship Id="rId2" Type="http://schemas.openxmlformats.org/officeDocument/2006/relationships/printerSettings" Target="../printerSettings/printerSettings797.bin"/><Relationship Id="rId1" Type="http://schemas.openxmlformats.org/officeDocument/2006/relationships/printerSettings" Target="../printerSettings/printerSettings796.bin"/><Relationship Id="rId6" Type="http://schemas.openxmlformats.org/officeDocument/2006/relationships/printerSettings" Target="../printerSettings/printerSettings801.bin"/><Relationship Id="rId11" Type="http://schemas.openxmlformats.org/officeDocument/2006/relationships/printerSettings" Target="../printerSettings/printerSettings806.bin"/><Relationship Id="rId5" Type="http://schemas.openxmlformats.org/officeDocument/2006/relationships/printerSettings" Target="../printerSettings/printerSettings800.bin"/><Relationship Id="rId15" Type="http://schemas.openxmlformats.org/officeDocument/2006/relationships/comments" Target="../comments36.xml"/><Relationship Id="rId10" Type="http://schemas.openxmlformats.org/officeDocument/2006/relationships/printerSettings" Target="../printerSettings/printerSettings805.bin"/><Relationship Id="rId4" Type="http://schemas.openxmlformats.org/officeDocument/2006/relationships/printerSettings" Target="../printerSettings/printerSettings799.bin"/><Relationship Id="rId9" Type="http://schemas.openxmlformats.org/officeDocument/2006/relationships/printerSettings" Target="../printerSettings/printerSettings804.bin"/><Relationship Id="rId14" Type="http://schemas.openxmlformats.org/officeDocument/2006/relationships/vmlDrawing" Target="../drawings/vmlDrawing36.vm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810.bin"/><Relationship Id="rId1" Type="http://schemas.openxmlformats.org/officeDocument/2006/relationships/printerSettings" Target="../printerSettings/printerSettings809.bin"/></Relationships>
</file>

<file path=xl/worksheets/_rels/sheet76.xml.rels><?xml version="1.0" encoding="UTF-8" standalone="yes"?>
<Relationships xmlns="http://schemas.openxmlformats.org/package/2006/relationships"><Relationship Id="rId8" Type="http://schemas.openxmlformats.org/officeDocument/2006/relationships/printerSettings" Target="../printerSettings/printerSettings818.bin"/><Relationship Id="rId13" Type="http://schemas.openxmlformats.org/officeDocument/2006/relationships/printerSettings" Target="../printerSettings/printerSettings823.bin"/><Relationship Id="rId3" Type="http://schemas.openxmlformats.org/officeDocument/2006/relationships/printerSettings" Target="../printerSettings/printerSettings813.bin"/><Relationship Id="rId7" Type="http://schemas.openxmlformats.org/officeDocument/2006/relationships/printerSettings" Target="../printerSettings/printerSettings817.bin"/><Relationship Id="rId12" Type="http://schemas.openxmlformats.org/officeDocument/2006/relationships/printerSettings" Target="../printerSettings/printerSettings822.bin"/><Relationship Id="rId2" Type="http://schemas.openxmlformats.org/officeDocument/2006/relationships/printerSettings" Target="../printerSettings/printerSettings812.bin"/><Relationship Id="rId1" Type="http://schemas.openxmlformats.org/officeDocument/2006/relationships/printerSettings" Target="../printerSettings/printerSettings811.bin"/><Relationship Id="rId6" Type="http://schemas.openxmlformats.org/officeDocument/2006/relationships/printerSettings" Target="../printerSettings/printerSettings816.bin"/><Relationship Id="rId11" Type="http://schemas.openxmlformats.org/officeDocument/2006/relationships/printerSettings" Target="../printerSettings/printerSettings821.bin"/><Relationship Id="rId5" Type="http://schemas.openxmlformats.org/officeDocument/2006/relationships/printerSettings" Target="../printerSettings/printerSettings815.bin"/><Relationship Id="rId15" Type="http://schemas.openxmlformats.org/officeDocument/2006/relationships/comments" Target="../comments37.xml"/><Relationship Id="rId10" Type="http://schemas.openxmlformats.org/officeDocument/2006/relationships/printerSettings" Target="../printerSettings/printerSettings820.bin"/><Relationship Id="rId4" Type="http://schemas.openxmlformats.org/officeDocument/2006/relationships/printerSettings" Target="../printerSettings/printerSettings814.bin"/><Relationship Id="rId9" Type="http://schemas.openxmlformats.org/officeDocument/2006/relationships/printerSettings" Target="../printerSettings/printerSettings819.bin"/><Relationship Id="rId14" Type="http://schemas.openxmlformats.org/officeDocument/2006/relationships/vmlDrawing" Target="../drawings/vmlDrawing37.vml"/></Relationships>
</file>

<file path=xl/worksheets/_rels/sheet77.xml.rels><?xml version="1.0" encoding="UTF-8" standalone="yes"?>
<Relationships xmlns="http://schemas.openxmlformats.org/package/2006/relationships"><Relationship Id="rId8" Type="http://schemas.openxmlformats.org/officeDocument/2006/relationships/printerSettings" Target="../printerSettings/printerSettings831.bin"/><Relationship Id="rId13" Type="http://schemas.openxmlformats.org/officeDocument/2006/relationships/printerSettings" Target="../printerSettings/printerSettings836.bin"/><Relationship Id="rId3" Type="http://schemas.openxmlformats.org/officeDocument/2006/relationships/printerSettings" Target="../printerSettings/printerSettings826.bin"/><Relationship Id="rId7" Type="http://schemas.openxmlformats.org/officeDocument/2006/relationships/printerSettings" Target="../printerSettings/printerSettings830.bin"/><Relationship Id="rId12" Type="http://schemas.openxmlformats.org/officeDocument/2006/relationships/printerSettings" Target="../printerSettings/printerSettings835.bin"/><Relationship Id="rId2" Type="http://schemas.openxmlformats.org/officeDocument/2006/relationships/printerSettings" Target="../printerSettings/printerSettings825.bin"/><Relationship Id="rId1" Type="http://schemas.openxmlformats.org/officeDocument/2006/relationships/printerSettings" Target="../printerSettings/printerSettings824.bin"/><Relationship Id="rId6" Type="http://schemas.openxmlformats.org/officeDocument/2006/relationships/printerSettings" Target="../printerSettings/printerSettings829.bin"/><Relationship Id="rId11" Type="http://schemas.openxmlformats.org/officeDocument/2006/relationships/printerSettings" Target="../printerSettings/printerSettings834.bin"/><Relationship Id="rId5" Type="http://schemas.openxmlformats.org/officeDocument/2006/relationships/printerSettings" Target="../printerSettings/printerSettings828.bin"/><Relationship Id="rId15" Type="http://schemas.openxmlformats.org/officeDocument/2006/relationships/comments" Target="../comments38.xml"/><Relationship Id="rId10" Type="http://schemas.openxmlformats.org/officeDocument/2006/relationships/printerSettings" Target="../printerSettings/printerSettings833.bin"/><Relationship Id="rId4" Type="http://schemas.openxmlformats.org/officeDocument/2006/relationships/printerSettings" Target="../printerSettings/printerSettings827.bin"/><Relationship Id="rId9" Type="http://schemas.openxmlformats.org/officeDocument/2006/relationships/printerSettings" Target="../printerSettings/printerSettings832.bin"/><Relationship Id="rId14" Type="http://schemas.openxmlformats.org/officeDocument/2006/relationships/vmlDrawing" Target="../drawings/vmlDrawing38.vml"/></Relationships>
</file>

<file path=xl/worksheets/_rels/sheet78.xml.rels><?xml version="1.0" encoding="UTF-8" standalone="yes"?>
<Relationships xmlns="http://schemas.openxmlformats.org/package/2006/relationships"><Relationship Id="rId8" Type="http://schemas.openxmlformats.org/officeDocument/2006/relationships/printerSettings" Target="../printerSettings/printerSettings844.bin"/><Relationship Id="rId13" Type="http://schemas.openxmlformats.org/officeDocument/2006/relationships/printerSettings" Target="../printerSettings/printerSettings849.bin"/><Relationship Id="rId3" Type="http://schemas.openxmlformats.org/officeDocument/2006/relationships/printerSettings" Target="../printerSettings/printerSettings839.bin"/><Relationship Id="rId7" Type="http://schemas.openxmlformats.org/officeDocument/2006/relationships/printerSettings" Target="../printerSettings/printerSettings843.bin"/><Relationship Id="rId12" Type="http://schemas.openxmlformats.org/officeDocument/2006/relationships/printerSettings" Target="../printerSettings/printerSettings848.bin"/><Relationship Id="rId2" Type="http://schemas.openxmlformats.org/officeDocument/2006/relationships/printerSettings" Target="../printerSettings/printerSettings838.bin"/><Relationship Id="rId1" Type="http://schemas.openxmlformats.org/officeDocument/2006/relationships/printerSettings" Target="../printerSettings/printerSettings837.bin"/><Relationship Id="rId6" Type="http://schemas.openxmlformats.org/officeDocument/2006/relationships/printerSettings" Target="../printerSettings/printerSettings842.bin"/><Relationship Id="rId11" Type="http://schemas.openxmlformats.org/officeDocument/2006/relationships/printerSettings" Target="../printerSettings/printerSettings847.bin"/><Relationship Id="rId5" Type="http://schemas.openxmlformats.org/officeDocument/2006/relationships/printerSettings" Target="../printerSettings/printerSettings841.bin"/><Relationship Id="rId15" Type="http://schemas.openxmlformats.org/officeDocument/2006/relationships/comments" Target="../comments39.xml"/><Relationship Id="rId10" Type="http://schemas.openxmlformats.org/officeDocument/2006/relationships/printerSettings" Target="../printerSettings/printerSettings846.bin"/><Relationship Id="rId4" Type="http://schemas.openxmlformats.org/officeDocument/2006/relationships/printerSettings" Target="../printerSettings/printerSettings840.bin"/><Relationship Id="rId9" Type="http://schemas.openxmlformats.org/officeDocument/2006/relationships/printerSettings" Target="../printerSettings/printerSettings845.bin"/><Relationship Id="rId14" Type="http://schemas.openxmlformats.org/officeDocument/2006/relationships/vmlDrawing" Target="../drawings/vmlDrawing39.vml"/></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851.bin"/><Relationship Id="rId1" Type="http://schemas.openxmlformats.org/officeDocument/2006/relationships/printerSettings" Target="../printerSettings/printerSettings85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6.bin"/><Relationship Id="rId13" Type="http://schemas.openxmlformats.org/officeDocument/2006/relationships/printerSettings" Target="../printerSettings/printerSettings71.bin"/><Relationship Id="rId3" Type="http://schemas.openxmlformats.org/officeDocument/2006/relationships/printerSettings" Target="../printerSettings/printerSettings61.bin"/><Relationship Id="rId7" Type="http://schemas.openxmlformats.org/officeDocument/2006/relationships/printerSettings" Target="../printerSettings/printerSettings65.bin"/><Relationship Id="rId12" Type="http://schemas.openxmlformats.org/officeDocument/2006/relationships/printerSettings" Target="../printerSettings/printerSettings70.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6" Type="http://schemas.openxmlformats.org/officeDocument/2006/relationships/printerSettings" Target="../printerSettings/printerSettings64.bin"/><Relationship Id="rId11" Type="http://schemas.openxmlformats.org/officeDocument/2006/relationships/printerSettings" Target="../printerSettings/printerSettings69.bin"/><Relationship Id="rId5" Type="http://schemas.openxmlformats.org/officeDocument/2006/relationships/printerSettings" Target="../printerSettings/printerSettings63.bin"/><Relationship Id="rId15" Type="http://schemas.openxmlformats.org/officeDocument/2006/relationships/comments" Target="../comments2.xml"/><Relationship Id="rId10" Type="http://schemas.openxmlformats.org/officeDocument/2006/relationships/printerSettings" Target="../printerSettings/printerSettings68.bin"/><Relationship Id="rId4" Type="http://schemas.openxmlformats.org/officeDocument/2006/relationships/printerSettings" Target="../printerSettings/printerSettings62.bin"/><Relationship Id="rId9" Type="http://schemas.openxmlformats.org/officeDocument/2006/relationships/printerSettings" Target="../printerSettings/printerSettings67.bin"/><Relationship Id="rId14" Type="http://schemas.openxmlformats.org/officeDocument/2006/relationships/vmlDrawing" Target="../drawings/vmlDrawing2.vml"/></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853.bin"/><Relationship Id="rId1" Type="http://schemas.openxmlformats.org/officeDocument/2006/relationships/printerSettings" Target="../printerSettings/printerSettings852.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855.bin"/><Relationship Id="rId1" Type="http://schemas.openxmlformats.org/officeDocument/2006/relationships/printerSettings" Target="../printerSettings/printerSettings8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9.bin"/><Relationship Id="rId13" Type="http://schemas.openxmlformats.org/officeDocument/2006/relationships/printerSettings" Target="../printerSettings/printerSettings84.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12" Type="http://schemas.openxmlformats.org/officeDocument/2006/relationships/printerSettings" Target="../printerSettings/printerSettings83.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11" Type="http://schemas.openxmlformats.org/officeDocument/2006/relationships/printerSettings" Target="../printerSettings/printerSettings82.bin"/><Relationship Id="rId5" Type="http://schemas.openxmlformats.org/officeDocument/2006/relationships/printerSettings" Target="../printerSettings/printerSettings76.bin"/><Relationship Id="rId15" Type="http://schemas.openxmlformats.org/officeDocument/2006/relationships/comments" Target="../comments3.xml"/><Relationship Id="rId10" Type="http://schemas.openxmlformats.org/officeDocument/2006/relationships/printerSettings" Target="../printerSettings/printerSettings81.bin"/><Relationship Id="rId4" Type="http://schemas.openxmlformats.org/officeDocument/2006/relationships/printerSettings" Target="../printerSettings/printerSettings75.bin"/><Relationship Id="rId9" Type="http://schemas.openxmlformats.org/officeDocument/2006/relationships/printerSettings" Target="../printerSettings/printerSettings80.bin"/><Relationship Id="rId1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3"/>
  <sheetViews>
    <sheetView tabSelected="1" workbookViewId="0"/>
  </sheetViews>
  <sheetFormatPr defaultColWidth="7.85546875" defaultRowHeight="12.75"/>
  <cols>
    <col min="1" max="1" width="106.7109375" style="3169" customWidth="1"/>
    <col min="2" max="11" width="7.85546875" style="3169" customWidth="1"/>
    <col min="12" max="12" width="3.28515625" style="3169" customWidth="1"/>
    <col min="13" max="13" width="2.140625" style="3169" customWidth="1"/>
    <col min="14" max="256" width="7.85546875" style="3169"/>
    <col min="257" max="257" width="106.7109375" style="3169" customWidth="1"/>
    <col min="258" max="267" width="7.85546875" style="3169" customWidth="1"/>
    <col min="268" max="268" width="3.28515625" style="3169" customWidth="1"/>
    <col min="269" max="269" width="2.140625" style="3169" customWidth="1"/>
    <col min="270" max="512" width="7.85546875" style="3169"/>
    <col min="513" max="513" width="106.7109375" style="3169" customWidth="1"/>
    <col min="514" max="523" width="7.85546875" style="3169" customWidth="1"/>
    <col min="524" max="524" width="3.28515625" style="3169" customWidth="1"/>
    <col min="525" max="525" width="2.140625" style="3169" customWidth="1"/>
    <col min="526" max="768" width="7.85546875" style="3169"/>
    <col min="769" max="769" width="106.7109375" style="3169" customWidth="1"/>
    <col min="770" max="779" width="7.85546875" style="3169" customWidth="1"/>
    <col min="780" max="780" width="3.28515625" style="3169" customWidth="1"/>
    <col min="781" max="781" width="2.140625" style="3169" customWidth="1"/>
    <col min="782" max="1024" width="7.85546875" style="3169"/>
    <col min="1025" max="1025" width="106.7109375" style="3169" customWidth="1"/>
    <col min="1026" max="1035" width="7.85546875" style="3169" customWidth="1"/>
    <col min="1036" max="1036" width="3.28515625" style="3169" customWidth="1"/>
    <col min="1037" max="1037" width="2.140625" style="3169" customWidth="1"/>
    <col min="1038" max="1280" width="7.85546875" style="3169"/>
    <col min="1281" max="1281" width="106.7109375" style="3169" customWidth="1"/>
    <col min="1282" max="1291" width="7.85546875" style="3169" customWidth="1"/>
    <col min="1292" max="1292" width="3.28515625" style="3169" customWidth="1"/>
    <col min="1293" max="1293" width="2.140625" style="3169" customWidth="1"/>
    <col min="1294" max="1536" width="7.85546875" style="3169"/>
    <col min="1537" max="1537" width="106.7109375" style="3169" customWidth="1"/>
    <col min="1538" max="1547" width="7.85546875" style="3169" customWidth="1"/>
    <col min="1548" max="1548" width="3.28515625" style="3169" customWidth="1"/>
    <col min="1549" max="1549" width="2.140625" style="3169" customWidth="1"/>
    <col min="1550" max="1792" width="7.85546875" style="3169"/>
    <col min="1793" max="1793" width="106.7109375" style="3169" customWidth="1"/>
    <col min="1794" max="1803" width="7.85546875" style="3169" customWidth="1"/>
    <col min="1804" max="1804" width="3.28515625" style="3169" customWidth="1"/>
    <col min="1805" max="1805" width="2.140625" style="3169" customWidth="1"/>
    <col min="1806" max="2048" width="7.85546875" style="3169"/>
    <col min="2049" max="2049" width="106.7109375" style="3169" customWidth="1"/>
    <col min="2050" max="2059" width="7.85546875" style="3169" customWidth="1"/>
    <col min="2060" max="2060" width="3.28515625" style="3169" customWidth="1"/>
    <col min="2061" max="2061" width="2.140625" style="3169" customWidth="1"/>
    <col min="2062" max="2304" width="7.85546875" style="3169"/>
    <col min="2305" max="2305" width="106.7109375" style="3169" customWidth="1"/>
    <col min="2306" max="2315" width="7.85546875" style="3169" customWidth="1"/>
    <col min="2316" max="2316" width="3.28515625" style="3169" customWidth="1"/>
    <col min="2317" max="2317" width="2.140625" style="3169" customWidth="1"/>
    <col min="2318" max="2560" width="7.85546875" style="3169"/>
    <col min="2561" max="2561" width="106.7109375" style="3169" customWidth="1"/>
    <col min="2562" max="2571" width="7.85546875" style="3169" customWidth="1"/>
    <col min="2572" max="2572" width="3.28515625" style="3169" customWidth="1"/>
    <col min="2573" max="2573" width="2.140625" style="3169" customWidth="1"/>
    <col min="2574" max="2816" width="7.85546875" style="3169"/>
    <col min="2817" max="2817" width="106.7109375" style="3169" customWidth="1"/>
    <col min="2818" max="2827" width="7.85546875" style="3169" customWidth="1"/>
    <col min="2828" max="2828" width="3.28515625" style="3169" customWidth="1"/>
    <col min="2829" max="2829" width="2.140625" style="3169" customWidth="1"/>
    <col min="2830" max="3072" width="7.85546875" style="3169"/>
    <col min="3073" max="3073" width="106.7109375" style="3169" customWidth="1"/>
    <col min="3074" max="3083" width="7.85546875" style="3169" customWidth="1"/>
    <col min="3084" max="3084" width="3.28515625" style="3169" customWidth="1"/>
    <col min="3085" max="3085" width="2.140625" style="3169" customWidth="1"/>
    <col min="3086" max="3328" width="7.85546875" style="3169"/>
    <col min="3329" max="3329" width="106.7109375" style="3169" customWidth="1"/>
    <col min="3330" max="3339" width="7.85546875" style="3169" customWidth="1"/>
    <col min="3340" max="3340" width="3.28515625" style="3169" customWidth="1"/>
    <col min="3341" max="3341" width="2.140625" style="3169" customWidth="1"/>
    <col min="3342" max="3584" width="7.85546875" style="3169"/>
    <col min="3585" max="3585" width="106.7109375" style="3169" customWidth="1"/>
    <col min="3586" max="3595" width="7.85546875" style="3169" customWidth="1"/>
    <col min="3596" max="3596" width="3.28515625" style="3169" customWidth="1"/>
    <col min="3597" max="3597" width="2.140625" style="3169" customWidth="1"/>
    <col min="3598" max="3840" width="7.85546875" style="3169"/>
    <col min="3841" max="3841" width="106.7109375" style="3169" customWidth="1"/>
    <col min="3842" max="3851" width="7.85546875" style="3169" customWidth="1"/>
    <col min="3852" max="3852" width="3.28515625" style="3169" customWidth="1"/>
    <col min="3853" max="3853" width="2.140625" style="3169" customWidth="1"/>
    <col min="3854" max="4096" width="7.85546875" style="3169"/>
    <col min="4097" max="4097" width="106.7109375" style="3169" customWidth="1"/>
    <col min="4098" max="4107" width="7.85546875" style="3169" customWidth="1"/>
    <col min="4108" max="4108" width="3.28515625" style="3169" customWidth="1"/>
    <col min="4109" max="4109" width="2.140625" style="3169" customWidth="1"/>
    <col min="4110" max="4352" width="7.85546875" style="3169"/>
    <col min="4353" max="4353" width="106.7109375" style="3169" customWidth="1"/>
    <col min="4354" max="4363" width="7.85546875" style="3169" customWidth="1"/>
    <col min="4364" max="4364" width="3.28515625" style="3169" customWidth="1"/>
    <col min="4365" max="4365" width="2.140625" style="3169" customWidth="1"/>
    <col min="4366" max="4608" width="7.85546875" style="3169"/>
    <col min="4609" max="4609" width="106.7109375" style="3169" customWidth="1"/>
    <col min="4610" max="4619" width="7.85546875" style="3169" customWidth="1"/>
    <col min="4620" max="4620" width="3.28515625" style="3169" customWidth="1"/>
    <col min="4621" max="4621" width="2.140625" style="3169" customWidth="1"/>
    <col min="4622" max="4864" width="7.85546875" style="3169"/>
    <col min="4865" max="4865" width="106.7109375" style="3169" customWidth="1"/>
    <col min="4866" max="4875" width="7.85546875" style="3169" customWidth="1"/>
    <col min="4876" max="4876" width="3.28515625" style="3169" customWidth="1"/>
    <col min="4877" max="4877" width="2.140625" style="3169" customWidth="1"/>
    <col min="4878" max="5120" width="7.85546875" style="3169"/>
    <col min="5121" max="5121" width="106.7109375" style="3169" customWidth="1"/>
    <col min="5122" max="5131" width="7.85546875" style="3169" customWidth="1"/>
    <col min="5132" max="5132" width="3.28515625" style="3169" customWidth="1"/>
    <col min="5133" max="5133" width="2.140625" style="3169" customWidth="1"/>
    <col min="5134" max="5376" width="7.85546875" style="3169"/>
    <col min="5377" max="5377" width="106.7109375" style="3169" customWidth="1"/>
    <col min="5378" max="5387" width="7.85546875" style="3169" customWidth="1"/>
    <col min="5388" max="5388" width="3.28515625" style="3169" customWidth="1"/>
    <col min="5389" max="5389" width="2.140625" style="3169" customWidth="1"/>
    <col min="5390" max="5632" width="7.85546875" style="3169"/>
    <col min="5633" max="5633" width="106.7109375" style="3169" customWidth="1"/>
    <col min="5634" max="5643" width="7.85546875" style="3169" customWidth="1"/>
    <col min="5644" max="5644" width="3.28515625" style="3169" customWidth="1"/>
    <col min="5645" max="5645" width="2.140625" style="3169" customWidth="1"/>
    <col min="5646" max="5888" width="7.85546875" style="3169"/>
    <col min="5889" max="5889" width="106.7109375" style="3169" customWidth="1"/>
    <col min="5890" max="5899" width="7.85546875" style="3169" customWidth="1"/>
    <col min="5900" max="5900" width="3.28515625" style="3169" customWidth="1"/>
    <col min="5901" max="5901" width="2.140625" style="3169" customWidth="1"/>
    <col min="5902" max="6144" width="7.85546875" style="3169"/>
    <col min="6145" max="6145" width="106.7109375" style="3169" customWidth="1"/>
    <col min="6146" max="6155" width="7.85546875" style="3169" customWidth="1"/>
    <col min="6156" max="6156" width="3.28515625" style="3169" customWidth="1"/>
    <col min="6157" max="6157" width="2.140625" style="3169" customWidth="1"/>
    <col min="6158" max="6400" width="7.85546875" style="3169"/>
    <col min="6401" max="6401" width="106.7109375" style="3169" customWidth="1"/>
    <col min="6402" max="6411" width="7.85546875" style="3169" customWidth="1"/>
    <col min="6412" max="6412" width="3.28515625" style="3169" customWidth="1"/>
    <col min="6413" max="6413" width="2.140625" style="3169" customWidth="1"/>
    <col min="6414" max="6656" width="7.85546875" style="3169"/>
    <col min="6657" max="6657" width="106.7109375" style="3169" customWidth="1"/>
    <col min="6658" max="6667" width="7.85546875" style="3169" customWidth="1"/>
    <col min="6668" max="6668" width="3.28515625" style="3169" customWidth="1"/>
    <col min="6669" max="6669" width="2.140625" style="3169" customWidth="1"/>
    <col min="6670" max="6912" width="7.85546875" style="3169"/>
    <col min="6913" max="6913" width="106.7109375" style="3169" customWidth="1"/>
    <col min="6914" max="6923" width="7.85546875" style="3169" customWidth="1"/>
    <col min="6924" max="6924" width="3.28515625" style="3169" customWidth="1"/>
    <col min="6925" max="6925" width="2.140625" style="3169" customWidth="1"/>
    <col min="6926" max="7168" width="7.85546875" style="3169"/>
    <col min="7169" max="7169" width="106.7109375" style="3169" customWidth="1"/>
    <col min="7170" max="7179" width="7.85546875" style="3169" customWidth="1"/>
    <col min="7180" max="7180" width="3.28515625" style="3169" customWidth="1"/>
    <col min="7181" max="7181" width="2.140625" style="3169" customWidth="1"/>
    <col min="7182" max="7424" width="7.85546875" style="3169"/>
    <col min="7425" max="7425" width="106.7109375" style="3169" customWidth="1"/>
    <col min="7426" max="7435" width="7.85546875" style="3169" customWidth="1"/>
    <col min="7436" max="7436" width="3.28515625" style="3169" customWidth="1"/>
    <col min="7437" max="7437" width="2.140625" style="3169" customWidth="1"/>
    <col min="7438" max="7680" width="7.85546875" style="3169"/>
    <col min="7681" max="7681" width="106.7109375" style="3169" customWidth="1"/>
    <col min="7682" max="7691" width="7.85546875" style="3169" customWidth="1"/>
    <col min="7692" max="7692" width="3.28515625" style="3169" customWidth="1"/>
    <col min="7693" max="7693" width="2.140625" style="3169" customWidth="1"/>
    <col min="7694" max="7936" width="7.85546875" style="3169"/>
    <col min="7937" max="7937" width="106.7109375" style="3169" customWidth="1"/>
    <col min="7938" max="7947" width="7.85546875" style="3169" customWidth="1"/>
    <col min="7948" max="7948" width="3.28515625" style="3169" customWidth="1"/>
    <col min="7949" max="7949" width="2.140625" style="3169" customWidth="1"/>
    <col min="7950" max="8192" width="7.85546875" style="3169"/>
    <col min="8193" max="8193" width="106.7109375" style="3169" customWidth="1"/>
    <col min="8194" max="8203" width="7.85546875" style="3169" customWidth="1"/>
    <col min="8204" max="8204" width="3.28515625" style="3169" customWidth="1"/>
    <col min="8205" max="8205" width="2.140625" style="3169" customWidth="1"/>
    <col min="8206" max="8448" width="7.85546875" style="3169"/>
    <col min="8449" max="8449" width="106.7109375" style="3169" customWidth="1"/>
    <col min="8450" max="8459" width="7.85546875" style="3169" customWidth="1"/>
    <col min="8460" max="8460" width="3.28515625" style="3169" customWidth="1"/>
    <col min="8461" max="8461" width="2.140625" style="3169" customWidth="1"/>
    <col min="8462" max="8704" width="7.85546875" style="3169"/>
    <col min="8705" max="8705" width="106.7109375" style="3169" customWidth="1"/>
    <col min="8706" max="8715" width="7.85546875" style="3169" customWidth="1"/>
    <col min="8716" max="8716" width="3.28515625" style="3169" customWidth="1"/>
    <col min="8717" max="8717" width="2.140625" style="3169" customWidth="1"/>
    <col min="8718" max="8960" width="7.85546875" style="3169"/>
    <col min="8961" max="8961" width="106.7109375" style="3169" customWidth="1"/>
    <col min="8962" max="8971" width="7.85546875" style="3169" customWidth="1"/>
    <col min="8972" max="8972" width="3.28515625" style="3169" customWidth="1"/>
    <col min="8973" max="8973" width="2.140625" style="3169" customWidth="1"/>
    <col min="8974" max="9216" width="7.85546875" style="3169"/>
    <col min="9217" max="9217" width="106.7109375" style="3169" customWidth="1"/>
    <col min="9218" max="9227" width="7.85546875" style="3169" customWidth="1"/>
    <col min="9228" max="9228" width="3.28515625" style="3169" customWidth="1"/>
    <col min="9229" max="9229" width="2.140625" style="3169" customWidth="1"/>
    <col min="9230" max="9472" width="7.85546875" style="3169"/>
    <col min="9473" max="9473" width="106.7109375" style="3169" customWidth="1"/>
    <col min="9474" max="9483" width="7.85546875" style="3169" customWidth="1"/>
    <col min="9484" max="9484" width="3.28515625" style="3169" customWidth="1"/>
    <col min="9485" max="9485" width="2.140625" style="3169" customWidth="1"/>
    <col min="9486" max="9728" width="7.85546875" style="3169"/>
    <col min="9729" max="9729" width="106.7109375" style="3169" customWidth="1"/>
    <col min="9730" max="9739" width="7.85546875" style="3169" customWidth="1"/>
    <col min="9740" max="9740" width="3.28515625" style="3169" customWidth="1"/>
    <col min="9741" max="9741" width="2.140625" style="3169" customWidth="1"/>
    <col min="9742" max="9984" width="7.85546875" style="3169"/>
    <col min="9985" max="9985" width="106.7109375" style="3169" customWidth="1"/>
    <col min="9986" max="9995" width="7.85546875" style="3169" customWidth="1"/>
    <col min="9996" max="9996" width="3.28515625" style="3169" customWidth="1"/>
    <col min="9997" max="9997" width="2.140625" style="3169" customWidth="1"/>
    <col min="9998" max="10240" width="7.85546875" style="3169"/>
    <col min="10241" max="10241" width="106.7109375" style="3169" customWidth="1"/>
    <col min="10242" max="10251" width="7.85546875" style="3169" customWidth="1"/>
    <col min="10252" max="10252" width="3.28515625" style="3169" customWidth="1"/>
    <col min="10253" max="10253" width="2.140625" style="3169" customWidth="1"/>
    <col min="10254" max="10496" width="7.85546875" style="3169"/>
    <col min="10497" max="10497" width="106.7109375" style="3169" customWidth="1"/>
    <col min="10498" max="10507" width="7.85546875" style="3169" customWidth="1"/>
    <col min="10508" max="10508" width="3.28515625" style="3169" customWidth="1"/>
    <col min="10509" max="10509" width="2.140625" style="3169" customWidth="1"/>
    <col min="10510" max="10752" width="7.85546875" style="3169"/>
    <col min="10753" max="10753" width="106.7109375" style="3169" customWidth="1"/>
    <col min="10754" max="10763" width="7.85546875" style="3169" customWidth="1"/>
    <col min="10764" max="10764" width="3.28515625" style="3169" customWidth="1"/>
    <col min="10765" max="10765" width="2.140625" style="3169" customWidth="1"/>
    <col min="10766" max="11008" width="7.85546875" style="3169"/>
    <col min="11009" max="11009" width="106.7109375" style="3169" customWidth="1"/>
    <col min="11010" max="11019" width="7.85546875" style="3169" customWidth="1"/>
    <col min="11020" max="11020" width="3.28515625" style="3169" customWidth="1"/>
    <col min="11021" max="11021" width="2.140625" style="3169" customWidth="1"/>
    <col min="11022" max="11264" width="7.85546875" style="3169"/>
    <col min="11265" max="11265" width="106.7109375" style="3169" customWidth="1"/>
    <col min="11266" max="11275" width="7.85546875" style="3169" customWidth="1"/>
    <col min="11276" max="11276" width="3.28515625" style="3169" customWidth="1"/>
    <col min="11277" max="11277" width="2.140625" style="3169" customWidth="1"/>
    <col min="11278" max="11520" width="7.85546875" style="3169"/>
    <col min="11521" max="11521" width="106.7109375" style="3169" customWidth="1"/>
    <col min="11522" max="11531" width="7.85546875" style="3169" customWidth="1"/>
    <col min="11532" max="11532" width="3.28515625" style="3169" customWidth="1"/>
    <col min="11533" max="11533" width="2.140625" style="3169" customWidth="1"/>
    <col min="11534" max="11776" width="7.85546875" style="3169"/>
    <col min="11777" max="11777" width="106.7109375" style="3169" customWidth="1"/>
    <col min="11778" max="11787" width="7.85546875" style="3169" customWidth="1"/>
    <col min="11788" max="11788" width="3.28515625" style="3169" customWidth="1"/>
    <col min="11789" max="11789" width="2.140625" style="3169" customWidth="1"/>
    <col min="11790" max="12032" width="7.85546875" style="3169"/>
    <col min="12033" max="12033" width="106.7109375" style="3169" customWidth="1"/>
    <col min="12034" max="12043" width="7.85546875" style="3169" customWidth="1"/>
    <col min="12044" max="12044" width="3.28515625" style="3169" customWidth="1"/>
    <col min="12045" max="12045" width="2.140625" style="3169" customWidth="1"/>
    <col min="12046" max="12288" width="7.85546875" style="3169"/>
    <col min="12289" max="12289" width="106.7109375" style="3169" customWidth="1"/>
    <col min="12290" max="12299" width="7.85546875" style="3169" customWidth="1"/>
    <col min="12300" max="12300" width="3.28515625" style="3169" customWidth="1"/>
    <col min="12301" max="12301" width="2.140625" style="3169" customWidth="1"/>
    <col min="12302" max="12544" width="7.85546875" style="3169"/>
    <col min="12545" max="12545" width="106.7109375" style="3169" customWidth="1"/>
    <col min="12546" max="12555" width="7.85546875" style="3169" customWidth="1"/>
    <col min="12556" max="12556" width="3.28515625" style="3169" customWidth="1"/>
    <col min="12557" max="12557" width="2.140625" style="3169" customWidth="1"/>
    <col min="12558" max="12800" width="7.85546875" style="3169"/>
    <col min="12801" max="12801" width="106.7109375" style="3169" customWidth="1"/>
    <col min="12802" max="12811" width="7.85546875" style="3169" customWidth="1"/>
    <col min="12812" max="12812" width="3.28515625" style="3169" customWidth="1"/>
    <col min="12813" max="12813" width="2.140625" style="3169" customWidth="1"/>
    <col min="12814" max="13056" width="7.85546875" style="3169"/>
    <col min="13057" max="13057" width="106.7109375" style="3169" customWidth="1"/>
    <col min="13058" max="13067" width="7.85546875" style="3169" customWidth="1"/>
    <col min="13068" max="13068" width="3.28515625" style="3169" customWidth="1"/>
    <col min="13069" max="13069" width="2.140625" style="3169" customWidth="1"/>
    <col min="13070" max="13312" width="7.85546875" style="3169"/>
    <col min="13313" max="13313" width="106.7109375" style="3169" customWidth="1"/>
    <col min="13314" max="13323" width="7.85546875" style="3169" customWidth="1"/>
    <col min="13324" max="13324" width="3.28515625" style="3169" customWidth="1"/>
    <col min="13325" max="13325" width="2.140625" style="3169" customWidth="1"/>
    <col min="13326" max="13568" width="7.85546875" style="3169"/>
    <col min="13569" max="13569" width="106.7109375" style="3169" customWidth="1"/>
    <col min="13570" max="13579" width="7.85546875" style="3169" customWidth="1"/>
    <col min="13580" max="13580" width="3.28515625" style="3169" customWidth="1"/>
    <col min="13581" max="13581" width="2.140625" style="3169" customWidth="1"/>
    <col min="13582" max="13824" width="7.85546875" style="3169"/>
    <col min="13825" max="13825" width="106.7109375" style="3169" customWidth="1"/>
    <col min="13826" max="13835" width="7.85546875" style="3169" customWidth="1"/>
    <col min="13836" max="13836" width="3.28515625" style="3169" customWidth="1"/>
    <col min="13837" max="13837" width="2.140625" style="3169" customWidth="1"/>
    <col min="13838" max="14080" width="7.85546875" style="3169"/>
    <col min="14081" max="14081" width="106.7109375" style="3169" customWidth="1"/>
    <col min="14082" max="14091" width="7.85546875" style="3169" customWidth="1"/>
    <col min="14092" max="14092" width="3.28515625" style="3169" customWidth="1"/>
    <col min="14093" max="14093" width="2.140625" style="3169" customWidth="1"/>
    <col min="14094" max="14336" width="7.85546875" style="3169"/>
    <col min="14337" max="14337" width="106.7109375" style="3169" customWidth="1"/>
    <col min="14338" max="14347" width="7.85546875" style="3169" customWidth="1"/>
    <col min="14348" max="14348" width="3.28515625" style="3169" customWidth="1"/>
    <col min="14349" max="14349" width="2.140625" style="3169" customWidth="1"/>
    <col min="14350" max="14592" width="7.85546875" style="3169"/>
    <col min="14593" max="14593" width="106.7109375" style="3169" customWidth="1"/>
    <col min="14594" max="14603" width="7.85546875" style="3169" customWidth="1"/>
    <col min="14604" max="14604" width="3.28515625" style="3169" customWidth="1"/>
    <col min="14605" max="14605" width="2.140625" style="3169" customWidth="1"/>
    <col min="14606" max="14848" width="7.85546875" style="3169"/>
    <col min="14849" max="14849" width="106.7109375" style="3169" customWidth="1"/>
    <col min="14850" max="14859" width="7.85546875" style="3169" customWidth="1"/>
    <col min="14860" max="14860" width="3.28515625" style="3169" customWidth="1"/>
    <col min="14861" max="14861" width="2.140625" style="3169" customWidth="1"/>
    <col min="14862" max="15104" width="7.85546875" style="3169"/>
    <col min="15105" max="15105" width="106.7109375" style="3169" customWidth="1"/>
    <col min="15106" max="15115" width="7.85546875" style="3169" customWidth="1"/>
    <col min="15116" max="15116" width="3.28515625" style="3169" customWidth="1"/>
    <col min="15117" max="15117" width="2.140625" style="3169" customWidth="1"/>
    <col min="15118" max="15360" width="7.85546875" style="3169"/>
    <col min="15361" max="15361" width="106.7109375" style="3169" customWidth="1"/>
    <col min="15362" max="15371" width="7.85546875" style="3169" customWidth="1"/>
    <col min="15372" max="15372" width="3.28515625" style="3169" customWidth="1"/>
    <col min="15373" max="15373" width="2.140625" style="3169" customWidth="1"/>
    <col min="15374" max="15616" width="7.85546875" style="3169"/>
    <col min="15617" max="15617" width="106.7109375" style="3169" customWidth="1"/>
    <col min="15618" max="15627" width="7.85546875" style="3169" customWidth="1"/>
    <col min="15628" max="15628" width="3.28515625" style="3169" customWidth="1"/>
    <col min="15629" max="15629" width="2.140625" style="3169" customWidth="1"/>
    <col min="15630" max="15872" width="7.85546875" style="3169"/>
    <col min="15873" max="15873" width="106.7109375" style="3169" customWidth="1"/>
    <col min="15874" max="15883" width="7.85546875" style="3169" customWidth="1"/>
    <col min="15884" max="15884" width="3.28515625" style="3169" customWidth="1"/>
    <col min="15885" max="15885" width="2.140625" style="3169" customWidth="1"/>
    <col min="15886" max="16128" width="7.85546875" style="3169"/>
    <col min="16129" max="16129" width="106.7109375" style="3169" customWidth="1"/>
    <col min="16130" max="16139" width="7.85546875" style="3169" customWidth="1"/>
    <col min="16140" max="16140" width="3.28515625" style="3169" customWidth="1"/>
    <col min="16141" max="16141" width="2.140625" style="3169" customWidth="1"/>
    <col min="16142" max="16384" width="7.85546875" style="3169"/>
  </cols>
  <sheetData>
    <row r="1" spans="1:1">
      <c r="A1" s="3168" t="s">
        <v>3162</v>
      </c>
    </row>
    <row r="3" spans="1:1">
      <c r="A3" s="3169" t="s">
        <v>3163</v>
      </c>
    </row>
    <row r="4" spans="1:1">
      <c r="A4" s="3169" t="s">
        <v>3164</v>
      </c>
    </row>
    <row r="5" spans="1:1">
      <c r="A5" s="3169" t="s">
        <v>3165</v>
      </c>
    </row>
    <row r="6" spans="1:1">
      <c r="A6" s="3169" t="s">
        <v>3166</v>
      </c>
    </row>
    <row r="7" spans="1:1">
      <c r="A7" s="3169" t="s">
        <v>3167</v>
      </c>
    </row>
    <row r="9" spans="1:1">
      <c r="A9" s="3169" t="s">
        <v>3168</v>
      </c>
    </row>
    <row r="10" spans="1:1">
      <c r="A10" s="3169" t="s">
        <v>3169</v>
      </c>
    </row>
    <row r="12" spans="1:1">
      <c r="A12" s="3169" t="s">
        <v>3170</v>
      </c>
    </row>
    <row r="13" spans="1:1">
      <c r="A13" s="3169" t="s">
        <v>3171</v>
      </c>
    </row>
    <row r="15" spans="1:1">
      <c r="A15" s="3169" t="s">
        <v>3172</v>
      </c>
    </row>
    <row r="16" spans="1:1">
      <c r="A16" s="3169" t="s">
        <v>3173</v>
      </c>
    </row>
    <row r="18" spans="1:1">
      <c r="A18" s="3169" t="s">
        <v>3174</v>
      </c>
    </row>
    <row r="19" spans="1:1">
      <c r="A19" s="3169" t="s">
        <v>3175</v>
      </c>
    </row>
    <row r="20" spans="1:1">
      <c r="A20" s="3169" t="s">
        <v>3176</v>
      </c>
    </row>
    <row r="21" spans="1:1">
      <c r="A21" s="3169" t="s">
        <v>3177</v>
      </c>
    </row>
    <row r="22" spans="1:1">
      <c r="A22" s="3169" t="s">
        <v>3178</v>
      </c>
    </row>
    <row r="24" spans="1:1">
      <c r="A24" s="3169" t="s">
        <v>3179</v>
      </c>
    </row>
    <row r="25" spans="1:1">
      <c r="A25" s="3169" t="s">
        <v>3180</v>
      </c>
    </row>
    <row r="27" spans="1:1">
      <c r="A27" s="3169" t="s">
        <v>3181</v>
      </c>
    </row>
    <row r="29" spans="1:1">
      <c r="A29" s="3169" t="s">
        <v>3182</v>
      </c>
    </row>
    <row r="31" spans="1:1">
      <c r="A31" s="3169" t="s">
        <v>3183</v>
      </c>
    </row>
    <row r="33" spans="1:1">
      <c r="A33" s="3169" t="s">
        <v>3184</v>
      </c>
    </row>
    <row r="34" spans="1:1">
      <c r="A34" s="3169" t="s">
        <v>3185</v>
      </c>
    </row>
    <row r="35" spans="1:1">
      <c r="A35" s="3169" t="s">
        <v>3186</v>
      </c>
    </row>
    <row r="37" spans="1:1">
      <c r="A37" s="3169" t="s">
        <v>3187</v>
      </c>
    </row>
    <row r="38" spans="1:1">
      <c r="A38" s="3169" t="s">
        <v>3188</v>
      </c>
    </row>
    <row r="40" spans="1:1">
      <c r="A40" s="3169" t="s">
        <v>3189</v>
      </c>
    </row>
    <row r="41" spans="1:1">
      <c r="A41" s="3169" t="s">
        <v>3190</v>
      </c>
    </row>
    <row r="43" spans="1:1">
      <c r="A43" s="3169" t="s">
        <v>3492</v>
      </c>
    </row>
    <row r="44" spans="1:1">
      <c r="A44" s="3169" t="s">
        <v>3191</v>
      </c>
    </row>
    <row r="46" spans="1:1">
      <c r="A46" s="3169" t="s">
        <v>3192</v>
      </c>
    </row>
    <row r="47" spans="1:1">
      <c r="A47" s="3169" t="s">
        <v>3193</v>
      </c>
    </row>
    <row r="48" spans="1:1">
      <c r="A48" s="3169" t="s">
        <v>3194</v>
      </c>
    </row>
    <row r="50" spans="1:1">
      <c r="A50" s="3169" t="s">
        <v>3195</v>
      </c>
    </row>
    <row r="51" spans="1:1">
      <c r="A51" s="3169" t="s">
        <v>3196</v>
      </c>
    </row>
    <row r="53" spans="1:1">
      <c r="A53" s="3169" t="s">
        <v>3197</v>
      </c>
    </row>
  </sheetData>
  <customSheetViews>
    <customSheetView guid="{D099E5BD-69C3-4A36-A01A-AB9127CD02AF}" fitToPage="1">
      <pageMargins left="0.7" right="0.7" top="0.75" bottom="0.75" header="0.3" footer="0.3"/>
      <pageSetup scale="97" orientation="portrait" r:id="rId1"/>
    </customSheetView>
  </customSheetViews>
  <pageMargins left="0.7" right="0.7" top="0.75" bottom="0.75" header="0.3" footer="0.3"/>
  <pageSetup scale="97"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70"/>
  <sheetViews>
    <sheetView topLeftCell="A7" zoomScaleNormal="100" workbookViewId="0">
      <selection activeCell="H64" sqref="H64"/>
    </sheetView>
  </sheetViews>
  <sheetFormatPr defaultColWidth="9.140625" defaultRowHeight="12.75"/>
  <cols>
    <col min="1" max="1" width="9.140625" style="376"/>
    <col min="2" max="2" width="3.85546875" style="376" customWidth="1"/>
    <col min="3" max="3" width="9.140625" style="376"/>
    <col min="4" max="4" width="9.7109375" style="376" customWidth="1"/>
    <col min="5" max="5" width="3.5703125" style="376" customWidth="1"/>
    <col min="6" max="6" width="12.140625" style="376" customWidth="1"/>
    <col min="7" max="7" width="16" style="376" customWidth="1"/>
    <col min="8" max="11" width="9.140625" style="376"/>
    <col min="12" max="12" width="6.42578125" style="376" customWidth="1"/>
    <col min="13" max="16384" width="9.140625" style="376"/>
  </cols>
  <sheetData>
    <row r="3" spans="2:12">
      <c r="B3" s="370">
        <v>4</v>
      </c>
      <c r="C3" s="371"/>
      <c r="D3" s="372"/>
      <c r="E3" s="372"/>
      <c r="F3" s="372"/>
      <c r="G3" s="372"/>
      <c r="H3" s="373"/>
      <c r="I3" s="372"/>
      <c r="J3" s="373"/>
      <c r="K3" s="374"/>
      <c r="L3" s="375" t="s">
        <v>3204</v>
      </c>
    </row>
    <row r="4" spans="2:12" ht="12.6" customHeight="1">
      <c r="B4" s="3705" t="s">
        <v>480</v>
      </c>
      <c r="C4" s="3706"/>
      <c r="D4" s="3706"/>
      <c r="E4" s="3706"/>
      <c r="F4" s="3706"/>
      <c r="G4" s="3706"/>
      <c r="H4" s="3706"/>
      <c r="I4" s="3706"/>
      <c r="J4" s="3706"/>
      <c r="K4" s="3706"/>
      <c r="L4" s="3707"/>
    </row>
    <row r="5" spans="2:12" ht="13.15" customHeight="1">
      <c r="B5" s="2963"/>
      <c r="C5" s="2961"/>
      <c r="D5" s="2961"/>
      <c r="E5" s="2961"/>
      <c r="F5" s="2961"/>
      <c r="G5" s="2961"/>
      <c r="H5" s="2961"/>
      <c r="I5" s="2961"/>
      <c r="J5" s="2961"/>
      <c r="K5" s="2961"/>
      <c r="L5" s="2964"/>
    </row>
    <row r="6" spans="2:12">
      <c r="B6" s="2965">
        <v>10</v>
      </c>
      <c r="C6" s="2961" t="s">
        <v>481</v>
      </c>
      <c r="D6" s="2961"/>
      <c r="E6" s="2961"/>
      <c r="F6" s="2961"/>
      <c r="G6" s="2961"/>
      <c r="H6" s="2961"/>
      <c r="I6" s="2961"/>
      <c r="J6" s="2966"/>
      <c r="K6" s="2967"/>
      <c r="L6" s="2964"/>
    </row>
    <row r="7" spans="2:12">
      <c r="B7" s="2965"/>
      <c r="C7" s="2968" t="s">
        <v>2996</v>
      </c>
      <c r="D7" s="2968"/>
      <c r="E7" s="2968"/>
      <c r="F7" s="2968"/>
      <c r="G7" s="2968"/>
      <c r="H7" s="2968"/>
      <c r="I7" s="2968"/>
      <c r="J7" s="2969"/>
      <c r="K7" s="2968"/>
      <c r="L7" s="2964"/>
    </row>
    <row r="8" spans="2:12">
      <c r="B8" s="2965">
        <v>11</v>
      </c>
      <c r="C8" s="2961" t="s">
        <v>482</v>
      </c>
      <c r="D8" s="2961"/>
      <c r="E8" s="2967"/>
      <c r="F8" s="2970" t="s">
        <v>3292</v>
      </c>
      <c r="G8" s="2970"/>
      <c r="H8" s="2970"/>
      <c r="I8" s="2970"/>
      <c r="J8" s="2970"/>
      <c r="K8" s="2970"/>
      <c r="L8" s="2964"/>
    </row>
    <row r="9" spans="2:12">
      <c r="B9" s="2965">
        <v>12</v>
      </c>
      <c r="C9" s="2967" t="s">
        <v>483</v>
      </c>
      <c r="D9" s="2967"/>
      <c r="E9" s="2967"/>
      <c r="F9" s="2968" t="s">
        <v>479</v>
      </c>
      <c r="G9" s="2971"/>
      <c r="H9" s="2971"/>
      <c r="I9" s="2971"/>
      <c r="J9" s="2970"/>
      <c r="K9" s="2970"/>
      <c r="L9" s="2964"/>
    </row>
    <row r="10" spans="2:12" ht="3.75" customHeight="1">
      <c r="B10" s="2972"/>
      <c r="C10" s="2968"/>
      <c r="D10" s="2968"/>
      <c r="E10" s="2968"/>
      <c r="F10" s="2968"/>
      <c r="G10" s="2968"/>
      <c r="H10" s="2968"/>
      <c r="I10" s="2968"/>
      <c r="J10" s="2968"/>
      <c r="K10" s="2968"/>
      <c r="L10" s="2973"/>
    </row>
    <row r="11" spans="2:12" ht="3.75" customHeight="1">
      <c r="B11" s="2963"/>
      <c r="C11" s="2967"/>
      <c r="D11" s="2967"/>
      <c r="E11" s="2967"/>
      <c r="F11" s="2967"/>
      <c r="G11" s="2967"/>
      <c r="H11" s="2967"/>
      <c r="I11" s="2967"/>
      <c r="J11" s="2967"/>
      <c r="K11" s="2967"/>
      <c r="L11" s="2964"/>
    </row>
    <row r="12" spans="2:12" ht="11.25" customHeight="1">
      <c r="B12" s="2963"/>
      <c r="C12" s="2961"/>
      <c r="D12" s="2961"/>
      <c r="E12" s="2974"/>
      <c r="F12" s="2961"/>
      <c r="G12" s="2974" t="s">
        <v>37</v>
      </c>
      <c r="H12" s="2961"/>
      <c r="I12" s="2961"/>
      <c r="J12" s="2961"/>
      <c r="K12" s="2961"/>
      <c r="L12" s="2964"/>
    </row>
    <row r="13" spans="2:12" ht="3" customHeight="1">
      <c r="B13" s="2963"/>
      <c r="C13" s="2961"/>
      <c r="D13" s="2961"/>
      <c r="E13" s="2974"/>
      <c r="F13" s="2961"/>
      <c r="G13" s="2974"/>
      <c r="H13" s="2961"/>
      <c r="I13" s="2961"/>
      <c r="J13" s="2961"/>
      <c r="K13" s="2961"/>
      <c r="L13" s="2964"/>
    </row>
    <row r="14" spans="2:12">
      <c r="B14" s="2963"/>
      <c r="C14" s="2961" t="s">
        <v>484</v>
      </c>
      <c r="D14" s="2961"/>
      <c r="E14" s="2961"/>
      <c r="F14" s="2961"/>
      <c r="G14" s="2961"/>
      <c r="H14" s="2961"/>
      <c r="I14" s="2961"/>
      <c r="J14" s="2961"/>
      <c r="K14" s="2961"/>
      <c r="L14" s="2964"/>
    </row>
    <row r="15" spans="2:12">
      <c r="B15" s="2963"/>
      <c r="C15" s="2961" t="s">
        <v>485</v>
      </c>
      <c r="D15" s="2961"/>
      <c r="E15" s="2961"/>
      <c r="F15" s="2961"/>
      <c r="G15" s="2961"/>
      <c r="H15" s="2961"/>
      <c r="I15" s="2961"/>
      <c r="J15" s="2961"/>
      <c r="K15" s="2961"/>
      <c r="L15" s="2964"/>
    </row>
    <row r="16" spans="2:12">
      <c r="B16" s="2963"/>
      <c r="C16" s="2961" t="s">
        <v>486</v>
      </c>
      <c r="D16" s="2961"/>
      <c r="E16" s="2961"/>
      <c r="F16" s="2961"/>
      <c r="G16" s="2961"/>
      <c r="H16" s="2961"/>
      <c r="I16" s="2961"/>
      <c r="J16" s="2961"/>
      <c r="K16" s="2961"/>
      <c r="L16" s="2964"/>
    </row>
    <row r="17" spans="2:12">
      <c r="B17" s="2963"/>
      <c r="C17" s="2961" t="s">
        <v>487</v>
      </c>
      <c r="D17" s="2961"/>
      <c r="E17" s="2961"/>
      <c r="F17" s="2961"/>
      <c r="G17" s="2961"/>
      <c r="H17" s="2961"/>
      <c r="I17" s="2961"/>
      <c r="J17" s="2961"/>
      <c r="K17" s="2961"/>
      <c r="L17" s="2964"/>
    </row>
    <row r="18" spans="2:12">
      <c r="B18" s="2963"/>
      <c r="C18" s="2961" t="s">
        <v>488</v>
      </c>
      <c r="D18" s="2961"/>
      <c r="E18" s="2961"/>
      <c r="F18" s="2961"/>
      <c r="G18" s="2961"/>
      <c r="H18" s="2961"/>
      <c r="I18" s="2961"/>
      <c r="J18" s="2961"/>
      <c r="K18" s="2961"/>
      <c r="L18" s="2964"/>
    </row>
    <row r="19" spans="2:12">
      <c r="B19" s="2963"/>
      <c r="C19" s="2961" t="s">
        <v>489</v>
      </c>
      <c r="D19" s="2961"/>
      <c r="E19" s="2961"/>
      <c r="F19" s="2961"/>
      <c r="G19" s="2961"/>
      <c r="H19" s="2961"/>
      <c r="I19" s="2961"/>
      <c r="J19" s="2961"/>
      <c r="K19" s="2961"/>
      <c r="L19" s="2964"/>
    </row>
    <row r="20" spans="2:12">
      <c r="B20" s="2963"/>
      <c r="C20" s="2961" t="s">
        <v>490</v>
      </c>
      <c r="D20" s="2961"/>
      <c r="E20" s="2961"/>
      <c r="F20" s="2961"/>
      <c r="G20" s="2961"/>
      <c r="H20" s="2961"/>
      <c r="I20" s="2961"/>
      <c r="J20" s="2961"/>
      <c r="K20" s="2961"/>
      <c r="L20" s="2964"/>
    </row>
    <row r="21" spans="2:12">
      <c r="B21" s="2963"/>
      <c r="C21" s="2961" t="s">
        <v>491</v>
      </c>
      <c r="D21" s="2961"/>
      <c r="E21" s="2961"/>
      <c r="F21" s="2961"/>
      <c r="G21" s="2961"/>
      <c r="H21" s="2961"/>
      <c r="I21" s="2961"/>
      <c r="J21" s="2961"/>
      <c r="K21" s="2961"/>
      <c r="L21" s="2964"/>
    </row>
    <row r="22" spans="2:12" ht="4.5" customHeight="1">
      <c r="B22" s="2963"/>
      <c r="C22" s="2961"/>
      <c r="D22" s="2961"/>
      <c r="E22" s="2961"/>
      <c r="F22" s="2961"/>
      <c r="G22" s="2961"/>
      <c r="H22" s="2961"/>
      <c r="I22" s="2961"/>
      <c r="J22" s="2961"/>
      <c r="K22" s="2961"/>
      <c r="L22" s="2964"/>
    </row>
    <row r="23" spans="2:12">
      <c r="B23" s="2963"/>
      <c r="C23" s="2961" t="s">
        <v>492</v>
      </c>
      <c r="D23" s="2961"/>
      <c r="E23" s="2961"/>
      <c r="F23" s="2961"/>
      <c r="G23" s="2961"/>
      <c r="H23" s="2961"/>
      <c r="I23" s="2961"/>
      <c r="J23" s="2961"/>
      <c r="K23" s="2961"/>
      <c r="L23" s="2964"/>
    </row>
    <row r="24" spans="2:12" ht="4.5" customHeight="1">
      <c r="B24" s="2963"/>
      <c r="C24" s="2961"/>
      <c r="D24" s="2961"/>
      <c r="E24" s="2961"/>
      <c r="F24" s="2961"/>
      <c r="G24" s="2961"/>
      <c r="H24" s="2961"/>
      <c r="I24" s="2961"/>
      <c r="J24" s="2961"/>
      <c r="K24" s="2961"/>
      <c r="L24" s="2964"/>
    </row>
    <row r="25" spans="2:12">
      <c r="B25" s="2963"/>
      <c r="C25" s="2961" t="s">
        <v>493</v>
      </c>
      <c r="D25" s="2961"/>
      <c r="E25" s="2961"/>
      <c r="F25" s="2961"/>
      <c r="G25" s="2961"/>
      <c r="H25" s="2961"/>
      <c r="I25" s="2961"/>
      <c r="J25" s="2961"/>
      <c r="K25" s="2961"/>
      <c r="L25" s="2964"/>
    </row>
    <row r="26" spans="2:12">
      <c r="B26" s="2963"/>
      <c r="C26" s="2961" t="s">
        <v>494</v>
      </c>
      <c r="D26" s="2961"/>
      <c r="E26" s="2961"/>
      <c r="F26" s="2961"/>
      <c r="G26" s="2961"/>
      <c r="H26" s="2961"/>
      <c r="I26" s="2961"/>
      <c r="J26" s="2961"/>
      <c r="K26" s="2961"/>
      <c r="L26" s="2964"/>
    </row>
    <row r="27" spans="2:12" ht="4.5" customHeight="1">
      <c r="B27" s="2963"/>
      <c r="C27" s="2961"/>
      <c r="D27" s="2961"/>
      <c r="E27" s="2961"/>
      <c r="F27" s="2961"/>
      <c r="G27" s="2961"/>
      <c r="H27" s="2961"/>
      <c r="I27" s="2961"/>
      <c r="J27" s="2961"/>
      <c r="K27" s="2961"/>
      <c r="L27" s="2964"/>
    </row>
    <row r="28" spans="2:12">
      <c r="B28" s="2963"/>
      <c r="C28" s="2961" t="s">
        <v>495</v>
      </c>
      <c r="D28" s="2961"/>
      <c r="E28" s="2961"/>
      <c r="F28" s="2961"/>
      <c r="G28" s="2961"/>
      <c r="H28" s="2961"/>
      <c r="I28" s="2961"/>
      <c r="J28" s="2961"/>
      <c r="K28" s="2961"/>
      <c r="L28" s="2964"/>
    </row>
    <row r="29" spans="2:12" ht="6" customHeight="1">
      <c r="B29" s="2963"/>
      <c r="C29" s="2961"/>
      <c r="D29" s="2961"/>
      <c r="E29" s="2961"/>
      <c r="F29" s="2961"/>
      <c r="G29" s="2961"/>
      <c r="H29" s="2961"/>
      <c r="I29" s="2961"/>
      <c r="J29" s="2961"/>
      <c r="K29" s="2961"/>
      <c r="L29" s="2964"/>
    </row>
    <row r="30" spans="2:12">
      <c r="B30" s="2963"/>
      <c r="C30" s="2975" t="s">
        <v>496</v>
      </c>
      <c r="D30" s="2961"/>
      <c r="E30" s="2961"/>
      <c r="F30" s="2961"/>
      <c r="G30" s="2961"/>
      <c r="H30" s="2968" t="s">
        <v>497</v>
      </c>
      <c r="I30" s="2968"/>
      <c r="J30" s="2961"/>
      <c r="K30" s="2961"/>
      <c r="L30" s="2964"/>
    </row>
    <row r="31" spans="2:12" ht="3.75" customHeight="1">
      <c r="B31" s="2963"/>
      <c r="C31" s="2976"/>
      <c r="D31" s="2961"/>
      <c r="E31" s="2961"/>
      <c r="F31" s="2961"/>
      <c r="G31" s="2961"/>
      <c r="H31" s="2961"/>
      <c r="I31" s="2961"/>
      <c r="J31" s="2961"/>
      <c r="K31" s="2961"/>
      <c r="L31" s="2964"/>
    </row>
    <row r="32" spans="2:12">
      <c r="B32" s="2963"/>
      <c r="C32" s="2961" t="s">
        <v>498</v>
      </c>
      <c r="D32" s="2961"/>
      <c r="E32" s="2961"/>
      <c r="F32" s="2961"/>
      <c r="G32" s="2961"/>
      <c r="H32" s="2961" t="s">
        <v>499</v>
      </c>
      <c r="I32" s="2961"/>
      <c r="J32" s="2961"/>
      <c r="K32" s="2961"/>
      <c r="L32" s="2964"/>
    </row>
    <row r="33" spans="2:13">
      <c r="B33" s="2963"/>
      <c r="C33" s="2977" t="s">
        <v>500</v>
      </c>
      <c r="D33" s="2961"/>
      <c r="E33" s="2961"/>
      <c r="F33" s="2961"/>
      <c r="G33" s="2961"/>
      <c r="H33" s="2961" t="s">
        <v>501</v>
      </c>
      <c r="I33" s="2961"/>
      <c r="J33" s="2961"/>
      <c r="K33" s="2961"/>
      <c r="L33" s="2964"/>
      <c r="M33" s="372"/>
    </row>
    <row r="34" spans="2:13">
      <c r="B34" s="2963"/>
      <c r="C34" s="2961" t="s">
        <v>502</v>
      </c>
      <c r="D34" s="2961"/>
      <c r="E34" s="2961"/>
      <c r="F34" s="2961"/>
      <c r="G34" s="2961"/>
      <c r="H34" s="2961" t="s">
        <v>503</v>
      </c>
      <c r="I34" s="2962"/>
      <c r="J34" s="2962"/>
      <c r="K34" s="2961"/>
      <c r="L34" s="2964"/>
    </row>
    <row r="35" spans="2:13">
      <c r="B35" s="2963"/>
      <c r="C35" s="2961"/>
      <c r="D35" s="2961"/>
      <c r="E35" s="2961"/>
      <c r="F35" s="2961"/>
      <c r="G35" s="2961"/>
      <c r="H35" s="2961" t="s">
        <v>504</v>
      </c>
      <c r="I35" s="2961"/>
      <c r="J35" s="2961"/>
      <c r="K35" s="2961"/>
      <c r="L35" s="2964"/>
    </row>
    <row r="36" spans="2:13">
      <c r="B36" s="2963"/>
      <c r="C36" s="2975" t="s">
        <v>505</v>
      </c>
      <c r="D36" s="2961"/>
      <c r="E36" s="2961"/>
      <c r="F36" s="2961"/>
      <c r="G36" s="2961"/>
      <c r="H36" s="2961" t="s">
        <v>506</v>
      </c>
      <c r="I36" s="2961"/>
      <c r="J36" s="2961"/>
      <c r="K36" s="2962"/>
      <c r="L36" s="2978"/>
    </row>
    <row r="37" spans="2:13">
      <c r="B37" s="2963"/>
      <c r="C37" s="2961" t="s">
        <v>507</v>
      </c>
      <c r="D37" s="2961"/>
      <c r="E37" s="2961"/>
      <c r="F37" s="2961"/>
      <c r="G37" s="2961"/>
      <c r="H37" s="2961" t="s">
        <v>508</v>
      </c>
      <c r="I37" s="2962"/>
      <c r="J37" s="2962"/>
      <c r="K37" s="2961"/>
      <c r="L37" s="2964"/>
    </row>
    <row r="38" spans="2:13">
      <c r="B38" s="2963"/>
      <c r="C38" s="2961" t="s">
        <v>509</v>
      </c>
      <c r="D38" s="2961"/>
      <c r="E38" s="2961"/>
      <c r="F38" s="2961"/>
      <c r="G38" s="2961"/>
      <c r="H38" s="2961" t="s">
        <v>510</v>
      </c>
      <c r="I38" s="2961"/>
      <c r="J38" s="2961"/>
      <c r="K38" s="2961"/>
      <c r="L38" s="2964"/>
    </row>
    <row r="39" spans="2:13">
      <c r="B39" s="2963"/>
      <c r="C39" s="2961"/>
      <c r="D39" s="2961"/>
      <c r="E39" s="2961"/>
      <c r="F39" s="2961"/>
      <c r="G39" s="2961"/>
      <c r="H39" s="2961" t="s">
        <v>511</v>
      </c>
      <c r="I39" s="2961"/>
      <c r="J39" s="2961"/>
      <c r="K39" s="2961"/>
      <c r="L39" s="2964"/>
    </row>
    <row r="40" spans="2:13">
      <c r="B40" s="2963"/>
      <c r="C40" s="2975" t="s">
        <v>512</v>
      </c>
      <c r="D40" s="2961"/>
      <c r="E40" s="2961"/>
      <c r="F40" s="2961"/>
      <c r="G40" s="2961"/>
      <c r="H40" s="2961" t="s">
        <v>513</v>
      </c>
      <c r="I40" s="2961"/>
      <c r="J40" s="2961"/>
      <c r="K40" s="2961"/>
      <c r="L40" s="2964"/>
    </row>
    <row r="41" spans="2:13">
      <c r="B41" s="2963"/>
      <c r="C41" s="2961"/>
      <c r="D41" s="2961"/>
      <c r="E41" s="2961"/>
      <c r="F41" s="2961"/>
      <c r="G41" s="2961"/>
      <c r="H41" s="2961" t="s">
        <v>514</v>
      </c>
      <c r="I41" s="2961"/>
      <c r="J41" s="2961"/>
      <c r="K41" s="2961"/>
      <c r="L41" s="2964"/>
    </row>
    <row r="42" spans="2:13">
      <c r="B42" s="2963"/>
      <c r="C42" s="2961" t="s">
        <v>515</v>
      </c>
      <c r="D42" s="2961"/>
      <c r="E42" s="2961"/>
      <c r="F42" s="2961"/>
      <c r="G42" s="2961"/>
      <c r="H42" s="2961" t="s">
        <v>516</v>
      </c>
      <c r="I42" s="2962"/>
      <c r="J42" s="2961"/>
      <c r="K42" s="2961"/>
      <c r="L42" s="2964"/>
    </row>
    <row r="43" spans="2:13">
      <c r="B43" s="2963"/>
      <c r="C43" s="2961" t="s">
        <v>517</v>
      </c>
      <c r="D43" s="2961"/>
      <c r="E43" s="2961"/>
      <c r="F43" s="2961"/>
      <c r="G43" s="2961"/>
      <c r="H43" s="2961" t="s">
        <v>518</v>
      </c>
      <c r="I43" s="2962"/>
      <c r="J43" s="2962"/>
      <c r="K43" s="2962"/>
      <c r="L43" s="2978"/>
    </row>
    <row r="44" spans="2:13">
      <c r="B44" s="2963"/>
      <c r="C44" s="2961" t="s">
        <v>519</v>
      </c>
      <c r="D44" s="2961"/>
      <c r="E44" s="2961"/>
      <c r="F44" s="2961"/>
      <c r="G44" s="2961"/>
      <c r="H44" s="2961" t="s">
        <v>3293</v>
      </c>
      <c r="I44" s="2962"/>
      <c r="J44" s="2961"/>
      <c r="K44" s="2961"/>
      <c r="L44" s="2964"/>
    </row>
    <row r="45" spans="2:13">
      <c r="B45" s="2963"/>
      <c r="C45" s="2961" t="s">
        <v>520</v>
      </c>
      <c r="D45" s="2961"/>
      <c r="E45" s="2961"/>
      <c r="F45" s="2961"/>
      <c r="G45" s="2961"/>
      <c r="H45" s="2961" t="s">
        <v>521</v>
      </c>
      <c r="I45" s="2961"/>
      <c r="J45" s="2961"/>
      <c r="K45" s="2961"/>
      <c r="L45" s="2964"/>
    </row>
    <row r="46" spans="2:13">
      <c r="B46" s="2963"/>
      <c r="C46" s="2961" t="s">
        <v>522</v>
      </c>
      <c r="D46" s="2961"/>
      <c r="E46" s="2961"/>
      <c r="F46" s="2961"/>
      <c r="G46" s="2961"/>
      <c r="H46" s="2961" t="s">
        <v>523</v>
      </c>
      <c r="I46" s="2961"/>
      <c r="J46" s="2961"/>
      <c r="K46" s="2961"/>
      <c r="L46" s="2964"/>
    </row>
    <row r="47" spans="2:13">
      <c r="B47" s="2963"/>
      <c r="C47" s="2961" t="s">
        <v>524</v>
      </c>
      <c r="D47" s="2961"/>
      <c r="E47" s="2961"/>
      <c r="F47" s="2961"/>
      <c r="G47" s="2961"/>
      <c r="H47" s="2961" t="s">
        <v>525</v>
      </c>
      <c r="I47" s="2961"/>
      <c r="J47" s="2961"/>
      <c r="K47" s="2961"/>
      <c r="L47" s="2964"/>
    </row>
    <row r="48" spans="2:13">
      <c r="B48" s="2963"/>
      <c r="C48" s="2961" t="s">
        <v>526</v>
      </c>
      <c r="D48" s="2961"/>
      <c r="E48" s="2961"/>
      <c r="F48" s="2961"/>
      <c r="G48" s="2961"/>
      <c r="H48" s="2961" t="s">
        <v>527</v>
      </c>
      <c r="I48" s="2961"/>
      <c r="J48" s="2961"/>
      <c r="K48" s="2961"/>
      <c r="L48" s="2964"/>
    </row>
    <row r="49" spans="2:13">
      <c r="B49" s="2963"/>
      <c r="C49" s="2961"/>
      <c r="D49" s="2961"/>
      <c r="E49" s="2961"/>
      <c r="F49" s="2961"/>
      <c r="G49" s="2961"/>
      <c r="H49" s="2961" t="s">
        <v>528</v>
      </c>
      <c r="I49" s="2961"/>
      <c r="J49" s="2961"/>
      <c r="K49" s="2961"/>
      <c r="L49" s="2964"/>
    </row>
    <row r="50" spans="2:13">
      <c r="B50" s="2963"/>
      <c r="C50" s="2961"/>
      <c r="D50" s="2961"/>
      <c r="E50" s="2961"/>
      <c r="F50" s="2961"/>
      <c r="G50" s="2961"/>
      <c r="H50" s="2961" t="s">
        <v>529</v>
      </c>
      <c r="I50" s="2961"/>
      <c r="J50" s="2961"/>
      <c r="K50" s="2961"/>
      <c r="L50" s="2964"/>
    </row>
    <row r="51" spans="2:13">
      <c r="B51" s="2963"/>
      <c r="C51" s="2961"/>
      <c r="D51" s="2961"/>
      <c r="E51" s="2961"/>
      <c r="F51" s="2961"/>
      <c r="G51" s="2961"/>
      <c r="H51" s="2961" t="s">
        <v>530</v>
      </c>
      <c r="I51" s="2961"/>
      <c r="J51" s="2961"/>
      <c r="K51" s="2961"/>
      <c r="L51" s="2964"/>
    </row>
    <row r="52" spans="2:13">
      <c r="B52" s="2963"/>
      <c r="C52" s="2961"/>
      <c r="D52" s="2961"/>
      <c r="E52" s="2961"/>
      <c r="F52" s="2961"/>
      <c r="G52" s="2961"/>
      <c r="H52" s="2961" t="s">
        <v>531</v>
      </c>
      <c r="I52" s="2961"/>
      <c r="J52" s="2961"/>
      <c r="K52" s="2961"/>
      <c r="L52" s="2964"/>
    </row>
    <row r="53" spans="2:13">
      <c r="B53" s="2963"/>
      <c r="C53" s="2961"/>
      <c r="D53" s="2961"/>
      <c r="E53" s="2961"/>
      <c r="F53" s="2961"/>
      <c r="G53" s="2961"/>
      <c r="H53" s="2961" t="s">
        <v>532</v>
      </c>
      <c r="I53" s="2961"/>
      <c r="J53" s="2961"/>
      <c r="K53" s="2961"/>
      <c r="L53" s="2964"/>
    </row>
    <row r="54" spans="2:13">
      <c r="B54" s="2963"/>
      <c r="C54" s="2961"/>
      <c r="D54" s="2961"/>
      <c r="E54" s="2961"/>
      <c r="F54" s="2961"/>
      <c r="G54" s="2961"/>
      <c r="H54" s="2961" t="s">
        <v>533</v>
      </c>
      <c r="I54" s="2961"/>
      <c r="J54" s="2961"/>
      <c r="K54" s="2961"/>
      <c r="L54" s="2964"/>
    </row>
    <row r="55" spans="2:13">
      <c r="B55" s="2963"/>
      <c r="C55" s="2961"/>
      <c r="D55" s="2961"/>
      <c r="E55" s="2961"/>
      <c r="F55" s="2961"/>
      <c r="G55" s="2961"/>
      <c r="H55" s="2961" t="s">
        <v>534</v>
      </c>
      <c r="I55" s="2961"/>
      <c r="J55" s="2961"/>
      <c r="K55" s="2961"/>
      <c r="L55" s="2964"/>
    </row>
    <row r="56" spans="2:13" s="2962" customFormat="1">
      <c r="B56" s="2963"/>
      <c r="C56" s="2961"/>
      <c r="D56" s="2961"/>
      <c r="E56" s="2961"/>
      <c r="F56" s="2961"/>
      <c r="G56" s="2961"/>
      <c r="H56" s="2961" t="s">
        <v>3477</v>
      </c>
      <c r="I56" s="2961"/>
      <c r="J56" s="2961"/>
      <c r="K56" s="2961"/>
      <c r="L56" s="2964"/>
    </row>
    <row r="57" spans="2:13">
      <c r="B57" s="2963"/>
      <c r="C57" s="2961"/>
      <c r="D57" s="2961"/>
      <c r="E57" s="2961"/>
      <c r="F57" s="2961"/>
      <c r="G57" s="2961"/>
      <c r="H57" s="2961" t="s">
        <v>535</v>
      </c>
      <c r="L57" s="2978"/>
    </row>
    <row r="58" spans="2:13">
      <c r="B58" s="2963"/>
      <c r="C58" s="2961"/>
      <c r="D58" s="2961"/>
      <c r="E58" s="2961"/>
      <c r="F58" s="2961"/>
      <c r="G58" s="2961"/>
      <c r="H58" s="2961" t="s">
        <v>536</v>
      </c>
      <c r="I58" s="2961"/>
      <c r="J58" s="2961"/>
      <c r="K58" s="2961"/>
      <c r="L58" s="2978"/>
    </row>
    <row r="59" spans="2:13">
      <c r="B59" s="2963"/>
      <c r="C59" s="2961"/>
      <c r="D59" s="2961"/>
      <c r="E59" s="2961"/>
      <c r="F59" s="2961"/>
      <c r="G59" s="2961"/>
      <c r="H59" s="2961" t="s">
        <v>537</v>
      </c>
      <c r="I59" s="2961"/>
      <c r="J59" s="2961"/>
      <c r="K59" s="2961"/>
      <c r="L59" s="2964"/>
    </row>
    <row r="60" spans="2:13">
      <c r="B60" s="2963"/>
      <c r="C60" s="2961"/>
      <c r="D60" s="2961"/>
      <c r="E60" s="2961"/>
      <c r="F60" s="2961"/>
      <c r="G60" s="2961"/>
      <c r="H60" s="2961" t="s">
        <v>538</v>
      </c>
      <c r="I60" s="2961"/>
      <c r="J60" s="2961"/>
      <c r="K60" s="2961"/>
      <c r="L60" s="2964"/>
    </row>
    <row r="61" spans="2:13" s="2962" customFormat="1">
      <c r="B61" s="2963"/>
      <c r="C61" s="2961"/>
      <c r="D61" s="2961"/>
      <c r="E61" s="2961"/>
      <c r="F61" s="2961"/>
      <c r="G61" s="2961"/>
      <c r="H61" s="2961" t="s">
        <v>3478</v>
      </c>
      <c r="I61" s="2961"/>
      <c r="J61" s="2961"/>
      <c r="K61" s="2961"/>
      <c r="L61" s="2964"/>
    </row>
    <row r="62" spans="2:13">
      <c r="B62" s="2963"/>
      <c r="C62" s="2961"/>
      <c r="D62" s="2961"/>
      <c r="E62" s="2961"/>
      <c r="F62" s="2961"/>
      <c r="G62" s="2961"/>
      <c r="H62" s="2961" t="s">
        <v>539</v>
      </c>
      <c r="I62" s="2961"/>
      <c r="J62" s="2961"/>
      <c r="K62" s="2961"/>
      <c r="L62" s="2964"/>
      <c r="M62" s="2980"/>
    </row>
    <row r="63" spans="2:13">
      <c r="B63" s="2963"/>
      <c r="C63" s="2961"/>
      <c r="D63" s="2961"/>
      <c r="E63" s="2961"/>
      <c r="F63" s="2961"/>
      <c r="G63" s="2961"/>
      <c r="H63" s="2961" t="s">
        <v>540</v>
      </c>
      <c r="I63" s="2967"/>
      <c r="J63" s="2967"/>
      <c r="K63" s="2961"/>
      <c r="L63" s="2964"/>
      <c r="M63" s="2980"/>
    </row>
    <row r="64" spans="2:13">
      <c r="B64" s="377"/>
      <c r="H64" s="2967" t="s">
        <v>541</v>
      </c>
      <c r="L64" s="2978"/>
    </row>
    <row r="65" spans="1:13">
      <c r="B65" s="2963"/>
      <c r="C65" s="2961"/>
      <c r="D65" s="2961"/>
      <c r="E65" s="2961"/>
      <c r="F65" s="2961"/>
      <c r="G65" s="2961"/>
      <c r="H65" s="2967" t="s">
        <v>542</v>
      </c>
      <c r="I65" s="2967"/>
      <c r="J65" s="2967"/>
      <c r="K65" s="2967"/>
      <c r="L65" s="2964"/>
    </row>
    <row r="66" spans="1:13">
      <c r="B66" s="2963"/>
      <c r="C66" s="2961"/>
      <c r="D66" s="2961"/>
      <c r="E66" s="2961"/>
      <c r="F66" s="2961"/>
      <c r="G66" s="2961"/>
      <c r="H66" s="2967" t="s">
        <v>543</v>
      </c>
      <c r="I66" s="2962"/>
      <c r="J66" s="2962"/>
      <c r="K66" s="2962"/>
      <c r="L66" s="2964"/>
    </row>
    <row r="67" spans="1:13">
      <c r="B67" s="2963"/>
      <c r="C67" s="2979"/>
      <c r="D67" s="2961"/>
      <c r="E67" s="2961"/>
      <c r="F67" s="2961"/>
      <c r="G67" s="2961"/>
      <c r="H67" s="2967" t="s">
        <v>544</v>
      </c>
      <c r="I67" s="2962"/>
      <c r="J67" s="2962"/>
      <c r="K67" s="2962"/>
      <c r="L67" s="2964"/>
      <c r="M67" s="377"/>
    </row>
    <row r="68" spans="1:13" ht="12.75" customHeight="1">
      <c r="B68" s="2963"/>
      <c r="C68" s="2979"/>
      <c r="D68" s="2967"/>
      <c r="E68" s="2967"/>
      <c r="F68" s="2967"/>
      <c r="G68" s="2961"/>
      <c r="H68" s="2967" t="s">
        <v>545</v>
      </c>
      <c r="I68" s="2981"/>
      <c r="J68" s="2980"/>
      <c r="K68" s="2967"/>
      <c r="L68" s="2964"/>
      <c r="M68" s="377"/>
    </row>
    <row r="69" spans="1:13">
      <c r="A69" s="2980"/>
      <c r="B69" s="3525"/>
      <c r="C69" s="3342"/>
      <c r="D69" s="3342"/>
      <c r="E69" s="3342"/>
      <c r="F69" s="3342"/>
      <c r="G69" s="3342"/>
      <c r="H69" s="2968"/>
      <c r="I69" s="3342"/>
      <c r="J69" s="3342"/>
      <c r="K69" s="3342"/>
      <c r="L69" s="3526"/>
      <c r="M69" s="377"/>
    </row>
    <row r="70" spans="1:13">
      <c r="B70" s="3527"/>
      <c r="J70" s="2943" t="s">
        <v>388</v>
      </c>
    </row>
  </sheetData>
  <customSheetViews>
    <customSheetView guid="{4E7A3D04-9F51-465C-A42B-3DF9B3E7D5B5}" showPageBreaks="1" fitToPage="1" printArea="1">
      <selection activeCell="P16" sqref="P16"/>
      <pageMargins left="0.5" right="0.5" top="0.5" bottom="0.25" header="0.5" footer="0.5"/>
      <printOptions horizontalCentered="1" verticalCentered="1"/>
      <pageSetup scale="96" orientation="portrait" r:id="rId1"/>
      <headerFooter alignWithMargins="0"/>
    </customSheetView>
    <customSheetView guid="{0DB5BAD5-393A-4F38-9E8B-709DEA7858B1}" showPageBreaks="1" fitToPage="1" printArea="1">
      <selection activeCell="P16" sqref="P16"/>
      <pageMargins left="0.5" right="0.5" top="0.5" bottom="0.25" header="0.5" footer="0.5"/>
      <printOptions horizontalCentered="1" verticalCentered="1"/>
      <pageSetup scale="96" orientation="portrait" r:id="rId2"/>
      <headerFooter alignWithMargins="0"/>
    </customSheetView>
    <customSheetView guid="{9188604F-721B-4607-B5A7-F14601E34BB8}" showPageBreaks="1" fitToPage="1" printArea="1">
      <selection activeCell="P16" sqref="P16"/>
      <pageMargins left="0.5" right="0.5" top="0.5" bottom="0.25" header="0.5" footer="0.5"/>
      <printOptions horizontalCentered="1" verticalCentered="1"/>
      <pageSetup scale="96" orientation="portrait" r:id="rId3"/>
      <headerFooter alignWithMargins="0"/>
    </customSheetView>
    <customSheetView guid="{26429A53-B624-4AA6-8C8D-667186B058B8}" fitToPage="1">
      <selection activeCell="P16" sqref="P16"/>
      <pageMargins left="0.5" right="0.5" top="0.5" bottom="0.25" header="0.5" footer="0.5"/>
      <printOptions horizontalCentered="1" verticalCentered="1"/>
      <pageSetup scale="88" orientation="portrait" r:id="rId4"/>
      <headerFooter alignWithMargins="0"/>
    </customSheetView>
    <customSheetView guid="{7390B031-6060-4327-BF01-8B9465EDB6D9}" fitToPage="1">
      <selection activeCell="P16" sqref="P16"/>
      <pageMargins left="0.5" right="0.5" top="0.5" bottom="0.25" header="0.5" footer="0.5"/>
      <printOptions horizontalCentered="1" verticalCentered="1"/>
      <pageSetup scale="88" orientation="portrait" r:id="rId5"/>
      <headerFooter alignWithMargins="0"/>
    </customSheetView>
    <customSheetView guid="{49D366EC-C851-4932-854D-8EA887B298C5}" fitToPage="1">
      <selection activeCell="P16" sqref="P16"/>
      <pageMargins left="0.5" right="0.5" top="0.5" bottom="0.25" header="0.5" footer="0.5"/>
      <printOptions horizontalCentered="1" verticalCentered="1"/>
      <pageSetup scale="88" orientation="portrait" r:id="rId6"/>
      <headerFooter alignWithMargins="0"/>
    </customSheetView>
    <customSheetView guid="{F228F194-B0FE-4A91-A927-06A4E89703F0}" fitToPage="1">
      <selection activeCell="P16" sqref="P16"/>
      <pageMargins left="0.5" right="0.5" top="0.5" bottom="0.25" header="0.5" footer="0.5"/>
      <printOptions horizontalCentered="1" verticalCentered="1"/>
      <pageSetup scale="96" orientation="portrait" r:id="rId7"/>
      <headerFooter alignWithMargins="0"/>
    </customSheetView>
    <customSheetView guid="{A2494C54-8D9D-4A05-9F27-C858173D9692}" fitToPage="1">
      <selection activeCell="P16" sqref="P16"/>
      <pageMargins left="0.5" right="0.5" top="0.5" bottom="0.25" header="0.5" footer="0.5"/>
      <printOptions horizontalCentered="1" verticalCentered="1"/>
      <pageSetup scale="96" orientation="portrait" r:id="rId8"/>
      <headerFooter alignWithMargins="0"/>
    </customSheetView>
    <customSheetView guid="{74404EEC-CA6A-48B0-B168-B7933282EEB2}" showPageBreaks="1" fitToPage="1" printArea="1">
      <selection activeCell="P16" sqref="P16"/>
      <pageMargins left="0.5" right="0.5" top="0.5" bottom="0.25" header="0.5" footer="0.5"/>
      <printOptions horizontalCentered="1" verticalCentered="1"/>
      <pageSetup scale="88" orientation="portrait" r:id="rId9"/>
      <headerFooter alignWithMargins="0"/>
    </customSheetView>
    <customSheetView guid="{FB19BFAA-60BA-4CC2-92E5-E4C141AE804E}" fitToPage="1">
      <selection activeCell="P16" sqref="P16"/>
      <pageMargins left="0.5" right="0.5" top="0.5" bottom="0.25" header="0.5" footer="0.5"/>
      <printOptions horizontalCentered="1" verticalCentered="1"/>
      <pageSetup scale="96" orientation="portrait" r:id="rId10"/>
      <headerFooter alignWithMargins="0"/>
    </customSheetView>
    <customSheetView guid="{F56BCD39-3910-4701-BCCF-245589B07D98}" showPageBreaks="1" fitToPage="1" printArea="1">
      <selection activeCell="P16" sqref="P16"/>
      <pageMargins left="0.5" right="0.5" top="0.5" bottom="0.25" header="0.5" footer="0.5"/>
      <printOptions horizontalCentered="1" verticalCentered="1"/>
      <pageSetup scale="96" orientation="portrait" r:id="rId11"/>
      <headerFooter alignWithMargins="0"/>
    </customSheetView>
    <customSheetView guid="{D099E5BD-69C3-4A36-A01A-AB9127CD02AF}" fitToPage="1" topLeftCell="A7">
      <selection activeCell="H64" sqref="H64"/>
      <pageMargins left="0.5" right="0.5" top="0.5" bottom="0.25" header="0.5" footer="0.5"/>
      <printOptions horizontalCentered="1" verticalCentered="1"/>
      <pageSetup scale="89" orientation="portrait" r:id="rId12"/>
      <headerFooter alignWithMargins="0"/>
    </customSheetView>
  </customSheetViews>
  <mergeCells count="1">
    <mergeCell ref="B4:L4"/>
  </mergeCells>
  <printOptions horizontalCentered="1" verticalCentered="1"/>
  <pageMargins left="0.5" right="0.5" top="0.5" bottom="0.25" header="0.5" footer="0.5"/>
  <pageSetup scale="89" orientation="portrait" r:id="rId13"/>
  <headerFooter alignWithMargins="0"/>
  <legacyDrawing r:id="rId1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2"/>
  <sheetViews>
    <sheetView topLeftCell="A19" zoomScaleNormal="100" workbookViewId="0">
      <selection activeCell="F35" sqref="F35"/>
    </sheetView>
  </sheetViews>
  <sheetFormatPr defaultColWidth="11.42578125" defaultRowHeight="12.75"/>
  <cols>
    <col min="1" max="1" width="3.42578125" style="416" customWidth="1"/>
    <col min="2" max="2" width="0.85546875" style="416" customWidth="1"/>
    <col min="3" max="3" width="6.42578125" style="380" customWidth="1"/>
    <col min="4" max="4" width="12.28515625" style="380" customWidth="1"/>
    <col min="5" max="5" width="3.28515625" style="380" customWidth="1"/>
    <col min="6" max="6" width="43.28515625" style="380" customWidth="1"/>
    <col min="7" max="7" width="14.5703125" style="439" customWidth="1"/>
    <col min="8" max="8" width="15" style="439" customWidth="1"/>
    <col min="9" max="9" width="4" style="416" customWidth="1"/>
    <col min="10" max="10" width="1.42578125" style="380" customWidth="1"/>
    <col min="11" max="11" width="11.42578125" style="380"/>
    <col min="12" max="12" width="20.140625" style="380" bestFit="1" customWidth="1"/>
    <col min="13" max="13" width="10.140625" style="380" bestFit="1" customWidth="1"/>
    <col min="14" max="14" width="34.140625" style="380" bestFit="1" customWidth="1"/>
    <col min="15" max="16384" width="11.42578125" style="380"/>
  </cols>
  <sheetData>
    <row r="1" spans="1:15">
      <c r="A1" s="378" t="s">
        <v>3204</v>
      </c>
      <c r="B1" s="378"/>
      <c r="C1" s="378"/>
      <c r="D1" s="378"/>
      <c r="E1" s="378"/>
      <c r="F1" s="378"/>
      <c r="G1" s="379"/>
      <c r="H1" s="379"/>
      <c r="I1" s="3708">
        <v>5</v>
      </c>
      <c r="J1" s="3708"/>
    </row>
    <row r="2" spans="1:15">
      <c r="A2" s="3709" t="s">
        <v>546</v>
      </c>
      <c r="B2" s="3710"/>
      <c r="C2" s="3710"/>
      <c r="D2" s="3710"/>
      <c r="E2" s="3710"/>
      <c r="F2" s="3710"/>
      <c r="G2" s="3710"/>
      <c r="H2" s="3710"/>
      <c r="I2" s="3710"/>
      <c r="J2" s="3711"/>
    </row>
    <row r="3" spans="1:15" s="381" customFormat="1">
      <c r="A3" s="3712" t="s">
        <v>295</v>
      </c>
      <c r="B3" s="3713"/>
      <c r="C3" s="3713"/>
      <c r="D3" s="3713"/>
      <c r="E3" s="3713"/>
      <c r="F3" s="3713"/>
      <c r="G3" s="3713"/>
      <c r="H3" s="3713"/>
      <c r="I3" s="3713"/>
      <c r="J3" s="3714"/>
    </row>
    <row r="4" spans="1:15">
      <c r="A4" s="382"/>
      <c r="B4" s="383"/>
      <c r="C4" s="383"/>
      <c r="D4" s="383"/>
      <c r="E4" s="383"/>
      <c r="F4" s="383"/>
      <c r="G4" s="383"/>
      <c r="H4" s="383"/>
      <c r="I4" s="383"/>
      <c r="J4" s="384"/>
    </row>
    <row r="5" spans="1:15" ht="13.15" hidden="1" customHeight="1">
      <c r="A5" s="385"/>
      <c r="B5" s="386"/>
      <c r="C5" s="387"/>
      <c r="D5" s="387"/>
      <c r="E5" s="387"/>
      <c r="F5" s="387"/>
      <c r="G5" s="388"/>
      <c r="H5" s="388"/>
      <c r="I5" s="386"/>
      <c r="J5" s="389"/>
    </row>
    <row r="6" spans="1:15">
      <c r="A6" s="382"/>
      <c r="B6" s="390"/>
      <c r="C6" s="378"/>
      <c r="D6" s="378"/>
      <c r="E6" s="378"/>
      <c r="F6" s="378"/>
      <c r="G6" s="379"/>
      <c r="H6" s="379"/>
      <c r="I6" s="390"/>
      <c r="J6" s="389"/>
    </row>
    <row r="7" spans="1:15">
      <c r="A7" s="391" t="s">
        <v>7</v>
      </c>
      <c r="B7" s="392"/>
      <c r="C7" s="393" t="s">
        <v>71</v>
      </c>
      <c r="D7" s="394" t="s">
        <v>547</v>
      </c>
      <c r="E7" s="395"/>
      <c r="F7" s="393" t="s">
        <v>386</v>
      </c>
      <c r="G7" s="396" t="s">
        <v>548</v>
      </c>
      <c r="H7" s="397" t="s">
        <v>549</v>
      </c>
      <c r="I7" s="398" t="s">
        <v>7</v>
      </c>
      <c r="J7" s="399"/>
    </row>
    <row r="8" spans="1:15">
      <c r="A8" s="382" t="s">
        <v>17</v>
      </c>
      <c r="B8" s="384"/>
      <c r="C8" s="390" t="s">
        <v>79</v>
      </c>
      <c r="D8" s="400"/>
      <c r="E8" s="378"/>
      <c r="F8" s="378"/>
      <c r="G8" s="401" t="s">
        <v>550</v>
      </c>
      <c r="H8" s="402" t="s">
        <v>551</v>
      </c>
      <c r="I8" s="403" t="s">
        <v>552</v>
      </c>
      <c r="J8" s="389"/>
    </row>
    <row r="9" spans="1:15">
      <c r="A9" s="385"/>
      <c r="B9" s="404"/>
      <c r="C9" s="387"/>
      <c r="D9" s="405"/>
      <c r="E9" s="387"/>
      <c r="F9" s="386" t="s">
        <v>24</v>
      </c>
      <c r="G9" s="406" t="s">
        <v>25</v>
      </c>
      <c r="H9" s="407" t="s">
        <v>26</v>
      </c>
      <c r="I9" s="385"/>
      <c r="J9" s="389"/>
      <c r="L9" s="213"/>
      <c r="M9" s="213"/>
      <c r="N9" s="213"/>
      <c r="O9" s="213"/>
    </row>
    <row r="10" spans="1:15">
      <c r="A10" s="382"/>
      <c r="B10" s="384"/>
      <c r="C10" s="378"/>
      <c r="D10" s="400"/>
      <c r="E10" s="378"/>
      <c r="F10" s="378"/>
      <c r="G10" s="408"/>
      <c r="H10" s="379"/>
      <c r="I10" s="382"/>
      <c r="J10" s="399"/>
    </row>
    <row r="11" spans="1:15">
      <c r="A11" s="382"/>
      <c r="B11" s="384"/>
      <c r="C11" s="378"/>
      <c r="D11" s="400"/>
      <c r="E11" s="378"/>
      <c r="F11" s="378"/>
      <c r="G11" s="409"/>
      <c r="H11" s="379"/>
      <c r="I11" s="382"/>
      <c r="J11" s="389"/>
    </row>
    <row r="12" spans="1:15">
      <c r="A12" s="382"/>
      <c r="B12" s="384"/>
      <c r="C12" s="378"/>
      <c r="D12" s="400"/>
      <c r="E12" s="378"/>
      <c r="F12" s="390" t="s">
        <v>553</v>
      </c>
      <c r="G12" s="409"/>
      <c r="H12" s="379"/>
      <c r="I12" s="382"/>
      <c r="J12" s="389"/>
    </row>
    <row r="13" spans="1:15">
      <c r="A13" s="403">
        <v>1</v>
      </c>
      <c r="B13" s="410"/>
      <c r="C13" s="378"/>
      <c r="D13" s="411">
        <v>701</v>
      </c>
      <c r="E13" s="378" t="s">
        <v>554</v>
      </c>
      <c r="F13" s="378"/>
      <c r="G13" s="412">
        <v>886529.27046000003</v>
      </c>
      <c r="H13" s="420">
        <v>1043341</v>
      </c>
      <c r="I13" s="403">
        <v>1</v>
      </c>
      <c r="J13" s="389"/>
      <c r="K13" s="413"/>
      <c r="L13" s="413"/>
    </row>
    <row r="14" spans="1:15">
      <c r="A14" s="403">
        <v>2</v>
      </c>
      <c r="B14" s="410"/>
      <c r="C14" s="378"/>
      <c r="D14" s="411">
        <v>702</v>
      </c>
      <c r="E14" s="378" t="s">
        <v>555</v>
      </c>
      <c r="F14" s="378"/>
      <c r="G14" s="414"/>
      <c r="H14" s="3379"/>
      <c r="I14" s="403">
        <v>2</v>
      </c>
      <c r="J14" s="389"/>
      <c r="K14" s="381"/>
    </row>
    <row r="15" spans="1:15">
      <c r="A15" s="403">
        <v>3</v>
      </c>
      <c r="B15" s="410"/>
      <c r="C15" s="378"/>
      <c r="D15" s="411">
        <v>703</v>
      </c>
      <c r="E15" s="378" t="s">
        <v>556</v>
      </c>
      <c r="F15" s="378"/>
      <c r="G15" s="412"/>
      <c r="H15" s="3380"/>
      <c r="I15" s="403">
        <v>3</v>
      </c>
      <c r="J15" s="389"/>
      <c r="K15" s="381"/>
    </row>
    <row r="16" spans="1:15">
      <c r="A16" s="403"/>
      <c r="B16" s="410"/>
      <c r="C16" s="378"/>
      <c r="D16" s="411"/>
      <c r="E16" s="378" t="s">
        <v>557</v>
      </c>
      <c r="F16" s="378"/>
      <c r="G16" s="412"/>
      <c r="H16" s="420"/>
      <c r="I16" s="403"/>
      <c r="J16" s="389"/>
      <c r="K16" s="381"/>
    </row>
    <row r="17" spans="1:13">
      <c r="A17" s="403">
        <v>4</v>
      </c>
      <c r="B17" s="410"/>
      <c r="C17" s="378"/>
      <c r="D17" s="411">
        <v>704</v>
      </c>
      <c r="E17" s="378"/>
      <c r="F17" s="378" t="s">
        <v>558</v>
      </c>
      <c r="G17" s="412">
        <v>545.26115000000004</v>
      </c>
      <c r="H17" s="420">
        <v>585</v>
      </c>
      <c r="I17" s="403">
        <v>4</v>
      </c>
      <c r="J17" s="389"/>
      <c r="K17" s="381"/>
    </row>
    <row r="18" spans="1:13">
      <c r="A18" s="403">
        <v>5</v>
      </c>
      <c r="B18" s="410"/>
      <c r="C18" s="378"/>
      <c r="D18" s="411">
        <v>705</v>
      </c>
      <c r="E18" s="378"/>
      <c r="F18" s="378" t="s">
        <v>559</v>
      </c>
      <c r="G18" s="412">
        <v>43352.707289999998</v>
      </c>
      <c r="H18" s="420">
        <v>48741</v>
      </c>
      <c r="I18" s="403">
        <v>5</v>
      </c>
      <c r="J18" s="389"/>
      <c r="K18" s="381"/>
    </row>
    <row r="19" spans="1:13" ht="14.1" customHeight="1">
      <c r="A19" s="403">
        <v>6</v>
      </c>
      <c r="B19" s="410"/>
      <c r="C19" s="378"/>
      <c r="D19" s="411">
        <v>706</v>
      </c>
      <c r="E19" s="378"/>
      <c r="F19" s="378" t="s">
        <v>560</v>
      </c>
      <c r="G19" s="412">
        <v>456156.25806000002</v>
      </c>
      <c r="H19" s="420">
        <v>449648</v>
      </c>
      <c r="I19" s="403">
        <v>6</v>
      </c>
      <c r="J19" s="389"/>
      <c r="K19" s="381"/>
    </row>
    <row r="20" spans="1:13">
      <c r="A20" s="403">
        <v>7</v>
      </c>
      <c r="B20" s="410"/>
      <c r="C20" s="378"/>
      <c r="D20" s="411">
        <v>707</v>
      </c>
      <c r="E20" s="378"/>
      <c r="F20" s="378" t="s">
        <v>561</v>
      </c>
      <c r="G20" s="412">
        <v>156578</v>
      </c>
      <c r="H20" s="420">
        <v>119155</v>
      </c>
      <c r="I20" s="403">
        <v>7</v>
      </c>
      <c r="J20" s="389"/>
      <c r="K20" s="381"/>
    </row>
    <row r="21" spans="1:13">
      <c r="A21" s="403">
        <v>8</v>
      </c>
      <c r="B21" s="410"/>
      <c r="C21" s="378"/>
      <c r="D21" s="411" t="s">
        <v>562</v>
      </c>
      <c r="E21" s="378"/>
      <c r="F21" s="378" t="s">
        <v>563</v>
      </c>
      <c r="G21" s="412">
        <v>279269.13633000001</v>
      </c>
      <c r="H21" s="420">
        <v>310009</v>
      </c>
      <c r="I21" s="403">
        <v>8</v>
      </c>
      <c r="J21" s="389"/>
      <c r="K21" s="381"/>
    </row>
    <row r="22" spans="1:13">
      <c r="A22" s="403">
        <v>9</v>
      </c>
      <c r="B22" s="410"/>
      <c r="C22" s="378"/>
      <c r="D22" s="411">
        <v>708.5</v>
      </c>
      <c r="E22" s="378"/>
      <c r="F22" s="378" t="s">
        <v>564</v>
      </c>
      <c r="G22" s="412">
        <v>8954383</v>
      </c>
      <c r="H22" s="420">
        <v>13570843.590488613</v>
      </c>
      <c r="I22" s="403">
        <v>9</v>
      </c>
      <c r="J22" s="389"/>
      <c r="K22" s="381"/>
    </row>
    <row r="23" spans="1:13">
      <c r="A23" s="403">
        <v>10</v>
      </c>
      <c r="B23" s="410"/>
      <c r="C23" s="378"/>
      <c r="D23" s="411">
        <v>709.5</v>
      </c>
      <c r="E23" s="378"/>
      <c r="F23" s="378" t="s">
        <v>565</v>
      </c>
      <c r="G23" s="412">
        <v>-3756.90058</v>
      </c>
      <c r="H23" s="420">
        <v>-3165</v>
      </c>
      <c r="I23" s="403">
        <v>10</v>
      </c>
      <c r="J23" s="389"/>
      <c r="K23" s="381"/>
    </row>
    <row r="24" spans="1:13">
      <c r="A24" s="403">
        <v>11</v>
      </c>
      <c r="B24" s="410"/>
      <c r="C24" s="378"/>
      <c r="D24" s="411" t="s">
        <v>566</v>
      </c>
      <c r="E24" s="378" t="s">
        <v>567</v>
      </c>
      <c r="F24" s="378"/>
      <c r="G24" s="412">
        <v>92404.807620000007</v>
      </c>
      <c r="H24" s="420">
        <v>251096</v>
      </c>
      <c r="I24" s="403">
        <v>11</v>
      </c>
      <c r="J24" s="389"/>
      <c r="K24" s="381"/>
    </row>
    <row r="25" spans="1:13">
      <c r="A25" s="403">
        <v>12</v>
      </c>
      <c r="B25" s="410"/>
      <c r="C25" s="378"/>
      <c r="D25" s="411">
        <v>712</v>
      </c>
      <c r="E25" s="378" t="s">
        <v>568</v>
      </c>
      <c r="F25" s="378"/>
      <c r="G25" s="412">
        <v>256652.79762999999</v>
      </c>
      <c r="H25" s="420">
        <v>270764</v>
      </c>
      <c r="I25" s="403">
        <v>12</v>
      </c>
      <c r="J25" s="389"/>
      <c r="K25" s="381"/>
    </row>
    <row r="26" spans="1:13" ht="24">
      <c r="A26" s="403">
        <v>13</v>
      </c>
      <c r="B26" s="410"/>
      <c r="C26" s="378"/>
      <c r="D26" s="3341" t="s">
        <v>3291</v>
      </c>
      <c r="E26" s="378" t="s">
        <v>569</v>
      </c>
      <c r="F26" s="378"/>
      <c r="G26" s="412">
        <v>33503.084589999999</v>
      </c>
      <c r="H26" s="420">
        <v>11652</v>
      </c>
      <c r="I26" s="403">
        <v>13</v>
      </c>
      <c r="J26" s="389"/>
    </row>
    <row r="27" spans="1:13">
      <c r="A27" s="403">
        <v>14</v>
      </c>
      <c r="B27" s="410"/>
      <c r="C27" s="378"/>
      <c r="D27" s="411"/>
      <c r="E27" s="378"/>
      <c r="F27" s="378" t="s">
        <v>570</v>
      </c>
      <c r="G27" s="415">
        <v>11155617.42255</v>
      </c>
      <c r="H27" s="3381">
        <v>16072670</v>
      </c>
      <c r="I27" s="403">
        <v>14</v>
      </c>
      <c r="J27" s="389"/>
      <c r="L27" s="416"/>
      <c r="M27" s="417"/>
    </row>
    <row r="28" spans="1:13">
      <c r="A28" s="403"/>
      <c r="B28" s="410"/>
      <c r="C28" s="378"/>
      <c r="D28" s="411"/>
      <c r="E28" s="378"/>
      <c r="F28" s="378"/>
      <c r="G28" s="412"/>
      <c r="H28" s="420"/>
      <c r="I28" s="403"/>
      <c r="J28" s="389"/>
    </row>
    <row r="29" spans="1:13">
      <c r="A29" s="403"/>
      <c r="B29" s="410"/>
      <c r="C29" s="378"/>
      <c r="D29" s="411"/>
      <c r="E29" s="378"/>
      <c r="F29" s="390" t="s">
        <v>571</v>
      </c>
      <c r="G29" s="412"/>
      <c r="H29" s="420"/>
      <c r="I29" s="403"/>
      <c r="J29" s="389"/>
    </row>
    <row r="30" spans="1:13">
      <c r="A30" s="403">
        <v>15</v>
      </c>
      <c r="B30" s="410"/>
      <c r="C30" s="378"/>
      <c r="D30" s="418" t="s">
        <v>572</v>
      </c>
      <c r="E30" s="378" t="s">
        <v>573</v>
      </c>
      <c r="F30" s="378"/>
      <c r="G30" s="412">
        <v>2359.2626099999998</v>
      </c>
      <c r="H30" s="420">
        <v>2102</v>
      </c>
      <c r="I30" s="403">
        <v>15</v>
      </c>
      <c r="J30" s="389"/>
      <c r="K30" s="413"/>
    </row>
    <row r="31" spans="1:13">
      <c r="A31" s="403">
        <v>16</v>
      </c>
      <c r="B31" s="410"/>
      <c r="C31" s="378"/>
      <c r="D31" s="418" t="s">
        <v>574</v>
      </c>
      <c r="E31" s="378" t="s">
        <v>575</v>
      </c>
      <c r="F31" s="378"/>
      <c r="G31" s="412">
        <v>1018645.3726599999</v>
      </c>
      <c r="H31" s="420">
        <v>994759</v>
      </c>
      <c r="I31" s="403">
        <v>16</v>
      </c>
      <c r="J31" s="389"/>
    </row>
    <row r="32" spans="1:13">
      <c r="A32" s="403"/>
      <c r="B32" s="410"/>
      <c r="C32" s="378"/>
      <c r="D32" s="411"/>
      <c r="E32" s="378"/>
      <c r="F32" s="378" t="s">
        <v>576</v>
      </c>
      <c r="G32" s="412"/>
      <c r="H32" s="420"/>
      <c r="I32" s="403"/>
      <c r="J32" s="389"/>
    </row>
    <row r="33" spans="1:15">
      <c r="A33" s="403">
        <v>17</v>
      </c>
      <c r="B33" s="410"/>
      <c r="C33" s="378"/>
      <c r="D33" s="418" t="s">
        <v>577</v>
      </c>
      <c r="E33" s="378" t="s">
        <v>578</v>
      </c>
      <c r="F33" s="378"/>
      <c r="G33" s="412">
        <v>11853.590729999996</v>
      </c>
      <c r="H33" s="420">
        <v>12478.819520000136</v>
      </c>
      <c r="I33" s="403">
        <v>17</v>
      </c>
      <c r="J33" s="389"/>
    </row>
    <row r="34" spans="1:15">
      <c r="A34" s="403">
        <v>18</v>
      </c>
      <c r="B34" s="410"/>
      <c r="C34" s="378"/>
      <c r="D34" s="411" t="s">
        <v>579</v>
      </c>
      <c r="E34" s="378" t="s">
        <v>580</v>
      </c>
      <c r="F34" s="378"/>
      <c r="G34" s="412">
        <v>118752</v>
      </c>
      <c r="H34" s="3382">
        <v>120624</v>
      </c>
      <c r="I34" s="403">
        <v>18</v>
      </c>
      <c r="J34" s="389"/>
    </row>
    <row r="35" spans="1:15">
      <c r="A35" s="403"/>
      <c r="B35" s="410"/>
      <c r="C35" s="378"/>
      <c r="D35" s="411"/>
      <c r="E35" s="378"/>
      <c r="F35" s="419" t="s">
        <v>3501</v>
      </c>
      <c r="G35" s="412"/>
      <c r="H35" s="420"/>
      <c r="I35" s="403"/>
      <c r="J35" s="389"/>
      <c r="K35" s="381"/>
    </row>
    <row r="36" spans="1:15">
      <c r="A36" s="403">
        <v>19</v>
      </c>
      <c r="B36" s="410"/>
      <c r="C36" s="378"/>
      <c r="D36" s="411" t="s">
        <v>581</v>
      </c>
      <c r="E36" s="378" t="s">
        <v>571</v>
      </c>
      <c r="F36" s="378"/>
      <c r="G36" s="412">
        <v>62133.607060000002</v>
      </c>
      <c r="H36" s="420">
        <v>52762</v>
      </c>
      <c r="I36" s="403">
        <v>19</v>
      </c>
      <c r="J36" s="389"/>
      <c r="K36" s="381"/>
    </row>
    <row r="37" spans="1:15">
      <c r="A37" s="403">
        <v>20</v>
      </c>
      <c r="B37" s="410"/>
      <c r="C37" s="378"/>
      <c r="D37" s="411">
        <v>743</v>
      </c>
      <c r="E37" s="378" t="s">
        <v>582</v>
      </c>
      <c r="F37" s="378"/>
      <c r="G37" s="412">
        <v>6658.8931699999994</v>
      </c>
      <c r="H37" s="420">
        <v>6430</v>
      </c>
      <c r="I37" s="403">
        <v>20</v>
      </c>
      <c r="J37" s="389"/>
      <c r="K37" s="381"/>
    </row>
    <row r="38" spans="1:15">
      <c r="A38" s="403">
        <v>21</v>
      </c>
      <c r="B38" s="410"/>
      <c r="C38" s="378"/>
      <c r="D38" s="411">
        <v>744</v>
      </c>
      <c r="E38" s="378" t="s">
        <v>583</v>
      </c>
      <c r="F38" s="378"/>
      <c r="G38" s="412"/>
      <c r="I38" s="403">
        <v>21</v>
      </c>
      <c r="J38" s="389"/>
      <c r="K38" s="381"/>
    </row>
    <row r="39" spans="1:15">
      <c r="A39" s="403">
        <v>22</v>
      </c>
      <c r="B39" s="410"/>
      <c r="C39" s="378"/>
      <c r="D39" s="411"/>
      <c r="E39" s="378"/>
      <c r="F39" s="378" t="s">
        <v>584</v>
      </c>
      <c r="G39" s="3381">
        <v>1220402.7262299999</v>
      </c>
      <c r="H39" s="3381">
        <v>1189155.8195200001</v>
      </c>
      <c r="I39" s="403">
        <v>22</v>
      </c>
      <c r="J39" s="389"/>
      <c r="K39" s="381"/>
      <c r="L39" s="416"/>
      <c r="M39" s="417"/>
      <c r="O39" s="417"/>
    </row>
    <row r="40" spans="1:15">
      <c r="A40" s="403"/>
      <c r="B40" s="410"/>
      <c r="C40" s="378"/>
      <c r="D40" s="411"/>
      <c r="E40" s="378"/>
      <c r="F40" s="378"/>
      <c r="G40" s="412"/>
      <c r="H40" s="402"/>
      <c r="I40" s="403"/>
      <c r="J40" s="389"/>
      <c r="K40" s="381"/>
    </row>
    <row r="41" spans="1:15">
      <c r="A41" s="403"/>
      <c r="B41" s="410"/>
      <c r="C41" s="378"/>
      <c r="D41" s="411"/>
      <c r="E41" s="378"/>
      <c r="F41" s="390" t="s">
        <v>585</v>
      </c>
      <c r="G41" s="412"/>
      <c r="I41" s="403"/>
      <c r="J41" s="389"/>
      <c r="K41" s="381"/>
    </row>
    <row r="42" spans="1:15">
      <c r="A42" s="403">
        <v>23</v>
      </c>
      <c r="B42" s="410"/>
      <c r="C42" s="378"/>
      <c r="D42" s="411" t="s">
        <v>586</v>
      </c>
      <c r="E42" s="378" t="s">
        <v>587</v>
      </c>
      <c r="F42" s="378"/>
      <c r="G42" s="420">
        <v>29462791</v>
      </c>
      <c r="H42" s="412">
        <v>28604117</v>
      </c>
      <c r="I42" s="403">
        <v>23</v>
      </c>
      <c r="J42" s="389"/>
      <c r="K42" s="381"/>
      <c r="L42" s="421"/>
      <c r="M42" s="421"/>
    </row>
    <row r="43" spans="1:15">
      <c r="A43" s="403">
        <v>24</v>
      </c>
      <c r="B43" s="410"/>
      <c r="C43" s="378"/>
      <c r="D43" s="411" t="s">
        <v>586</v>
      </c>
      <c r="E43" s="378" t="s">
        <v>588</v>
      </c>
      <c r="F43" s="378"/>
      <c r="G43" s="420">
        <v>10425635</v>
      </c>
      <c r="H43" s="412">
        <v>10301786</v>
      </c>
      <c r="I43" s="403">
        <v>24</v>
      </c>
      <c r="J43" s="389"/>
      <c r="K43" s="381"/>
      <c r="L43" s="421"/>
      <c r="M43" s="421"/>
    </row>
    <row r="44" spans="1:15">
      <c r="A44" s="403">
        <v>25</v>
      </c>
      <c r="B44" s="410"/>
      <c r="C44" s="378"/>
      <c r="D44" s="411" t="s">
        <v>586</v>
      </c>
      <c r="E44" s="378" t="s">
        <v>589</v>
      </c>
      <c r="F44" s="378"/>
      <c r="G44" s="420">
        <v>965396</v>
      </c>
      <c r="H44" s="412">
        <v>927941</v>
      </c>
      <c r="I44" s="403">
        <v>25</v>
      </c>
      <c r="J44" s="389"/>
      <c r="K44" s="381"/>
      <c r="L44" s="421"/>
      <c r="M44" s="421"/>
    </row>
    <row r="45" spans="1:15">
      <c r="A45" s="403">
        <v>26</v>
      </c>
      <c r="B45" s="410"/>
      <c r="C45" s="378"/>
      <c r="D45" s="411" t="s">
        <v>590</v>
      </c>
      <c r="E45" s="378" t="s">
        <v>591</v>
      </c>
      <c r="F45" s="378"/>
      <c r="G45" s="420">
        <v>-11869425</v>
      </c>
      <c r="H45" s="412">
        <v>-11591634</v>
      </c>
      <c r="I45" s="403">
        <v>26</v>
      </c>
      <c r="J45" s="389"/>
      <c r="K45" s="422"/>
      <c r="L45" s="421"/>
      <c r="M45" s="421"/>
    </row>
    <row r="46" spans="1:15">
      <c r="A46" s="403"/>
      <c r="B46" s="410"/>
      <c r="C46" s="378"/>
      <c r="D46" s="411"/>
      <c r="E46" s="378"/>
      <c r="F46" s="378" t="s">
        <v>3445</v>
      </c>
      <c r="G46" s="412"/>
      <c r="I46" s="403"/>
      <c r="J46" s="389"/>
      <c r="K46" s="422"/>
    </row>
    <row r="47" spans="1:15">
      <c r="A47" s="403">
        <v>27</v>
      </c>
      <c r="B47" s="410"/>
      <c r="C47" s="378"/>
      <c r="D47" s="411"/>
      <c r="E47" s="378"/>
      <c r="F47" s="378" t="s">
        <v>592</v>
      </c>
      <c r="G47" s="415">
        <v>28984397</v>
      </c>
      <c r="H47" s="415">
        <v>28242210</v>
      </c>
      <c r="I47" s="403">
        <v>27</v>
      </c>
      <c r="J47" s="389"/>
      <c r="K47" s="422"/>
      <c r="L47" s="416"/>
      <c r="M47" s="417"/>
      <c r="O47" s="417"/>
    </row>
    <row r="48" spans="1:15">
      <c r="A48" s="403"/>
      <c r="B48" s="410"/>
      <c r="C48" s="378"/>
      <c r="D48" s="411"/>
      <c r="E48" s="378"/>
      <c r="F48" s="378"/>
      <c r="G48" s="412"/>
      <c r="H48" s="412"/>
      <c r="I48" s="403"/>
      <c r="J48" s="389"/>
      <c r="K48" s="381"/>
    </row>
    <row r="49" spans="1:10">
      <c r="A49" s="403">
        <v>28</v>
      </c>
      <c r="B49" s="410"/>
      <c r="C49" s="390" t="s">
        <v>593</v>
      </c>
      <c r="D49" s="411"/>
      <c r="E49" s="378"/>
      <c r="F49" s="378" t="s">
        <v>594</v>
      </c>
      <c r="G49" s="423">
        <v>41360417.148780003</v>
      </c>
      <c r="H49" s="423">
        <v>45504036</v>
      </c>
      <c r="I49" s="403">
        <v>28</v>
      </c>
      <c r="J49" s="389"/>
    </row>
    <row r="50" spans="1:10" ht="3" customHeight="1">
      <c r="A50" s="424"/>
      <c r="B50" s="425"/>
      <c r="C50" s="426"/>
      <c r="D50" s="427"/>
      <c r="E50" s="426"/>
      <c r="F50" s="426"/>
      <c r="G50" s="428"/>
      <c r="H50" s="428"/>
      <c r="I50" s="425"/>
      <c r="J50" s="429"/>
    </row>
    <row r="51" spans="1:10" ht="9" customHeight="1">
      <c r="A51" s="391"/>
      <c r="B51" s="393"/>
      <c r="C51" s="395"/>
      <c r="D51" s="430"/>
      <c r="E51" s="395"/>
      <c r="F51" s="395"/>
      <c r="G51" s="431"/>
      <c r="H51" s="431"/>
      <c r="I51" s="393"/>
      <c r="J51" s="399"/>
    </row>
    <row r="52" spans="1:10" ht="11.1" customHeight="1">
      <c r="A52" s="382"/>
      <c r="B52" s="390"/>
      <c r="C52" s="378"/>
      <c r="D52" s="432"/>
      <c r="E52" s="378"/>
      <c r="F52" s="433" t="s">
        <v>37</v>
      </c>
      <c r="G52" s="379"/>
      <c r="H52" s="434"/>
      <c r="I52" s="390"/>
      <c r="J52" s="389"/>
    </row>
    <row r="53" spans="1:10" ht="9" customHeight="1">
      <c r="A53" s="435"/>
      <c r="B53" s="387"/>
      <c r="C53" s="387"/>
      <c r="D53" s="387"/>
      <c r="E53" s="387"/>
      <c r="F53" s="387"/>
      <c r="G53" s="387"/>
      <c r="H53" s="387"/>
      <c r="I53" s="387"/>
      <c r="J53" s="436"/>
    </row>
    <row r="54" spans="1:10">
      <c r="A54" s="403"/>
      <c r="B54" s="378"/>
      <c r="C54" s="378"/>
      <c r="D54" s="378"/>
      <c r="E54" s="378"/>
      <c r="F54" s="378"/>
      <c r="G54" s="378"/>
      <c r="H54" s="378"/>
      <c r="I54" s="378"/>
      <c r="J54" s="389"/>
    </row>
    <row r="55" spans="1:10">
      <c r="A55" s="403"/>
      <c r="B55" s="378"/>
      <c r="C55" s="378"/>
      <c r="D55" s="378"/>
      <c r="E55" s="378"/>
      <c r="F55" s="378"/>
      <c r="G55" s="378"/>
      <c r="H55" s="378"/>
      <c r="I55" s="378"/>
      <c r="J55" s="389"/>
    </row>
    <row r="56" spans="1:10">
      <c r="A56" s="382"/>
      <c r="B56" s="390"/>
      <c r="C56" s="378"/>
      <c r="D56" s="432"/>
      <c r="E56" s="378"/>
      <c r="F56" s="378"/>
      <c r="G56" s="379"/>
      <c r="H56" s="379"/>
      <c r="I56" s="390"/>
      <c r="J56" s="389"/>
    </row>
    <row r="57" spans="1:10">
      <c r="A57" s="382"/>
      <c r="B57" s="390"/>
      <c r="C57" s="378"/>
      <c r="D57" s="432"/>
      <c r="E57" s="378"/>
      <c r="F57" s="378"/>
      <c r="G57" s="379"/>
      <c r="H57" s="379"/>
      <c r="I57" s="390"/>
      <c r="J57" s="389"/>
    </row>
    <row r="58" spans="1:10">
      <c r="A58" s="385"/>
      <c r="B58" s="386"/>
      <c r="C58" s="387"/>
      <c r="D58" s="437"/>
      <c r="E58" s="387"/>
      <c r="F58" s="387"/>
      <c r="G58" s="388"/>
      <c r="H58" s="388"/>
      <c r="I58" s="386"/>
      <c r="J58" s="436"/>
    </row>
    <row r="59" spans="1:10">
      <c r="A59" s="378" t="s">
        <v>388</v>
      </c>
      <c r="B59" s="378"/>
      <c r="C59" s="378"/>
      <c r="D59" s="432"/>
      <c r="E59" s="378"/>
      <c r="F59" s="378"/>
      <c r="G59" s="379"/>
      <c r="H59" s="379"/>
      <c r="I59" s="390"/>
    </row>
    <row r="60" spans="1:10">
      <c r="A60" s="390"/>
      <c r="B60" s="390"/>
      <c r="C60" s="378"/>
      <c r="D60" s="432"/>
      <c r="E60" s="378"/>
      <c r="F60" s="378"/>
      <c r="G60" s="379"/>
      <c r="H60" s="379"/>
      <c r="I60" s="390"/>
    </row>
    <row r="61" spans="1:10">
      <c r="D61" s="438"/>
    </row>
    <row r="62" spans="1:10">
      <c r="D62" s="438"/>
    </row>
  </sheetData>
  <customSheetViews>
    <customSheetView guid="{D099E5BD-69C3-4A36-A01A-AB9127CD02AF}" fitToPage="1" hiddenRows="1" topLeftCell="A19">
      <selection activeCell="F35" sqref="F35"/>
      <pageMargins left="0.5" right="0.5" top="0.5" bottom="0.25" header="0.5" footer="0.5"/>
      <printOptions horizontalCentered="1" verticalCentered="1"/>
      <pageSetup scale="91" orientation="portrait" r:id="rId1"/>
      <headerFooter alignWithMargins="0"/>
    </customSheetView>
  </customSheetViews>
  <mergeCells count="3">
    <mergeCell ref="I1:J1"/>
    <mergeCell ref="A2:J2"/>
    <mergeCell ref="A3:J3"/>
  </mergeCells>
  <printOptions horizontalCentered="1" verticalCentered="1"/>
  <pageMargins left="0.5" right="0.5" top="0.5" bottom="0.25" header="0.5" footer="0.5"/>
  <pageSetup scale="91" orientation="portrait" r:id="rId2"/>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4"/>
  <sheetViews>
    <sheetView topLeftCell="A13" zoomScaleNormal="100" workbookViewId="0">
      <selection activeCell="G47" sqref="G47"/>
    </sheetView>
  </sheetViews>
  <sheetFormatPr defaultColWidth="11.42578125" defaultRowHeight="12.75"/>
  <cols>
    <col min="1" max="1" width="3.7109375" style="443" customWidth="1"/>
    <col min="2" max="2" width="0.7109375" style="443" customWidth="1"/>
    <col min="3" max="3" width="6.5703125" style="443" customWidth="1"/>
    <col min="4" max="4" width="17.28515625" style="443" customWidth="1"/>
    <col min="5" max="5" width="3.28515625" style="443" customWidth="1"/>
    <col min="6" max="6" width="44.7109375" style="443" customWidth="1"/>
    <col min="7" max="7" width="15.140625" style="443" customWidth="1"/>
    <col min="8" max="8" width="15" style="443" customWidth="1"/>
    <col min="9" max="9" width="3.7109375" style="443" customWidth="1"/>
    <col min="10" max="10" width="1" style="443" customWidth="1"/>
    <col min="11" max="11" width="11.42578125" style="443"/>
    <col min="12" max="12" width="20.140625" style="443" bestFit="1" customWidth="1"/>
    <col min="13" max="13" width="11.42578125" style="443"/>
    <col min="14" max="14" width="32.28515625" style="443" bestFit="1" customWidth="1"/>
    <col min="15" max="16384" width="11.42578125" style="443"/>
  </cols>
  <sheetData>
    <row r="1" spans="1:15">
      <c r="A1" s="440">
        <v>6</v>
      </c>
      <c r="B1" s="441"/>
      <c r="C1" s="441"/>
      <c r="D1" s="441"/>
      <c r="E1" s="441"/>
      <c r="F1" s="441"/>
      <c r="G1" s="441"/>
      <c r="H1" s="441"/>
      <c r="I1" s="441"/>
      <c r="J1" s="442" t="s">
        <v>3204</v>
      </c>
    </row>
    <row r="2" spans="1:15">
      <c r="A2" s="444" t="s">
        <v>595</v>
      </c>
      <c r="B2" s="445"/>
      <c r="C2" s="445"/>
      <c r="D2" s="445"/>
      <c r="E2" s="445"/>
      <c r="F2" s="445"/>
      <c r="G2" s="445"/>
      <c r="H2" s="445"/>
      <c r="I2" s="445"/>
      <c r="J2" s="446"/>
    </row>
    <row r="3" spans="1:15" s="451" customFormat="1">
      <c r="A3" s="447"/>
      <c r="B3" s="448"/>
      <c r="C3" s="448"/>
      <c r="D3" s="448"/>
      <c r="E3" s="448"/>
      <c r="F3" s="449" t="s">
        <v>295</v>
      </c>
      <c r="G3" s="448"/>
      <c r="H3" s="448"/>
      <c r="I3" s="448"/>
      <c r="J3" s="450"/>
    </row>
    <row r="4" spans="1:15">
      <c r="A4" s="452"/>
      <c r="B4" s="453"/>
      <c r="C4" s="453"/>
      <c r="D4" s="453"/>
      <c r="E4" s="453"/>
      <c r="F4" s="449"/>
      <c r="G4" s="453"/>
      <c r="H4" s="453"/>
      <c r="I4" s="453"/>
      <c r="J4" s="454"/>
    </row>
    <row r="5" spans="1:15">
      <c r="A5" s="455"/>
      <c r="B5" s="456"/>
      <c r="C5" s="456"/>
      <c r="D5" s="456"/>
      <c r="E5" s="456"/>
      <c r="F5" s="456"/>
      <c r="G5" s="456"/>
      <c r="H5" s="456"/>
      <c r="I5" s="456"/>
      <c r="J5" s="457"/>
    </row>
    <row r="6" spans="1:15">
      <c r="A6" s="458" t="s">
        <v>7</v>
      </c>
      <c r="B6" s="459"/>
      <c r="C6" s="460" t="s">
        <v>71</v>
      </c>
      <c r="D6" s="460" t="s">
        <v>547</v>
      </c>
      <c r="E6" s="461"/>
      <c r="F6" s="462" t="s">
        <v>386</v>
      </c>
      <c r="G6" s="460" t="s">
        <v>548</v>
      </c>
      <c r="H6" s="463" t="s">
        <v>549</v>
      </c>
      <c r="I6" s="464" t="s">
        <v>7</v>
      </c>
      <c r="J6" s="459"/>
    </row>
    <row r="7" spans="1:15">
      <c r="A7" s="465" t="s">
        <v>17</v>
      </c>
      <c r="B7" s="454"/>
      <c r="C7" s="466" t="s">
        <v>79</v>
      </c>
      <c r="D7" s="467"/>
      <c r="E7" s="441"/>
      <c r="F7" s="441"/>
      <c r="G7" s="466" t="s">
        <v>81</v>
      </c>
      <c r="H7" s="468" t="s">
        <v>551</v>
      </c>
      <c r="I7" s="469" t="s">
        <v>17</v>
      </c>
      <c r="J7" s="454"/>
    </row>
    <row r="8" spans="1:15">
      <c r="A8" s="455"/>
      <c r="B8" s="457"/>
      <c r="C8" s="470"/>
      <c r="D8" s="470"/>
      <c r="E8" s="456"/>
      <c r="F8" s="471" t="s">
        <v>24</v>
      </c>
      <c r="G8" s="472" t="s">
        <v>25</v>
      </c>
      <c r="H8" s="473" t="s">
        <v>26</v>
      </c>
      <c r="I8" s="474"/>
      <c r="J8" s="457"/>
      <c r="L8" s="213"/>
      <c r="M8" s="213"/>
      <c r="N8" s="213"/>
      <c r="O8" s="213"/>
    </row>
    <row r="9" spans="1:15">
      <c r="A9" s="452"/>
      <c r="B9" s="454"/>
      <c r="C9" s="467"/>
      <c r="D9" s="467"/>
      <c r="E9" s="441"/>
      <c r="F9" s="441"/>
      <c r="G9" s="467"/>
      <c r="H9" s="467"/>
      <c r="I9" s="475"/>
      <c r="J9" s="454"/>
    </row>
    <row r="10" spans="1:15">
      <c r="A10" s="452"/>
      <c r="B10" s="454"/>
      <c r="C10" s="467"/>
      <c r="D10" s="467"/>
      <c r="E10" s="441"/>
      <c r="F10" s="476" t="s">
        <v>596</v>
      </c>
      <c r="G10" s="477"/>
      <c r="H10" s="477"/>
      <c r="I10" s="475"/>
      <c r="J10" s="454"/>
    </row>
    <row r="11" spans="1:15">
      <c r="A11" s="452">
        <v>29</v>
      </c>
      <c r="B11" s="454"/>
      <c r="C11" s="467"/>
      <c r="D11" s="478">
        <v>751</v>
      </c>
      <c r="E11" s="441" t="s">
        <v>597</v>
      </c>
      <c r="F11" s="441"/>
      <c r="G11" s="477">
        <v>100000</v>
      </c>
      <c r="H11" s="3383">
        <v>200000</v>
      </c>
      <c r="I11" s="452">
        <v>29</v>
      </c>
      <c r="J11" s="454"/>
      <c r="K11" s="451"/>
    </row>
    <row r="12" spans="1:15">
      <c r="A12" s="452">
        <v>30</v>
      </c>
      <c r="B12" s="454"/>
      <c r="C12" s="467"/>
      <c r="D12" s="478">
        <v>752</v>
      </c>
      <c r="E12" s="441" t="s">
        <v>598</v>
      </c>
      <c r="F12" s="441"/>
      <c r="G12" s="477">
        <v>773.07308999999998</v>
      </c>
      <c r="H12" s="2732">
        <v>631</v>
      </c>
      <c r="I12" s="452">
        <v>30</v>
      </c>
      <c r="J12" s="454"/>
      <c r="K12" s="451"/>
    </row>
    <row r="13" spans="1:15">
      <c r="A13" s="452">
        <v>31</v>
      </c>
      <c r="B13" s="454"/>
      <c r="C13" s="467"/>
      <c r="D13" s="478">
        <v>753</v>
      </c>
      <c r="E13" s="441" t="s">
        <v>599</v>
      </c>
      <c r="F13" s="441"/>
      <c r="G13" s="477">
        <v>36613.687429999998</v>
      </c>
      <c r="H13" s="2732">
        <v>473</v>
      </c>
      <c r="I13" s="452">
        <v>31</v>
      </c>
      <c r="J13" s="454"/>
      <c r="K13" s="451"/>
    </row>
    <row r="14" spans="1:15">
      <c r="A14" s="452">
        <v>32</v>
      </c>
      <c r="B14" s="454"/>
      <c r="C14" s="467"/>
      <c r="D14" s="478">
        <v>754</v>
      </c>
      <c r="E14" s="441" t="s">
        <v>600</v>
      </c>
      <c r="F14" s="441"/>
      <c r="G14" s="477">
        <v>19610.155579999999</v>
      </c>
      <c r="H14" s="2732">
        <v>1363</v>
      </c>
      <c r="I14" s="452">
        <v>32</v>
      </c>
      <c r="J14" s="454"/>
      <c r="K14" s="451"/>
    </row>
    <row r="15" spans="1:15">
      <c r="A15" s="452">
        <v>33</v>
      </c>
      <c r="B15" s="454"/>
      <c r="C15" s="467"/>
      <c r="D15" s="478" t="s">
        <v>601</v>
      </c>
      <c r="E15" s="441" t="s">
        <v>602</v>
      </c>
      <c r="F15" s="441"/>
      <c r="G15" s="477">
        <v>3100.9212100000004</v>
      </c>
      <c r="H15" s="2732">
        <v>3105.97469</v>
      </c>
      <c r="I15" s="452">
        <v>33</v>
      </c>
      <c r="J15" s="454"/>
      <c r="K15" s="451"/>
    </row>
    <row r="16" spans="1:15">
      <c r="A16" s="452">
        <v>34</v>
      </c>
      <c r="B16" s="454"/>
      <c r="C16" s="467"/>
      <c r="D16" s="478">
        <v>757</v>
      </c>
      <c r="E16" s="441" t="s">
        <v>603</v>
      </c>
      <c r="F16" s="441"/>
      <c r="G16" s="477">
        <v>759098.84758000006</v>
      </c>
      <c r="H16" s="3383">
        <v>7561753</v>
      </c>
      <c r="I16" s="452">
        <v>34</v>
      </c>
      <c r="J16" s="454"/>
      <c r="K16" s="451"/>
    </row>
    <row r="17" spans="1:11">
      <c r="A17" s="452">
        <v>35</v>
      </c>
      <c r="B17" s="454"/>
      <c r="C17" s="467"/>
      <c r="D17" s="478">
        <v>759</v>
      </c>
      <c r="E17" s="441" t="s">
        <v>604</v>
      </c>
      <c r="F17" s="441"/>
      <c r="G17" s="477">
        <v>1141186.1426900001</v>
      </c>
      <c r="H17" s="2732">
        <v>1076494</v>
      </c>
      <c r="I17" s="452">
        <v>35</v>
      </c>
      <c r="J17" s="454"/>
      <c r="K17" s="451"/>
    </row>
    <row r="18" spans="1:11">
      <c r="A18" s="452">
        <v>36</v>
      </c>
      <c r="B18" s="454"/>
      <c r="C18" s="467"/>
      <c r="D18" s="478" t="s">
        <v>605</v>
      </c>
      <c r="E18" s="441" t="s">
        <v>606</v>
      </c>
      <c r="F18" s="441"/>
      <c r="G18" s="477">
        <v>211320.07445999997</v>
      </c>
      <c r="H18" s="2732">
        <v>182971</v>
      </c>
      <c r="I18" s="452">
        <v>36</v>
      </c>
      <c r="J18" s="454"/>
      <c r="K18" s="451"/>
    </row>
    <row r="19" spans="1:11">
      <c r="A19" s="452">
        <v>37</v>
      </c>
      <c r="B19" s="454"/>
      <c r="C19" s="467"/>
      <c r="D19" s="478">
        <v>763</v>
      </c>
      <c r="E19" s="441" t="s">
        <v>607</v>
      </c>
      <c r="F19" s="441"/>
      <c r="G19" s="477">
        <v>101990</v>
      </c>
      <c r="H19" s="2732">
        <v>101975</v>
      </c>
      <c r="I19" s="452">
        <v>37</v>
      </c>
      <c r="J19" s="454"/>
      <c r="K19" s="451"/>
    </row>
    <row r="20" spans="1:11">
      <c r="A20" s="452">
        <v>38</v>
      </c>
      <c r="B20" s="454"/>
      <c r="C20" s="467"/>
      <c r="D20" s="478">
        <v>764</v>
      </c>
      <c r="E20" s="441" t="s">
        <v>608</v>
      </c>
      <c r="F20" s="441"/>
      <c r="G20" s="477">
        <v>177</v>
      </c>
      <c r="H20" s="2732">
        <v>149</v>
      </c>
      <c r="I20" s="452">
        <v>38</v>
      </c>
      <c r="J20" s="454"/>
      <c r="K20" s="451"/>
    </row>
    <row r="21" spans="1:11">
      <c r="A21" s="452">
        <v>39</v>
      </c>
      <c r="B21" s="454"/>
      <c r="C21" s="467"/>
      <c r="D21" s="478"/>
      <c r="E21" s="441"/>
      <c r="F21" s="441" t="s">
        <v>609</v>
      </c>
      <c r="G21" s="479">
        <v>2373869.9020400001</v>
      </c>
      <c r="H21" s="2731">
        <v>9128914.9746899996</v>
      </c>
      <c r="I21" s="452">
        <v>39</v>
      </c>
      <c r="J21" s="454"/>
      <c r="K21" s="451"/>
    </row>
    <row r="22" spans="1:11">
      <c r="A22" s="452"/>
      <c r="B22" s="454"/>
      <c r="C22" s="467"/>
      <c r="D22" s="478"/>
      <c r="E22" s="441"/>
      <c r="F22" s="441"/>
      <c r="G22" s="477"/>
      <c r="H22" s="2732"/>
      <c r="I22" s="452"/>
      <c r="J22" s="454"/>
    </row>
    <row r="23" spans="1:11">
      <c r="A23" s="452"/>
      <c r="B23" s="454"/>
      <c r="C23" s="467"/>
      <c r="D23" s="478"/>
      <c r="E23" s="441"/>
      <c r="F23" s="476" t="s">
        <v>610</v>
      </c>
      <c r="G23" s="477"/>
      <c r="H23" s="2732"/>
      <c r="I23" s="452"/>
      <c r="J23" s="454"/>
    </row>
    <row r="24" spans="1:11">
      <c r="A24" s="452">
        <v>40</v>
      </c>
      <c r="B24" s="454"/>
      <c r="C24" s="467"/>
      <c r="D24" s="478" t="s">
        <v>611</v>
      </c>
      <c r="E24" s="441" t="s">
        <v>612</v>
      </c>
      <c r="F24" s="441"/>
      <c r="G24" s="477">
        <v>551826</v>
      </c>
      <c r="H24" s="2732">
        <v>451826</v>
      </c>
      <c r="I24" s="452">
        <v>40</v>
      </c>
      <c r="J24" s="454"/>
    </row>
    <row r="25" spans="1:11">
      <c r="A25" s="452">
        <v>41</v>
      </c>
      <c r="B25" s="454"/>
      <c r="C25" s="467"/>
      <c r="D25" s="478">
        <v>766</v>
      </c>
      <c r="E25" s="441" t="s">
        <v>613</v>
      </c>
      <c r="F25" s="441"/>
      <c r="G25" s="477"/>
      <c r="H25" s="2732"/>
      <c r="I25" s="452">
        <v>41</v>
      </c>
      <c r="J25" s="454"/>
    </row>
    <row r="26" spans="1:11">
      <c r="A26" s="452">
        <v>42</v>
      </c>
      <c r="B26" s="454"/>
      <c r="C26" s="467"/>
      <c r="D26" s="478">
        <v>766.5</v>
      </c>
      <c r="E26" s="441" t="s">
        <v>614</v>
      </c>
      <c r="F26" s="441"/>
      <c r="G26" s="477">
        <v>1637.2450200000001</v>
      </c>
      <c r="H26" s="2732">
        <v>1740</v>
      </c>
      <c r="I26" s="452">
        <v>42</v>
      </c>
      <c r="J26" s="454"/>
    </row>
    <row r="27" spans="1:11">
      <c r="A27" s="452">
        <v>43</v>
      </c>
      <c r="B27" s="454"/>
      <c r="C27" s="467"/>
      <c r="D27" s="478">
        <v>768</v>
      </c>
      <c r="E27" s="441" t="s">
        <v>615</v>
      </c>
      <c r="F27" s="441"/>
      <c r="G27" s="477"/>
      <c r="H27" s="2733"/>
      <c r="I27" s="452">
        <v>43</v>
      </c>
      <c r="J27" s="454"/>
    </row>
    <row r="28" spans="1:11">
      <c r="A28" s="452">
        <v>44</v>
      </c>
      <c r="B28" s="454"/>
      <c r="C28" s="467"/>
      <c r="D28" s="478">
        <v>769</v>
      </c>
      <c r="E28" s="441" t="s">
        <v>616</v>
      </c>
      <c r="F28" s="441"/>
      <c r="G28" s="477">
        <v>5813617.6761400001</v>
      </c>
      <c r="H28" s="2734">
        <v>5206742</v>
      </c>
      <c r="I28" s="452">
        <v>44</v>
      </c>
      <c r="J28" s="454"/>
      <c r="K28" s="481"/>
    </row>
    <row r="29" spans="1:11">
      <c r="A29" s="452">
        <v>45</v>
      </c>
      <c r="B29" s="454"/>
      <c r="C29" s="467"/>
      <c r="D29" s="478" t="s">
        <v>617</v>
      </c>
      <c r="E29" s="441" t="s">
        <v>618</v>
      </c>
      <c r="F29" s="441"/>
      <c r="G29" s="477">
        <v>61427.18447</v>
      </c>
      <c r="H29" s="2732">
        <v>70518</v>
      </c>
      <c r="I29" s="452">
        <v>45</v>
      </c>
      <c r="J29" s="454"/>
    </row>
    <row r="30" spans="1:11">
      <c r="A30" s="452">
        <v>46</v>
      </c>
      <c r="B30" s="454"/>
      <c r="C30" s="467"/>
      <c r="D30" s="478">
        <v>781</v>
      </c>
      <c r="E30" s="441" t="s">
        <v>619</v>
      </c>
      <c r="F30" s="441"/>
      <c r="G30" s="477"/>
      <c r="H30" s="2733"/>
      <c r="I30" s="452">
        <v>46</v>
      </c>
      <c r="J30" s="454"/>
    </row>
    <row r="31" spans="1:11">
      <c r="A31" s="452">
        <v>47</v>
      </c>
      <c r="B31" s="454"/>
      <c r="C31" s="467"/>
      <c r="D31" s="478">
        <v>783</v>
      </c>
      <c r="E31" s="441" t="s">
        <v>620</v>
      </c>
      <c r="F31" s="441"/>
      <c r="G31" s="477"/>
      <c r="H31" s="2733"/>
      <c r="I31" s="452">
        <v>47</v>
      </c>
      <c r="J31" s="454"/>
    </row>
    <row r="32" spans="1:11">
      <c r="A32" s="452">
        <v>48</v>
      </c>
      <c r="B32" s="454"/>
      <c r="C32" s="467"/>
      <c r="D32" s="478">
        <v>786</v>
      </c>
      <c r="E32" s="441" t="s">
        <v>621</v>
      </c>
      <c r="F32" s="441"/>
      <c r="G32" s="477">
        <v>8993592.3883100003</v>
      </c>
      <c r="H32" s="2732">
        <v>8866522</v>
      </c>
      <c r="I32" s="452">
        <v>48</v>
      </c>
      <c r="J32" s="454"/>
    </row>
    <row r="33" spans="1:11">
      <c r="A33" s="452">
        <v>49</v>
      </c>
      <c r="B33" s="454"/>
      <c r="C33" s="467"/>
      <c r="D33" s="478" t="s">
        <v>622</v>
      </c>
      <c r="E33" s="441" t="s">
        <v>623</v>
      </c>
      <c r="F33" s="441"/>
      <c r="G33" s="477">
        <v>3427796.7818900002</v>
      </c>
      <c r="H33" s="2732">
        <v>3275692</v>
      </c>
      <c r="I33" s="452">
        <v>49</v>
      </c>
      <c r="J33" s="454"/>
    </row>
    <row r="34" spans="1:11">
      <c r="A34" s="452"/>
      <c r="B34" s="454"/>
      <c r="C34" s="467"/>
      <c r="D34" s="478" t="s">
        <v>624</v>
      </c>
      <c r="F34" s="441"/>
      <c r="G34" s="477"/>
      <c r="H34" s="2732"/>
      <c r="I34" s="452"/>
      <c r="J34" s="454"/>
    </row>
    <row r="35" spans="1:11">
      <c r="A35" s="452">
        <v>50</v>
      </c>
      <c r="B35" s="454"/>
      <c r="C35" s="467"/>
      <c r="D35" s="478"/>
      <c r="E35" s="441"/>
      <c r="F35" s="441" t="s">
        <v>625</v>
      </c>
      <c r="G35" s="479">
        <v>18849897.275830001</v>
      </c>
      <c r="H35" s="2731">
        <v>17873040</v>
      </c>
      <c r="I35" s="452">
        <v>50</v>
      </c>
      <c r="J35" s="454"/>
    </row>
    <row r="36" spans="1:11">
      <c r="A36" s="452"/>
      <c r="B36" s="454"/>
      <c r="C36" s="467"/>
      <c r="D36" s="478"/>
      <c r="E36" s="441"/>
      <c r="F36" s="441"/>
      <c r="G36" s="477"/>
      <c r="H36" s="2732"/>
      <c r="I36" s="452"/>
      <c r="J36" s="454"/>
    </row>
    <row r="37" spans="1:11">
      <c r="A37" s="452"/>
      <c r="B37" s="454"/>
      <c r="C37" s="467"/>
      <c r="D37" s="478"/>
      <c r="E37" s="441"/>
      <c r="F37" s="476" t="s">
        <v>626</v>
      </c>
      <c r="G37" s="477"/>
      <c r="H37" s="2732"/>
      <c r="I37" s="452"/>
      <c r="J37" s="454"/>
    </row>
    <row r="38" spans="1:11">
      <c r="A38" s="452">
        <v>51</v>
      </c>
      <c r="B38" s="454"/>
      <c r="C38" s="467"/>
      <c r="D38" s="478" t="s">
        <v>627</v>
      </c>
      <c r="E38" s="441" t="s">
        <v>3446</v>
      </c>
      <c r="F38" s="441"/>
      <c r="G38" s="477">
        <v>166690</v>
      </c>
      <c r="H38" s="2732">
        <v>166690</v>
      </c>
      <c r="I38" s="452">
        <v>51</v>
      </c>
      <c r="J38" s="454"/>
    </row>
    <row r="39" spans="1:11">
      <c r="A39" s="452">
        <v>52</v>
      </c>
      <c r="B39" s="454"/>
      <c r="C39" s="467"/>
      <c r="D39" s="478"/>
      <c r="E39" s="441"/>
      <c r="F39" s="441" t="s">
        <v>628</v>
      </c>
      <c r="G39" s="477">
        <v>166690</v>
      </c>
      <c r="H39" s="2732">
        <v>166690</v>
      </c>
      <c r="I39" s="452">
        <v>52</v>
      </c>
      <c r="J39" s="454"/>
    </row>
    <row r="40" spans="1:11">
      <c r="A40" s="452">
        <v>53</v>
      </c>
      <c r="B40" s="454"/>
      <c r="C40" s="467"/>
      <c r="D40" s="478"/>
      <c r="E40" s="441"/>
      <c r="F40" s="441" t="s">
        <v>629</v>
      </c>
      <c r="G40" s="477" t="s">
        <v>327</v>
      </c>
      <c r="H40" s="2733"/>
      <c r="I40" s="452">
        <v>53</v>
      </c>
      <c r="J40" s="454"/>
    </row>
    <row r="41" spans="1:11">
      <c r="A41" s="452">
        <v>54</v>
      </c>
      <c r="B41" s="454"/>
      <c r="C41" s="467"/>
      <c r="D41" s="478"/>
      <c r="E41" s="441" t="s">
        <v>630</v>
      </c>
      <c r="F41" s="441"/>
      <c r="G41" s="477" t="s">
        <v>327</v>
      </c>
      <c r="H41" s="2733"/>
      <c r="I41" s="452">
        <v>54</v>
      </c>
      <c r="J41" s="454"/>
    </row>
    <row r="42" spans="1:11">
      <c r="A42" s="452">
        <v>55</v>
      </c>
      <c r="B42" s="454"/>
      <c r="C42" s="467"/>
      <c r="D42" s="478" t="s">
        <v>631</v>
      </c>
      <c r="E42" s="441" t="s">
        <v>3447</v>
      </c>
      <c r="F42" s="441"/>
      <c r="G42" s="477">
        <v>7263098.8956300002</v>
      </c>
      <c r="H42" s="2732">
        <v>7263099</v>
      </c>
      <c r="I42" s="452">
        <v>55</v>
      </c>
      <c r="J42" s="454"/>
      <c r="K42" s="481"/>
    </row>
    <row r="43" spans="1:11">
      <c r="A43" s="452"/>
      <c r="B43" s="454"/>
      <c r="C43" s="467"/>
      <c r="D43" s="478"/>
      <c r="E43" s="441" t="s">
        <v>632</v>
      </c>
      <c r="F43" s="441"/>
      <c r="G43" s="477" t="s">
        <v>327</v>
      </c>
      <c r="H43" s="2732"/>
      <c r="I43" s="452"/>
      <c r="J43" s="454"/>
    </row>
    <row r="44" spans="1:11">
      <c r="A44" s="452">
        <v>56</v>
      </c>
      <c r="B44" s="454"/>
      <c r="C44" s="467"/>
      <c r="D44" s="478">
        <v>797</v>
      </c>
      <c r="E44" s="441"/>
      <c r="F44" s="441" t="s">
        <v>633</v>
      </c>
      <c r="G44" s="477" t="s">
        <v>327</v>
      </c>
      <c r="H44" s="2732"/>
      <c r="I44" s="452">
        <v>56</v>
      </c>
      <c r="J44" s="454"/>
    </row>
    <row r="45" spans="1:11">
      <c r="A45" s="452">
        <v>57</v>
      </c>
      <c r="B45" s="454"/>
      <c r="C45" s="467"/>
      <c r="D45" s="478">
        <v>798</v>
      </c>
      <c r="E45" s="441"/>
      <c r="F45" s="441" t="s">
        <v>761</v>
      </c>
      <c r="G45" s="3640">
        <v>13129360.772000996</v>
      </c>
      <c r="H45" s="3638">
        <v>11447987</v>
      </c>
      <c r="I45" s="452">
        <v>57</v>
      </c>
      <c r="J45" s="454"/>
    </row>
    <row r="46" spans="1:11">
      <c r="A46" s="452">
        <v>58</v>
      </c>
      <c r="B46" s="454"/>
      <c r="C46" s="467"/>
      <c r="D46" s="478">
        <v>798.5</v>
      </c>
      <c r="E46" s="441"/>
      <c r="F46" s="441" t="s">
        <v>635</v>
      </c>
      <c r="G46" s="3641"/>
      <c r="I46" s="452">
        <v>58</v>
      </c>
      <c r="J46" s="454"/>
    </row>
    <row r="47" spans="1:11">
      <c r="A47" s="452">
        <v>59</v>
      </c>
      <c r="B47" s="454"/>
      <c r="C47" s="467"/>
      <c r="D47" s="478">
        <v>799</v>
      </c>
      <c r="E47" s="441"/>
      <c r="F47" s="441" t="s">
        <v>3286</v>
      </c>
      <c r="G47" s="3640">
        <v>-422500</v>
      </c>
      <c r="H47" s="3639">
        <v>-375695</v>
      </c>
      <c r="I47" s="452">
        <v>59</v>
      </c>
      <c r="J47" s="454"/>
    </row>
    <row r="48" spans="1:11">
      <c r="A48" s="452">
        <v>60</v>
      </c>
      <c r="B48" s="454"/>
      <c r="C48" s="467"/>
      <c r="D48" s="478"/>
      <c r="E48" s="441"/>
      <c r="F48" s="441" t="s">
        <v>3289</v>
      </c>
      <c r="G48" s="3642">
        <v>20136649.667630997</v>
      </c>
      <c r="H48" s="3643">
        <v>18502081</v>
      </c>
      <c r="I48" s="452">
        <v>60</v>
      </c>
      <c r="J48" s="454"/>
    </row>
    <row r="49" spans="1:10">
      <c r="A49" s="452">
        <v>61</v>
      </c>
      <c r="B49" s="454"/>
      <c r="C49" s="467"/>
      <c r="D49" s="478"/>
      <c r="E49" s="441" t="s">
        <v>3287</v>
      </c>
      <c r="F49" s="441"/>
      <c r="G49" s="480"/>
      <c r="H49" s="2730"/>
      <c r="I49" s="452">
        <v>61</v>
      </c>
      <c r="J49" s="454"/>
    </row>
    <row r="50" spans="1:10">
      <c r="A50" s="452">
        <v>62</v>
      </c>
      <c r="B50" s="454"/>
      <c r="C50" s="467"/>
      <c r="D50" s="478"/>
      <c r="E50" s="441" t="s">
        <v>3288</v>
      </c>
      <c r="G50" s="479">
        <v>20136649.667630997</v>
      </c>
      <c r="H50" s="479">
        <v>18502081</v>
      </c>
      <c r="I50" s="452">
        <v>62</v>
      </c>
      <c r="J50" s="454"/>
    </row>
    <row r="51" spans="1:10">
      <c r="A51" s="455">
        <v>63</v>
      </c>
      <c r="B51" s="457"/>
      <c r="C51" s="472" t="s">
        <v>593</v>
      </c>
      <c r="D51" s="482"/>
      <c r="F51" s="441" t="s">
        <v>3290</v>
      </c>
      <c r="G51" s="483">
        <v>41360416.845500998</v>
      </c>
      <c r="H51" s="483">
        <v>45504035.974689998</v>
      </c>
      <c r="I51" s="455">
        <v>63</v>
      </c>
      <c r="J51" s="457"/>
    </row>
    <row r="52" spans="1:10" s="488" customFormat="1" ht="3" customHeight="1">
      <c r="A52" s="484"/>
      <c r="B52" s="485"/>
      <c r="C52" s="485"/>
      <c r="D52" s="485"/>
      <c r="E52" s="485"/>
      <c r="F52" s="485"/>
      <c r="G52" s="486"/>
      <c r="H52" s="486"/>
      <c r="I52" s="485"/>
      <c r="J52" s="487"/>
    </row>
    <row r="53" spans="1:10" ht="9.9499999999999993" customHeight="1">
      <c r="A53" s="489"/>
      <c r="B53" s="461"/>
      <c r="C53" s="461"/>
      <c r="D53" s="461"/>
      <c r="E53" s="461"/>
      <c r="F53" s="461"/>
      <c r="G53" s="490"/>
      <c r="H53" s="490"/>
      <c r="I53" s="461"/>
      <c r="J53" s="459"/>
    </row>
    <row r="54" spans="1:10">
      <c r="A54" s="452"/>
      <c r="B54" s="441"/>
      <c r="C54" s="441"/>
      <c r="D54" s="441"/>
      <c r="E54" s="441"/>
      <c r="F54" s="491" t="s">
        <v>37</v>
      </c>
      <c r="G54" s="492"/>
      <c r="H54" s="492"/>
      <c r="I54" s="441"/>
      <c r="J54" s="454"/>
    </row>
    <row r="55" spans="1:10" ht="9.9499999999999993" customHeight="1">
      <c r="A55" s="455"/>
      <c r="B55" s="456"/>
      <c r="C55" s="456"/>
      <c r="D55" s="456"/>
      <c r="E55" s="456"/>
      <c r="F55" s="456"/>
      <c r="G55" s="493"/>
      <c r="H55" s="493"/>
      <c r="I55" s="456"/>
      <c r="J55" s="457"/>
    </row>
    <row r="56" spans="1:10">
      <c r="A56" s="489"/>
      <c r="B56" s="461"/>
      <c r="C56" s="461"/>
      <c r="D56" s="461"/>
      <c r="E56" s="461"/>
      <c r="F56" s="461"/>
      <c r="G56" s="490"/>
      <c r="H56" s="490"/>
      <c r="I56" s="461"/>
      <c r="J56" s="459"/>
    </row>
    <row r="57" spans="1:10">
      <c r="A57" s="403"/>
      <c r="B57" s="453"/>
      <c r="C57" s="453"/>
      <c r="D57" s="453"/>
      <c r="E57" s="453"/>
      <c r="F57" s="453"/>
      <c r="G57" s="494"/>
      <c r="H57" s="494"/>
      <c r="I57" s="453"/>
      <c r="J57" s="454"/>
    </row>
    <row r="58" spans="1:10">
      <c r="A58" s="452"/>
      <c r="B58" s="453"/>
      <c r="C58" s="453"/>
      <c r="D58" s="453"/>
      <c r="E58" s="453"/>
      <c r="F58" s="453"/>
      <c r="G58" s="494"/>
      <c r="H58" s="494"/>
      <c r="I58" s="453"/>
      <c r="J58" s="454"/>
    </row>
    <row r="59" spans="1:10">
      <c r="A59" s="452"/>
      <c r="B59" s="441"/>
      <c r="C59" s="441"/>
      <c r="D59" s="441"/>
      <c r="E59" s="441"/>
      <c r="F59" s="441"/>
      <c r="G59" s="441"/>
      <c r="H59" s="441"/>
      <c r="I59" s="441"/>
      <c r="J59" s="454"/>
    </row>
    <row r="60" spans="1:10">
      <c r="A60" s="452"/>
      <c r="B60" s="441"/>
      <c r="C60" s="441"/>
      <c r="D60" s="441"/>
      <c r="E60" s="441"/>
      <c r="F60" s="441"/>
      <c r="G60" s="441"/>
      <c r="H60" s="441"/>
      <c r="I60" s="441"/>
      <c r="J60" s="454"/>
    </row>
    <row r="61" spans="1:10">
      <c r="A61" s="452"/>
      <c r="B61" s="441"/>
      <c r="C61" s="441"/>
      <c r="D61" s="441"/>
      <c r="E61" s="441"/>
      <c r="F61" s="441"/>
      <c r="G61" s="441"/>
      <c r="H61" s="441"/>
      <c r="I61" s="441"/>
      <c r="J61" s="454"/>
    </row>
    <row r="62" spans="1:10">
      <c r="A62" s="452"/>
      <c r="B62" s="441"/>
      <c r="C62" s="441"/>
      <c r="D62" s="441"/>
      <c r="E62" s="441"/>
      <c r="F62" s="441"/>
      <c r="G62" s="441"/>
      <c r="H62" s="441"/>
      <c r="I62" s="441"/>
      <c r="J62" s="454"/>
    </row>
    <row r="63" spans="1:10">
      <c r="A63" s="455"/>
      <c r="B63" s="456"/>
      <c r="C63" s="456"/>
      <c r="D63" s="456"/>
      <c r="E63" s="456"/>
      <c r="F63" s="456"/>
      <c r="G63" s="456"/>
      <c r="H63" s="456"/>
      <c r="I63" s="456"/>
      <c r="J63" s="457"/>
    </row>
    <row r="64" spans="1:10">
      <c r="A64" s="495"/>
      <c r="B64" s="441"/>
      <c r="C64" s="441"/>
      <c r="D64" s="441"/>
      <c r="E64" s="441"/>
      <c r="F64" s="441"/>
      <c r="G64" s="441"/>
      <c r="H64" s="441"/>
      <c r="I64" s="441"/>
      <c r="J64" s="442" t="s">
        <v>388</v>
      </c>
    </row>
  </sheetData>
  <customSheetViews>
    <customSheetView guid="{D099E5BD-69C3-4A36-A01A-AB9127CD02AF}" fitToPage="1" topLeftCell="A13">
      <selection activeCell="G47" sqref="G47"/>
      <pageMargins left="0.5" right="0.5" top="0.25" bottom="0.25" header="0.25" footer="0.25"/>
      <printOptions horizontalCentered="1" verticalCentered="1"/>
      <pageSetup scale="86" orientation="portrait" r:id="rId1"/>
      <headerFooter alignWithMargins="0"/>
    </customSheetView>
  </customSheetViews>
  <printOptions horizontalCentered="1" verticalCentered="1"/>
  <pageMargins left="0.5" right="0.5" top="0.25" bottom="0.25" header="0.25" footer="0.25"/>
  <pageSetup scale="86" orientation="portrait"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cols>
    <col min="1" max="16384" width="9.140625" style="2824"/>
  </cols>
  <sheetData>
    <row r="1" spans="1:1">
      <c r="A1" s="2823" t="s">
        <v>1371</v>
      </c>
    </row>
  </sheetData>
  <customSheetViews>
    <customSheetView guid="{D099E5BD-69C3-4A36-A01A-AB9127CD02AF}">
      <pageMargins left="0.75" right="0.75" top="1" bottom="1" header="0.5" footer="0.5"/>
      <printOptions horizontalCentered="1" verticalCentered="1"/>
      <pageSetup orientation="portrait" r:id="rId1"/>
      <headerFooter alignWithMargins="0"/>
    </customSheetView>
  </customSheetViews>
  <printOptions horizontalCentered="1" verticalCentered="1"/>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8"/>
  <sheetViews>
    <sheetView topLeftCell="A31" workbookViewId="0">
      <selection activeCell="H44" sqref="H44"/>
    </sheetView>
  </sheetViews>
  <sheetFormatPr defaultColWidth="11.42578125" defaultRowHeight="12.75"/>
  <cols>
    <col min="1" max="1" width="3.28515625" style="417" customWidth="1"/>
    <col min="2" max="2" width="0.5703125" style="417" customWidth="1"/>
    <col min="3" max="3" width="6.140625" style="417" customWidth="1"/>
    <col min="4" max="4" width="4.28515625" style="417" customWidth="1"/>
    <col min="5" max="5" width="4.85546875" style="417" customWidth="1"/>
    <col min="6" max="6" width="3.7109375" style="417" customWidth="1"/>
    <col min="7" max="7" width="39.7109375" style="417" customWidth="1"/>
    <col min="8" max="8" width="10.5703125" style="417" customWidth="1"/>
    <col min="9" max="9" width="12.5703125" style="417" customWidth="1"/>
    <col min="10" max="10" width="12.28515625" style="417" customWidth="1"/>
    <col min="11" max="11" width="15.42578125" style="417" customWidth="1"/>
    <col min="12" max="12" width="3.140625" style="417" customWidth="1"/>
    <col min="13" max="13" width="0.85546875" style="417" customWidth="1"/>
    <col min="14" max="14" width="11.42578125" style="417"/>
    <col min="15" max="15" width="20.140625" style="417" bestFit="1" customWidth="1"/>
    <col min="16" max="16" width="11.42578125" style="417"/>
    <col min="17" max="17" width="44.28515625" style="417" bestFit="1" customWidth="1"/>
    <col min="18" max="18" width="10.140625" style="417" bestFit="1" customWidth="1"/>
    <col min="19" max="16384" width="11.42578125" style="417"/>
  </cols>
  <sheetData>
    <row r="1" spans="1:13">
      <c r="A1" s="496">
        <v>16</v>
      </c>
      <c r="B1" s="497"/>
      <c r="C1" s="497"/>
      <c r="D1" s="497"/>
      <c r="E1" s="497"/>
      <c r="F1" s="497"/>
      <c r="G1" s="497"/>
      <c r="H1" s="497"/>
      <c r="I1" s="497"/>
      <c r="J1" s="498"/>
      <c r="K1" s="497"/>
      <c r="L1" s="497"/>
      <c r="M1" s="3156" t="s">
        <v>3204</v>
      </c>
    </row>
    <row r="2" spans="1:13">
      <c r="A2" s="499" t="s">
        <v>636</v>
      </c>
      <c r="B2" s="500"/>
      <c r="C2" s="500"/>
      <c r="D2" s="500"/>
      <c r="E2" s="500"/>
      <c r="F2" s="500"/>
      <c r="G2" s="500"/>
      <c r="H2" s="500"/>
      <c r="I2" s="500"/>
      <c r="J2" s="500"/>
      <c r="K2" s="500"/>
      <c r="L2" s="500"/>
      <c r="M2" s="501"/>
    </row>
    <row r="3" spans="1:13" s="505" customFormat="1">
      <c r="A3" s="502" t="s">
        <v>295</v>
      </c>
      <c r="B3" s="503"/>
      <c r="C3" s="503"/>
      <c r="D3" s="503"/>
      <c r="E3" s="503"/>
      <c r="F3" s="503"/>
      <c r="G3" s="503"/>
      <c r="H3" s="503"/>
      <c r="I3" s="503"/>
      <c r="J3" s="503"/>
      <c r="K3" s="503"/>
      <c r="L3" s="503"/>
      <c r="M3" s="504"/>
    </row>
    <row r="4" spans="1:13">
      <c r="A4" s="502"/>
      <c r="B4" s="503"/>
      <c r="C4" s="503"/>
      <c r="D4" s="503"/>
      <c r="E4" s="503"/>
      <c r="F4" s="503"/>
      <c r="G4" s="503"/>
      <c r="H4" s="503"/>
      <c r="I4" s="503"/>
      <c r="J4" s="503"/>
      <c r="K4" s="503"/>
      <c r="L4" s="503"/>
      <c r="M4" s="504"/>
    </row>
    <row r="5" spans="1:13">
      <c r="A5" s="506"/>
      <c r="B5" s="507" t="s">
        <v>637</v>
      </c>
      <c r="C5" s="507"/>
      <c r="D5" s="507"/>
      <c r="E5" s="507"/>
      <c r="F5" s="507"/>
      <c r="G5" s="507"/>
      <c r="H5" s="507"/>
      <c r="I5" s="507"/>
      <c r="J5" s="507"/>
      <c r="K5" s="507"/>
      <c r="L5" s="507"/>
      <c r="M5" s="508"/>
    </row>
    <row r="6" spans="1:13">
      <c r="A6" s="509"/>
      <c r="B6" s="507"/>
      <c r="C6" s="507" t="s">
        <v>638</v>
      </c>
      <c r="D6" s="507"/>
      <c r="E6" s="507"/>
      <c r="F6" s="507"/>
      <c r="G6" s="507"/>
      <c r="H6" s="507"/>
      <c r="I6" s="507"/>
      <c r="J6" s="507"/>
      <c r="K6" s="507"/>
      <c r="L6" s="507"/>
      <c r="M6" s="508"/>
    </row>
    <row r="7" spans="1:13">
      <c r="A7" s="506"/>
      <c r="B7" s="510"/>
      <c r="C7" s="510"/>
      <c r="D7" s="510"/>
      <c r="E7" s="510"/>
      <c r="F7" s="510"/>
      <c r="G7" s="510"/>
      <c r="H7" s="507" t="s">
        <v>639</v>
      </c>
      <c r="I7" s="507"/>
      <c r="J7" s="507"/>
      <c r="K7" s="507"/>
      <c r="L7" s="507"/>
      <c r="M7" s="508"/>
    </row>
    <row r="8" spans="1:13">
      <c r="A8" s="509"/>
      <c r="B8" s="507" t="s">
        <v>640</v>
      </c>
      <c r="C8" s="507"/>
      <c r="D8" s="507"/>
      <c r="E8" s="507"/>
      <c r="F8" s="507"/>
      <c r="G8" s="507"/>
      <c r="H8" s="507" t="s">
        <v>641</v>
      </c>
      <c r="I8" s="507"/>
      <c r="J8" s="507"/>
      <c r="K8" s="507" t="s">
        <v>642</v>
      </c>
      <c r="L8" s="507"/>
      <c r="M8" s="508"/>
    </row>
    <row r="9" spans="1:13">
      <c r="A9" s="506"/>
      <c r="B9" s="507"/>
      <c r="C9" s="507" t="s">
        <v>643</v>
      </c>
      <c r="D9" s="507"/>
      <c r="E9" s="507"/>
      <c r="F9" s="507"/>
      <c r="G9" s="507"/>
      <c r="H9" s="507" t="s">
        <v>644</v>
      </c>
      <c r="I9" s="507"/>
      <c r="J9" s="507"/>
      <c r="K9" s="507" t="s">
        <v>3450</v>
      </c>
      <c r="L9" s="507"/>
      <c r="M9" s="508"/>
    </row>
    <row r="10" spans="1:13">
      <c r="A10" s="506"/>
      <c r="B10" s="510"/>
      <c r="C10" s="507"/>
      <c r="D10" s="507"/>
      <c r="E10" s="507"/>
      <c r="F10" s="507"/>
      <c r="G10" s="507"/>
      <c r="H10" s="507" t="s">
        <v>645</v>
      </c>
      <c r="I10" s="507"/>
      <c r="J10" s="507"/>
      <c r="K10" s="507" t="s">
        <v>3448</v>
      </c>
      <c r="L10" s="507"/>
      <c r="M10" s="508"/>
    </row>
    <row r="11" spans="1:13">
      <c r="A11" s="509"/>
      <c r="B11" s="507" t="s">
        <v>646</v>
      </c>
      <c r="C11" s="507"/>
      <c r="D11" s="507"/>
      <c r="E11" s="507"/>
      <c r="F11" s="507"/>
      <c r="G11" s="507"/>
      <c r="H11" s="507" t="s">
        <v>647</v>
      </c>
      <c r="I11" s="507"/>
      <c r="J11" s="507"/>
      <c r="K11" s="507" t="s">
        <v>3449</v>
      </c>
      <c r="L11" s="507"/>
      <c r="M11" s="508"/>
    </row>
    <row r="12" spans="1:13">
      <c r="A12" s="509"/>
      <c r="B12" s="507"/>
      <c r="C12" s="507" t="s">
        <v>648</v>
      </c>
      <c r="D12" s="507"/>
      <c r="E12" s="507"/>
      <c r="F12" s="507"/>
      <c r="G12" s="507"/>
      <c r="H12" s="507"/>
      <c r="I12" s="507"/>
      <c r="J12" s="507"/>
      <c r="K12" s="507" t="s">
        <v>649</v>
      </c>
      <c r="L12" s="507"/>
      <c r="M12" s="508"/>
    </row>
    <row r="13" spans="1:13">
      <c r="A13" s="506"/>
      <c r="B13" s="510"/>
      <c r="C13" s="507" t="s">
        <v>650</v>
      </c>
      <c r="D13" s="507"/>
      <c r="E13" s="507"/>
      <c r="F13" s="507"/>
      <c r="G13" s="507"/>
      <c r="H13" s="507" t="s">
        <v>651</v>
      </c>
      <c r="I13" s="507"/>
      <c r="J13" s="507"/>
      <c r="K13" s="507" t="s">
        <v>652</v>
      </c>
      <c r="L13" s="507"/>
      <c r="M13" s="508"/>
    </row>
    <row r="14" spans="1:13">
      <c r="A14" s="506"/>
      <c r="B14" s="507"/>
      <c r="C14" s="507"/>
      <c r="D14" s="507"/>
      <c r="E14" s="507"/>
      <c r="F14" s="507"/>
      <c r="G14" s="507"/>
      <c r="H14" s="507" t="s">
        <v>653</v>
      </c>
      <c r="I14" s="507"/>
      <c r="J14" s="507"/>
      <c r="K14" s="507" t="s">
        <v>654</v>
      </c>
      <c r="L14" s="507"/>
      <c r="M14" s="508"/>
    </row>
    <row r="15" spans="1:13">
      <c r="A15" s="509"/>
      <c r="B15" s="507" t="s">
        <v>655</v>
      </c>
      <c r="C15" s="510"/>
      <c r="D15" s="507"/>
      <c r="E15" s="507"/>
      <c r="F15" s="507"/>
      <c r="G15" s="507"/>
      <c r="H15" s="507" t="s">
        <v>656</v>
      </c>
      <c r="I15" s="507"/>
      <c r="J15" s="507"/>
      <c r="K15" s="507" t="s">
        <v>657</v>
      </c>
      <c r="L15" s="507"/>
      <c r="M15" s="508"/>
    </row>
    <row r="16" spans="1:13">
      <c r="A16" s="511"/>
      <c r="B16" s="497"/>
      <c r="C16" s="497"/>
      <c r="D16" s="497"/>
      <c r="E16" s="497"/>
      <c r="F16" s="497"/>
      <c r="G16" s="497"/>
      <c r="H16" s="497"/>
      <c r="I16" s="497"/>
      <c r="J16" s="497"/>
      <c r="K16" s="497"/>
      <c r="L16" s="497"/>
      <c r="M16" s="512"/>
    </row>
    <row r="17" spans="1:18">
      <c r="A17" s="513" t="s">
        <v>7</v>
      </c>
      <c r="B17" s="514"/>
      <c r="C17" s="515" t="s">
        <v>71</v>
      </c>
      <c r="D17" s="516"/>
      <c r="E17" s="516"/>
      <c r="F17" s="516"/>
      <c r="G17" s="517" t="s">
        <v>658</v>
      </c>
      <c r="H17" s="515" t="s">
        <v>659</v>
      </c>
      <c r="I17" s="518" t="s">
        <v>659</v>
      </c>
      <c r="J17" s="515" t="s">
        <v>660</v>
      </c>
      <c r="K17" s="515" t="s">
        <v>661</v>
      </c>
      <c r="L17" s="513" t="s">
        <v>7</v>
      </c>
      <c r="M17" s="519"/>
    </row>
    <row r="18" spans="1:18">
      <c r="A18" s="520" t="s">
        <v>17</v>
      </c>
      <c r="B18" s="521"/>
      <c r="C18" s="522" t="s">
        <v>79</v>
      </c>
      <c r="D18" s="523"/>
      <c r="E18" s="523"/>
      <c r="F18" s="523"/>
      <c r="G18" s="523"/>
      <c r="H18" s="522" t="s">
        <v>662</v>
      </c>
      <c r="I18" s="524" t="s">
        <v>663</v>
      </c>
      <c r="J18" s="522" t="s">
        <v>664</v>
      </c>
      <c r="K18" s="522" t="s">
        <v>664</v>
      </c>
      <c r="L18" s="520" t="s">
        <v>17</v>
      </c>
      <c r="M18" s="525"/>
    </row>
    <row r="19" spans="1:18">
      <c r="A19" s="520"/>
      <c r="B19" s="521"/>
      <c r="C19" s="522"/>
      <c r="D19" s="523"/>
      <c r="E19" s="523"/>
      <c r="F19" s="523"/>
      <c r="G19" s="523"/>
      <c r="H19" s="522"/>
      <c r="I19" s="524"/>
      <c r="J19" s="522" t="s">
        <v>665</v>
      </c>
      <c r="K19" s="522" t="s">
        <v>665</v>
      </c>
      <c r="L19" s="520"/>
      <c r="M19" s="525"/>
    </row>
    <row r="20" spans="1:18">
      <c r="A20" s="526"/>
      <c r="B20" s="527"/>
      <c r="C20" s="528"/>
      <c r="D20" s="529"/>
      <c r="E20" s="529"/>
      <c r="F20" s="529"/>
      <c r="G20" s="497" t="s">
        <v>666</v>
      </c>
      <c r="H20" s="528" t="s">
        <v>25</v>
      </c>
      <c r="I20" s="530" t="s">
        <v>26</v>
      </c>
      <c r="J20" s="528" t="s">
        <v>27</v>
      </c>
      <c r="K20" s="528" t="s">
        <v>28</v>
      </c>
      <c r="L20" s="526"/>
      <c r="M20" s="531"/>
      <c r="O20" s="213" t="s">
        <v>2971</v>
      </c>
      <c r="P20" s="213" t="s">
        <v>2972</v>
      </c>
      <c r="Q20" s="213" t="s">
        <v>2971</v>
      </c>
      <c r="R20" s="213" t="s">
        <v>2972</v>
      </c>
    </row>
    <row r="21" spans="1:18">
      <c r="A21" s="506"/>
      <c r="B21" s="532"/>
      <c r="C21" s="533"/>
      <c r="D21" s="534"/>
      <c r="E21" s="534"/>
      <c r="F21" s="534"/>
      <c r="G21" s="534"/>
      <c r="H21" s="535"/>
      <c r="I21" s="533"/>
      <c r="J21" s="535"/>
      <c r="K21" s="535"/>
      <c r="L21" s="506"/>
      <c r="M21" s="508"/>
    </row>
    <row r="22" spans="1:18">
      <c r="A22" s="506"/>
      <c r="B22" s="532"/>
      <c r="C22" s="533"/>
      <c r="D22" s="534" t="s">
        <v>292</v>
      </c>
      <c r="E22" s="534"/>
      <c r="F22" s="534"/>
      <c r="G22" s="534" t="s">
        <v>667</v>
      </c>
      <c r="H22" s="536"/>
      <c r="I22" s="536"/>
      <c r="J22" s="536"/>
      <c r="K22" s="536"/>
      <c r="L22" s="506"/>
      <c r="M22" s="508"/>
    </row>
    <row r="23" spans="1:18">
      <c r="A23" s="506"/>
      <c r="B23" s="532"/>
      <c r="C23" s="533"/>
      <c r="D23" s="534"/>
      <c r="E23" s="534"/>
      <c r="F23" s="534"/>
      <c r="G23" s="534" t="s">
        <v>668</v>
      </c>
      <c r="H23" s="536"/>
      <c r="I23" s="536"/>
      <c r="J23" s="536"/>
      <c r="K23" s="536"/>
      <c r="L23" s="506"/>
      <c r="M23" s="508"/>
    </row>
    <row r="24" spans="1:18">
      <c r="A24" s="506"/>
      <c r="B24" s="532"/>
      <c r="C24" s="533"/>
      <c r="D24" s="534"/>
      <c r="E24" s="534"/>
      <c r="F24" s="534"/>
      <c r="G24" s="534" t="s">
        <v>669</v>
      </c>
      <c r="H24" s="536"/>
      <c r="I24" s="536"/>
      <c r="J24" s="536"/>
      <c r="K24" s="536"/>
      <c r="L24" s="506"/>
      <c r="M24" s="508"/>
    </row>
    <row r="25" spans="1:18">
      <c r="A25" s="506">
        <v>1</v>
      </c>
      <c r="B25" s="532"/>
      <c r="C25" s="533"/>
      <c r="D25" s="534" t="s">
        <v>670</v>
      </c>
      <c r="E25" s="534"/>
      <c r="F25" s="534"/>
      <c r="G25" s="534"/>
      <c r="H25" s="536">
        <v>9572504</v>
      </c>
      <c r="I25" s="2732">
        <v>10179127</v>
      </c>
      <c r="J25" s="536">
        <v>9572504</v>
      </c>
      <c r="K25" s="536"/>
      <c r="L25" s="506">
        <v>1</v>
      </c>
      <c r="M25" s="508"/>
    </row>
    <row r="26" spans="1:18">
      <c r="A26" s="506">
        <v>2</v>
      </c>
      <c r="B26" s="532"/>
      <c r="C26" s="533"/>
      <c r="D26" s="534" t="s">
        <v>671</v>
      </c>
      <c r="E26" s="534"/>
      <c r="F26" s="534"/>
      <c r="G26" s="534"/>
      <c r="H26" s="537"/>
      <c r="I26" s="2733"/>
      <c r="J26" s="536"/>
      <c r="K26" s="536"/>
      <c r="L26" s="506">
        <v>2</v>
      </c>
      <c r="M26" s="508"/>
    </row>
    <row r="27" spans="1:18">
      <c r="A27" s="506">
        <v>3</v>
      </c>
      <c r="B27" s="532"/>
      <c r="C27" s="533"/>
      <c r="D27" s="534" t="s">
        <v>672</v>
      </c>
      <c r="E27" s="534"/>
      <c r="F27" s="534"/>
      <c r="G27" s="534"/>
      <c r="H27" s="538"/>
      <c r="I27" s="2733"/>
      <c r="J27" s="536"/>
      <c r="K27" s="536"/>
      <c r="L27" s="506">
        <v>3</v>
      </c>
      <c r="M27" s="508"/>
    </row>
    <row r="28" spans="1:18">
      <c r="A28" s="506">
        <v>4</v>
      </c>
      <c r="B28" s="532"/>
      <c r="C28" s="533"/>
      <c r="D28" s="534" t="s">
        <v>673</v>
      </c>
      <c r="E28" s="534"/>
      <c r="F28" s="534"/>
      <c r="G28" s="534"/>
      <c r="H28" s="539">
        <v>56899</v>
      </c>
      <c r="I28" s="2703">
        <v>60194</v>
      </c>
      <c r="J28" s="536">
        <v>56899</v>
      </c>
      <c r="K28" s="536"/>
      <c r="L28" s="506">
        <v>4</v>
      </c>
      <c r="M28" s="508"/>
    </row>
    <row r="29" spans="1:18">
      <c r="A29" s="506">
        <v>5</v>
      </c>
      <c r="B29" s="532"/>
      <c r="C29" s="533"/>
      <c r="D29" s="534" t="s">
        <v>674</v>
      </c>
      <c r="E29" s="534"/>
      <c r="F29" s="534"/>
      <c r="G29" s="534"/>
      <c r="H29" s="538"/>
      <c r="I29" s="2701"/>
      <c r="J29" s="536"/>
      <c r="K29" s="536"/>
      <c r="L29" s="506">
        <v>5</v>
      </c>
      <c r="M29" s="508"/>
    </row>
    <row r="30" spans="1:18">
      <c r="A30" s="506">
        <v>6</v>
      </c>
      <c r="B30" s="532"/>
      <c r="C30" s="533"/>
      <c r="D30" s="534" t="s">
        <v>675</v>
      </c>
      <c r="E30" s="534"/>
      <c r="F30" s="534"/>
      <c r="G30" s="534"/>
      <c r="H30" s="539">
        <v>184481</v>
      </c>
      <c r="I30" s="2703">
        <v>195179</v>
      </c>
      <c r="J30" s="536">
        <v>184481</v>
      </c>
      <c r="K30" s="536"/>
      <c r="L30" s="506">
        <v>6</v>
      </c>
      <c r="M30" s="508"/>
    </row>
    <row r="31" spans="1:18">
      <c r="A31" s="506">
        <v>7</v>
      </c>
      <c r="B31" s="532"/>
      <c r="C31" s="533"/>
      <c r="D31" s="534" t="s">
        <v>676</v>
      </c>
      <c r="E31" s="534"/>
      <c r="F31" s="534"/>
      <c r="G31" s="534"/>
      <c r="H31" s="539">
        <v>74382</v>
      </c>
      <c r="I31" s="2703">
        <v>76680</v>
      </c>
      <c r="J31" s="536">
        <v>74382</v>
      </c>
      <c r="K31" s="536"/>
      <c r="L31" s="506">
        <v>7</v>
      </c>
      <c r="M31" s="508"/>
      <c r="O31" s="540"/>
    </row>
    <row r="32" spans="1:18">
      <c r="A32" s="506">
        <v>8</v>
      </c>
      <c r="B32" s="532"/>
      <c r="C32" s="533"/>
      <c r="D32" s="534" t="s">
        <v>677</v>
      </c>
      <c r="E32" s="534"/>
      <c r="F32" s="534"/>
      <c r="G32" s="534"/>
      <c r="H32" s="539"/>
      <c r="I32" s="2732"/>
      <c r="J32" s="536"/>
      <c r="K32" s="536"/>
      <c r="L32" s="506">
        <v>8</v>
      </c>
      <c r="M32" s="508"/>
    </row>
    <row r="33" spans="1:18">
      <c r="A33" s="506">
        <v>9</v>
      </c>
      <c r="B33" s="532"/>
      <c r="C33" s="533"/>
      <c r="D33" s="534" t="s">
        <v>678</v>
      </c>
      <c r="E33" s="534"/>
      <c r="F33" s="534"/>
      <c r="G33" s="534"/>
      <c r="H33" s="536"/>
      <c r="I33" s="536"/>
      <c r="J33" s="536"/>
      <c r="K33" s="536"/>
      <c r="L33" s="506">
        <v>9</v>
      </c>
      <c r="M33" s="508"/>
    </row>
    <row r="34" spans="1:18">
      <c r="A34" s="506">
        <v>10</v>
      </c>
      <c r="B34" s="532"/>
      <c r="C34" s="533"/>
      <c r="D34" s="534" t="s">
        <v>679</v>
      </c>
      <c r="E34" s="534"/>
      <c r="F34" s="534"/>
      <c r="G34" s="534"/>
      <c r="H34" s="536"/>
      <c r="I34" s="536"/>
      <c r="J34" s="536"/>
      <c r="K34" s="536"/>
      <c r="L34" s="506"/>
      <c r="M34" s="508"/>
    </row>
    <row r="35" spans="1:18">
      <c r="A35" s="506"/>
      <c r="B35" s="532"/>
      <c r="C35" s="533"/>
      <c r="D35" s="534"/>
      <c r="E35" s="534"/>
      <c r="F35" s="534"/>
      <c r="G35" s="534" t="s">
        <v>680</v>
      </c>
      <c r="H35" s="3384">
        <v>9888266</v>
      </c>
      <c r="I35" s="3384">
        <v>10511180</v>
      </c>
      <c r="J35" s="3384">
        <v>9888266</v>
      </c>
      <c r="K35" s="541"/>
      <c r="L35" s="506">
        <v>10</v>
      </c>
      <c r="M35" s="508"/>
      <c r="O35" s="542" t="s">
        <v>2210</v>
      </c>
      <c r="P35" s="417" t="b">
        <f>IF(SUM(H25:J31)=SUM(H35:J35),TRUE,FALSE)</f>
        <v>1</v>
      </c>
      <c r="Q35" s="417" t="s">
        <v>2997</v>
      </c>
      <c r="R35" s="417" t="b">
        <f>IF(SUM(H25:K31)-SUM(H33:K33)=SUM(H35:K35),TRUE,FALSE)</f>
        <v>1</v>
      </c>
    </row>
    <row r="36" spans="1:18">
      <c r="A36" s="506">
        <v>11</v>
      </c>
      <c r="B36" s="532"/>
      <c r="C36" s="533"/>
      <c r="D36" s="534" t="s">
        <v>681</v>
      </c>
      <c r="E36" s="534"/>
      <c r="F36" s="534"/>
      <c r="G36" s="534"/>
      <c r="H36" s="536"/>
      <c r="I36" s="536"/>
      <c r="J36" s="536"/>
      <c r="K36" s="536"/>
      <c r="L36" s="506"/>
      <c r="M36" s="508"/>
    </row>
    <row r="37" spans="1:18">
      <c r="A37" s="506"/>
      <c r="B37" s="532"/>
      <c r="C37" s="533"/>
      <c r="D37" s="534"/>
      <c r="E37" s="534"/>
      <c r="F37" s="534"/>
      <c r="G37" s="534" t="s">
        <v>682</v>
      </c>
      <c r="H37" s="537"/>
      <c r="I37" s="537"/>
      <c r="J37" s="537"/>
      <c r="K37" s="536"/>
      <c r="L37" s="506">
        <v>11</v>
      </c>
      <c r="M37" s="508"/>
    </row>
    <row r="38" spans="1:18">
      <c r="A38" s="506">
        <v>12</v>
      </c>
      <c r="B38" s="532"/>
      <c r="C38" s="533"/>
      <c r="D38" s="534" t="s">
        <v>683</v>
      </c>
      <c r="E38" s="534"/>
      <c r="F38" s="534"/>
      <c r="G38" s="534"/>
      <c r="H38" s="536"/>
      <c r="I38" s="536"/>
      <c r="J38" s="536"/>
      <c r="K38" s="536"/>
      <c r="L38" s="506"/>
      <c r="M38" s="508"/>
    </row>
    <row r="39" spans="1:18">
      <c r="A39" s="506"/>
      <c r="B39" s="532"/>
      <c r="C39" s="533"/>
      <c r="D39" s="534"/>
      <c r="E39" s="534"/>
      <c r="F39" s="534"/>
      <c r="G39" s="534" t="s">
        <v>684</v>
      </c>
      <c r="H39" s="537"/>
      <c r="I39" s="537"/>
      <c r="J39" s="537"/>
      <c r="K39" s="536"/>
      <c r="L39" s="506">
        <v>12</v>
      </c>
      <c r="M39" s="508"/>
    </row>
    <row r="40" spans="1:18">
      <c r="A40" s="506">
        <v>13</v>
      </c>
      <c r="B40" s="532"/>
      <c r="C40" s="533"/>
      <c r="D40" s="534"/>
      <c r="E40" s="534" t="s">
        <v>685</v>
      </c>
      <c r="F40" s="534"/>
      <c r="G40" s="534"/>
      <c r="H40" s="3384">
        <v>9888266</v>
      </c>
      <c r="I40" s="3384">
        <v>10511180</v>
      </c>
      <c r="J40" s="3384">
        <v>9888266</v>
      </c>
      <c r="K40" s="543"/>
      <c r="L40" s="506">
        <v>13</v>
      </c>
      <c r="M40" s="508"/>
      <c r="O40" s="542" t="s">
        <v>2210</v>
      </c>
      <c r="P40" s="417" t="b">
        <f>IF(SUM(H35:J39)=SUM(H40:J40),TRUE,FALSE)</f>
        <v>1</v>
      </c>
      <c r="Q40" s="417" t="s">
        <v>2998</v>
      </c>
      <c r="R40" s="417" t="b">
        <f>IF(SUM(H35:K39)=SUM(H40:K40),TRUE,FALSE)</f>
        <v>1</v>
      </c>
    </row>
    <row r="41" spans="1:18">
      <c r="A41" s="506">
        <v>14</v>
      </c>
      <c r="B41" s="532"/>
      <c r="C41" s="522" t="s">
        <v>98</v>
      </c>
      <c r="D41" s="534" t="s">
        <v>686</v>
      </c>
      <c r="E41" s="534"/>
      <c r="F41" s="534"/>
      <c r="G41" s="534"/>
      <c r="H41" s="543">
        <v>7129838</v>
      </c>
      <c r="I41" s="543">
        <v>7886482</v>
      </c>
      <c r="J41" s="543">
        <v>7129838</v>
      </c>
      <c r="K41" s="544"/>
      <c r="L41" s="506">
        <v>14</v>
      </c>
      <c r="M41" s="508"/>
    </row>
    <row r="42" spans="1:18">
      <c r="A42" s="506">
        <v>15</v>
      </c>
      <c r="B42" s="532"/>
      <c r="C42" s="522" t="s">
        <v>98</v>
      </c>
      <c r="D42" s="534"/>
      <c r="E42" s="534"/>
      <c r="F42" s="534" t="s">
        <v>687</v>
      </c>
      <c r="G42" s="534"/>
      <c r="H42" s="3385">
        <v>2758428</v>
      </c>
      <c r="I42" s="3385">
        <v>2624698</v>
      </c>
      <c r="J42" s="3385">
        <v>2758428</v>
      </c>
      <c r="K42" s="544"/>
      <c r="L42" s="506">
        <v>15</v>
      </c>
      <c r="M42" s="508"/>
      <c r="O42" s="542" t="s">
        <v>2210</v>
      </c>
      <c r="P42" s="417" t="b">
        <f>IF(SUM(H40:J40)=SUM(H41:J42),TRUE,FALSE)</f>
        <v>1</v>
      </c>
      <c r="Q42" s="417" t="s">
        <v>2999</v>
      </c>
      <c r="R42" s="417" t="b">
        <f>IF(SUM(H40:K40)-SUM(H41:K41)=SUM(H42:K42),TRUE,FALSE)</f>
        <v>1</v>
      </c>
    </row>
    <row r="43" spans="1:18">
      <c r="A43" s="506"/>
      <c r="B43" s="532"/>
      <c r="C43" s="533"/>
      <c r="D43" s="534"/>
      <c r="E43" s="534"/>
      <c r="F43" s="534"/>
      <c r="G43" s="534" t="s">
        <v>688</v>
      </c>
      <c r="H43" s="536"/>
      <c r="I43" s="536"/>
      <c r="J43" s="545"/>
      <c r="K43" s="546"/>
      <c r="L43" s="506"/>
      <c r="M43" s="508"/>
      <c r="O43" s="542" t="s">
        <v>3000</v>
      </c>
      <c r="Q43" s="417" t="s">
        <v>3001</v>
      </c>
      <c r="R43" s="417" t="b">
        <f>IF(SUM(J25:K42)=SUM(H25:H42),TRUE,FALSE)</f>
        <v>1</v>
      </c>
    </row>
    <row r="44" spans="1:18">
      <c r="A44" s="506">
        <v>16</v>
      </c>
      <c r="B44" s="532"/>
      <c r="C44" s="533"/>
      <c r="D44" s="534" t="s">
        <v>689</v>
      </c>
      <c r="E44" s="534"/>
      <c r="F44" s="534"/>
      <c r="G44" s="534"/>
      <c r="H44" s="2703">
        <v>13422</v>
      </c>
      <c r="I44" s="2732">
        <v>12362</v>
      </c>
      <c r="J44" s="545"/>
      <c r="K44" s="546"/>
      <c r="L44" s="506">
        <v>16</v>
      </c>
      <c r="M44" s="508"/>
    </row>
    <row r="45" spans="1:18">
      <c r="A45" s="506">
        <v>17</v>
      </c>
      <c r="B45" s="532"/>
      <c r="C45" s="533"/>
      <c r="D45" s="534" t="s">
        <v>690</v>
      </c>
      <c r="E45" s="534"/>
      <c r="F45" s="534"/>
      <c r="G45" s="534"/>
      <c r="H45" s="2703">
        <v>77567</v>
      </c>
      <c r="I45" s="2732">
        <v>65391</v>
      </c>
      <c r="J45" s="545"/>
      <c r="K45" s="546"/>
      <c r="L45" s="506">
        <v>17</v>
      </c>
      <c r="M45" s="508"/>
    </row>
    <row r="46" spans="1:18">
      <c r="A46" s="506">
        <v>18</v>
      </c>
      <c r="B46" s="532"/>
      <c r="C46" s="533"/>
      <c r="D46" s="534" t="s">
        <v>691</v>
      </c>
      <c r="E46" s="534"/>
      <c r="F46" s="534"/>
      <c r="G46" s="534"/>
      <c r="H46" s="2701"/>
      <c r="I46" s="2733"/>
      <c r="J46" s="545"/>
      <c r="K46" s="546"/>
      <c r="L46" s="506">
        <v>18</v>
      </c>
      <c r="M46" s="508"/>
    </row>
    <row r="47" spans="1:18">
      <c r="A47" s="506">
        <v>19</v>
      </c>
      <c r="B47" s="532"/>
      <c r="C47" s="533"/>
      <c r="D47" s="534" t="s">
        <v>692</v>
      </c>
      <c r="E47" s="534"/>
      <c r="F47" s="534"/>
      <c r="G47" s="534"/>
      <c r="H47" s="2703"/>
      <c r="I47" s="2732"/>
      <c r="J47" s="545"/>
      <c r="K47" s="546"/>
      <c r="L47" s="506">
        <v>19</v>
      </c>
      <c r="M47" s="508"/>
    </row>
    <row r="48" spans="1:18">
      <c r="A48" s="506">
        <v>20</v>
      </c>
      <c r="B48" s="532"/>
      <c r="C48" s="533"/>
      <c r="D48" s="534" t="s">
        <v>693</v>
      </c>
      <c r="E48" s="534"/>
      <c r="F48" s="534"/>
      <c r="G48" s="534"/>
      <c r="H48" s="2703">
        <v>55925</v>
      </c>
      <c r="I48" s="2732">
        <v>27907</v>
      </c>
      <c r="J48" s="545"/>
      <c r="K48" s="546"/>
      <c r="L48" s="506">
        <v>20</v>
      </c>
      <c r="M48" s="508"/>
    </row>
    <row r="49" spans="1:18">
      <c r="A49" s="506">
        <v>21</v>
      </c>
      <c r="B49" s="532"/>
      <c r="C49" s="533"/>
      <c r="D49" s="534" t="s">
        <v>694</v>
      </c>
      <c r="E49" s="534"/>
      <c r="F49" s="534"/>
      <c r="G49" s="534"/>
      <c r="H49" s="2703"/>
      <c r="I49" s="2732"/>
      <c r="J49" s="545"/>
      <c r="K49" s="546"/>
      <c r="L49" s="506">
        <v>21</v>
      </c>
      <c r="M49" s="508"/>
    </row>
    <row r="50" spans="1:18">
      <c r="A50" s="506">
        <v>22</v>
      </c>
      <c r="B50" s="532"/>
      <c r="C50" s="533"/>
      <c r="D50" s="534" t="s">
        <v>695</v>
      </c>
      <c r="E50" s="534"/>
      <c r="F50" s="534"/>
      <c r="G50" s="534"/>
      <c r="H50" s="2732"/>
      <c r="I50" s="2732"/>
      <c r="J50" s="545"/>
      <c r="K50" s="546"/>
      <c r="L50" s="506">
        <v>22</v>
      </c>
      <c r="M50" s="508"/>
    </row>
    <row r="51" spans="1:18">
      <c r="A51" s="506">
        <v>23</v>
      </c>
      <c r="B51" s="532"/>
      <c r="C51" s="533"/>
      <c r="D51" s="534" t="s">
        <v>696</v>
      </c>
      <c r="E51" s="534"/>
      <c r="F51" s="534"/>
      <c r="G51" s="534"/>
      <c r="H51" s="2701"/>
      <c r="I51" s="2733"/>
      <c r="J51" s="545"/>
      <c r="K51" s="546"/>
      <c r="L51" s="506">
        <v>23</v>
      </c>
      <c r="M51" s="508"/>
    </row>
    <row r="52" spans="1:18">
      <c r="A52" s="506">
        <v>24</v>
      </c>
      <c r="B52" s="532"/>
      <c r="C52" s="533"/>
      <c r="D52" s="534" t="s">
        <v>697</v>
      </c>
      <c r="E52" s="534"/>
      <c r="F52" s="534"/>
      <c r="G52" s="534"/>
      <c r="H52" s="2703">
        <v>44103</v>
      </c>
      <c r="I52" s="2732">
        <v>34985</v>
      </c>
      <c r="J52" s="545"/>
      <c r="K52" s="546"/>
      <c r="L52" s="506">
        <v>24</v>
      </c>
      <c r="M52" s="508"/>
    </row>
    <row r="53" spans="1:18">
      <c r="A53" s="506"/>
      <c r="B53" s="532"/>
      <c r="C53" s="533"/>
      <c r="D53" s="534"/>
      <c r="E53" s="534"/>
      <c r="F53" s="534" t="s">
        <v>698</v>
      </c>
      <c r="G53" s="534"/>
      <c r="H53" s="2703"/>
      <c r="I53" s="2732"/>
      <c r="J53" s="545"/>
      <c r="K53" s="546"/>
      <c r="L53" s="506"/>
      <c r="M53" s="508"/>
    </row>
    <row r="54" spans="1:18">
      <c r="A54" s="506">
        <v>25</v>
      </c>
      <c r="B54" s="532"/>
      <c r="C54" s="533"/>
      <c r="D54" s="534"/>
      <c r="E54" s="534"/>
      <c r="F54" s="534"/>
      <c r="G54" s="534" t="s">
        <v>699</v>
      </c>
      <c r="H54" s="3386"/>
      <c r="I54" s="3386">
        <v>6</v>
      </c>
      <c r="J54" s="545"/>
      <c r="K54" s="546"/>
      <c r="L54" s="506">
        <v>25</v>
      </c>
      <c r="M54" s="508"/>
    </row>
    <row r="55" spans="1:18">
      <c r="A55" s="506">
        <v>26</v>
      </c>
      <c r="B55" s="532"/>
      <c r="C55" s="533"/>
      <c r="D55" s="534"/>
      <c r="E55" s="534"/>
      <c r="F55" s="534"/>
      <c r="G55" s="534" t="s">
        <v>700</v>
      </c>
      <c r="H55" s="2703">
        <v>6</v>
      </c>
      <c r="I55" s="2732"/>
      <c r="J55" s="545"/>
      <c r="K55" s="546"/>
      <c r="L55" s="506">
        <v>26</v>
      </c>
      <c r="M55" s="508"/>
    </row>
    <row r="56" spans="1:18">
      <c r="A56" s="506">
        <v>27</v>
      </c>
      <c r="B56" s="532"/>
      <c r="C56" s="533"/>
      <c r="D56" s="534"/>
      <c r="E56" s="534"/>
      <c r="F56" s="534" t="s">
        <v>701</v>
      </c>
      <c r="G56" s="534"/>
      <c r="H56" s="3387">
        <v>191023</v>
      </c>
      <c r="I56" s="3387">
        <v>140651</v>
      </c>
      <c r="J56" s="545"/>
      <c r="K56" s="546"/>
      <c r="L56" s="506">
        <v>27</v>
      </c>
      <c r="M56" s="508"/>
      <c r="O56" s="542" t="s">
        <v>2210</v>
      </c>
      <c r="P56" s="417" t="b">
        <f>IF(SUM(H44:I55)=SUM(H56:I56),TRUE,FALSE)</f>
        <v>1</v>
      </c>
      <c r="Q56" s="417" t="s">
        <v>3002</v>
      </c>
      <c r="R56" s="417" t="b">
        <f>IF(SUM(H44:I55)=SUM(H56:I56),TRUE,FALSE)</f>
        <v>1</v>
      </c>
    </row>
    <row r="57" spans="1:18">
      <c r="A57" s="506">
        <v>28</v>
      </c>
      <c r="B57" s="532"/>
      <c r="C57" s="533"/>
      <c r="D57" s="534"/>
      <c r="E57" s="534"/>
      <c r="F57" s="534" t="s">
        <v>702</v>
      </c>
      <c r="G57" s="534"/>
      <c r="H57" s="3385">
        <v>2949451</v>
      </c>
      <c r="I57" s="3385">
        <v>2765349</v>
      </c>
      <c r="J57" s="545"/>
      <c r="K57" s="546"/>
      <c r="L57" s="506">
        <v>28</v>
      </c>
      <c r="M57" s="508"/>
      <c r="O57" s="542" t="s">
        <v>2210</v>
      </c>
      <c r="P57" s="417" t="b">
        <f>IF(SUM(H42:I42)+SUM(H56:I56)=SUM(H57:I57),TRUE,FALSE)</f>
        <v>1</v>
      </c>
      <c r="Q57" s="417" t="s">
        <v>3003</v>
      </c>
      <c r="R57" s="417" t="b">
        <f>IF(SUM(H42:I42)+SUM(H56:I56)=SUM(H57:I57),TRUE,FALSE)</f>
        <v>1</v>
      </c>
    </row>
    <row r="58" spans="1:18">
      <c r="A58" s="506"/>
      <c r="B58" s="532"/>
      <c r="C58" s="533"/>
      <c r="D58" s="534"/>
      <c r="E58" s="534" t="s">
        <v>703</v>
      </c>
      <c r="F58" s="534"/>
      <c r="G58" s="534"/>
      <c r="H58" s="536"/>
      <c r="I58" s="536"/>
      <c r="J58" s="545"/>
      <c r="K58" s="546"/>
      <c r="L58" s="506"/>
      <c r="M58" s="508"/>
    </row>
    <row r="59" spans="1:18">
      <c r="A59" s="506">
        <v>29</v>
      </c>
      <c r="B59" s="532"/>
      <c r="C59" s="533"/>
      <c r="D59" s="534" t="s">
        <v>704</v>
      </c>
      <c r="E59" s="534"/>
      <c r="F59" s="534"/>
      <c r="G59" s="534"/>
      <c r="H59" s="536">
        <v>16740</v>
      </c>
      <c r="I59" s="2732">
        <v>19596</v>
      </c>
      <c r="J59" s="545"/>
      <c r="K59" s="546"/>
      <c r="L59" s="506">
        <v>29</v>
      </c>
      <c r="M59" s="508"/>
    </row>
    <row r="60" spans="1:18">
      <c r="A60" s="506">
        <v>30</v>
      </c>
      <c r="B60" s="532"/>
      <c r="C60" s="533"/>
      <c r="D60" s="534" t="s">
        <v>705</v>
      </c>
      <c r="E60" s="534"/>
      <c r="F60" s="534"/>
      <c r="G60" s="534"/>
      <c r="H60" s="537"/>
      <c r="I60" s="2733"/>
      <c r="J60" s="547"/>
      <c r="K60" s="548"/>
      <c r="L60" s="506">
        <v>30</v>
      </c>
      <c r="M60" s="508"/>
    </row>
    <row r="61" spans="1:18">
      <c r="A61" s="506">
        <v>31</v>
      </c>
      <c r="B61" s="532"/>
      <c r="C61" s="533"/>
      <c r="D61" s="534" t="s">
        <v>706</v>
      </c>
      <c r="E61" s="534"/>
      <c r="F61" s="534"/>
      <c r="G61" s="534"/>
      <c r="H61" s="537"/>
      <c r="I61" s="2733"/>
      <c r="J61" s="547"/>
      <c r="K61" s="548"/>
      <c r="L61" s="506">
        <v>31</v>
      </c>
      <c r="M61" s="508"/>
    </row>
    <row r="62" spans="1:18">
      <c r="A62" s="506">
        <v>32</v>
      </c>
      <c r="B62" s="532"/>
      <c r="C62" s="533"/>
      <c r="D62" s="534" t="s">
        <v>707</v>
      </c>
      <c r="E62" s="534"/>
      <c r="F62" s="534"/>
      <c r="G62" s="534"/>
      <c r="H62" s="537"/>
      <c r="I62" s="2733"/>
      <c r="J62" s="547"/>
      <c r="K62" s="548"/>
      <c r="L62" s="506">
        <v>32</v>
      </c>
      <c r="M62" s="508"/>
      <c r="O62" s="417" t="s">
        <v>3160</v>
      </c>
    </row>
    <row r="63" spans="1:18">
      <c r="A63" s="506">
        <v>33</v>
      </c>
      <c r="B63" s="532"/>
      <c r="C63" s="533"/>
      <c r="D63" s="534" t="s">
        <v>708</v>
      </c>
      <c r="E63" s="534"/>
      <c r="F63" s="534"/>
      <c r="G63" s="534"/>
      <c r="H63" s="537"/>
      <c r="I63" s="2733"/>
      <c r="J63" s="547"/>
      <c r="K63" s="548"/>
      <c r="L63" s="506">
        <v>33</v>
      </c>
      <c r="M63" s="508"/>
    </row>
    <row r="64" spans="1:18">
      <c r="A64" s="506">
        <v>34</v>
      </c>
      <c r="B64" s="532"/>
      <c r="C64" s="533"/>
      <c r="D64" s="534" t="s">
        <v>709</v>
      </c>
      <c r="E64" s="534"/>
      <c r="F64" s="534"/>
      <c r="G64" s="534"/>
      <c r="H64" s="536">
        <v>20144</v>
      </c>
      <c r="I64" s="2732">
        <v>15022</v>
      </c>
      <c r="J64" s="547"/>
      <c r="K64" s="548"/>
      <c r="L64" s="506">
        <v>34</v>
      </c>
      <c r="M64" s="508"/>
    </row>
    <row r="65" spans="1:18">
      <c r="A65" s="506">
        <v>35</v>
      </c>
      <c r="B65" s="532"/>
      <c r="C65" s="533"/>
      <c r="D65" s="534" t="s">
        <v>710</v>
      </c>
      <c r="E65" s="534"/>
      <c r="F65" s="534"/>
      <c r="G65" s="534"/>
      <c r="H65" s="537"/>
      <c r="I65" s="537"/>
      <c r="J65" s="547"/>
      <c r="K65" s="548"/>
      <c r="L65" s="506">
        <v>35</v>
      </c>
      <c r="M65" s="508"/>
    </row>
    <row r="66" spans="1:18">
      <c r="A66" s="506">
        <v>36</v>
      </c>
      <c r="B66" s="532"/>
      <c r="C66" s="533"/>
      <c r="D66" s="534"/>
      <c r="E66" s="534"/>
      <c r="F66" s="534" t="s">
        <v>711</v>
      </c>
      <c r="G66" s="534"/>
      <c r="H66" s="3387">
        <v>36884</v>
      </c>
      <c r="I66" s="3387">
        <v>34618</v>
      </c>
      <c r="J66" s="547"/>
      <c r="K66" s="548"/>
      <c r="L66" s="506">
        <v>36</v>
      </c>
      <c r="M66" s="508"/>
      <c r="O66" s="542" t="s">
        <v>2210</v>
      </c>
      <c r="P66" s="417" t="b">
        <f>IF(SUM(H59:I65)=SUM(H66:I66),TRUE,FALSE)</f>
        <v>1</v>
      </c>
      <c r="Q66" s="417" t="s">
        <v>3004</v>
      </c>
      <c r="R66" s="417" t="b">
        <f>IF(SUM(H59:I65)=SUM(H66:I66),TRUE,FALSE)</f>
        <v>1</v>
      </c>
    </row>
    <row r="67" spans="1:18">
      <c r="A67" s="511">
        <v>37</v>
      </c>
      <c r="B67" s="549"/>
      <c r="C67" s="550"/>
      <c r="D67" s="497"/>
      <c r="E67" s="497"/>
      <c r="F67" s="497" t="s">
        <v>712</v>
      </c>
      <c r="G67" s="497"/>
      <c r="H67" s="3385">
        <v>2912567</v>
      </c>
      <c r="I67" s="3385">
        <v>2730731</v>
      </c>
      <c r="J67" s="551"/>
      <c r="K67" s="552"/>
      <c r="L67" s="511">
        <v>37</v>
      </c>
      <c r="M67" s="512"/>
      <c r="O67" s="542" t="s">
        <v>2210</v>
      </c>
      <c r="P67" s="417" t="b">
        <f>IF(SUM(H57:I57)-SUM(H66:I66)=SUM(H67:I67),TRUE,FALSE)</f>
        <v>1</v>
      </c>
      <c r="Q67" s="417" t="s">
        <v>3005</v>
      </c>
      <c r="R67" s="417" t="b">
        <f>IF(SUM(H57:I57)-SUM(H66:I66)=SUM(H67:I67),TRUE,FALSE)</f>
        <v>1</v>
      </c>
    </row>
    <row r="68" spans="1:18">
      <c r="A68" s="534"/>
      <c r="B68" s="534"/>
      <c r="C68" s="534"/>
      <c r="D68" s="534"/>
      <c r="E68" s="534"/>
      <c r="F68" s="534"/>
      <c r="G68" s="534"/>
      <c r="H68" s="553"/>
      <c r="I68" s="553"/>
      <c r="K68" s="534"/>
      <c r="L68" s="534"/>
      <c r="M68" s="554" t="s">
        <v>713</v>
      </c>
    </row>
  </sheetData>
  <customSheetViews>
    <customSheetView guid="{D099E5BD-69C3-4A36-A01A-AB9127CD02AF}" fitToPage="1" topLeftCell="A31">
      <selection activeCell="H44" sqref="H44"/>
      <pageMargins left="0.5" right="0.5" top="0.5" bottom="0.25" header="0.5" footer="0.25"/>
      <printOptions horizontalCentered="1" verticalCentered="1"/>
      <pageSetup scale="81" orientation="portrait" r:id="rId1"/>
      <headerFooter alignWithMargins="0"/>
    </customSheetView>
  </customSheetViews>
  <printOptions horizontalCentered="1" verticalCentered="1"/>
  <pageMargins left="0.5" right="0.5" top="0.5" bottom="0.25" header="0.5" footer="0.25"/>
  <pageSetup scale="81" orientation="portrait" r:id="rId2"/>
  <headerFooter alignWithMargins="0"/>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2"/>
  <sheetViews>
    <sheetView topLeftCell="A16" workbookViewId="0">
      <selection activeCell="G49" sqref="G49"/>
    </sheetView>
  </sheetViews>
  <sheetFormatPr defaultColWidth="11.42578125" defaultRowHeight="12.75"/>
  <cols>
    <col min="1" max="1" width="3.5703125" style="417" customWidth="1"/>
    <col min="2" max="2" width="0.7109375" style="417" customWidth="1"/>
    <col min="3" max="3" width="5.85546875" style="417" customWidth="1"/>
    <col min="4" max="4" width="4.28515625" style="417" customWidth="1"/>
    <col min="5" max="5" width="1.7109375" style="417" customWidth="1"/>
    <col min="6" max="6" width="73.42578125" style="417" customWidth="1"/>
    <col min="7" max="7" width="13" style="540" customWidth="1"/>
    <col min="8" max="8" width="12.42578125" style="540" customWidth="1"/>
    <col min="9" max="9" width="3.5703125" style="417" customWidth="1"/>
    <col min="10" max="10" width="0.7109375" style="417" customWidth="1"/>
    <col min="11" max="11" width="11.42578125" style="417"/>
    <col min="12" max="12" width="20.140625" style="417" bestFit="1" customWidth="1"/>
    <col min="13" max="13" width="11.42578125" style="417"/>
    <col min="14" max="14" width="49.28515625" style="417" bestFit="1" customWidth="1"/>
    <col min="15" max="15" width="10.140625" style="417" bestFit="1" customWidth="1"/>
    <col min="16" max="16384" width="11.42578125" style="417"/>
  </cols>
  <sheetData>
    <row r="1" spans="1:15">
      <c r="A1" s="497" t="s">
        <v>3204</v>
      </c>
      <c r="B1" s="497"/>
      <c r="C1" s="497"/>
      <c r="D1" s="497"/>
      <c r="E1" s="497"/>
      <c r="F1" s="497"/>
      <c r="G1" s="555"/>
      <c r="H1" s="555"/>
      <c r="I1" s="3715">
        <v>17</v>
      </c>
      <c r="J1" s="3715"/>
    </row>
    <row r="2" spans="1:15">
      <c r="A2" s="556" t="s">
        <v>714</v>
      </c>
      <c r="B2" s="557"/>
      <c r="C2" s="557"/>
      <c r="D2" s="557"/>
      <c r="E2" s="557"/>
      <c r="F2" s="557"/>
      <c r="G2" s="558"/>
      <c r="H2" s="558"/>
      <c r="I2" s="557"/>
      <c r="J2" s="559"/>
    </row>
    <row r="3" spans="1:15" s="505" customFormat="1">
      <c r="A3" s="502" t="s">
        <v>295</v>
      </c>
      <c r="B3" s="560"/>
      <c r="C3" s="560"/>
      <c r="D3" s="560"/>
      <c r="E3" s="560"/>
      <c r="F3" s="560"/>
      <c r="G3" s="561"/>
      <c r="H3" s="561"/>
      <c r="I3" s="560"/>
      <c r="J3" s="504"/>
    </row>
    <row r="4" spans="1:15">
      <c r="A4" s="502"/>
      <c r="B4" s="560"/>
      <c r="C4" s="560"/>
      <c r="D4" s="560"/>
      <c r="E4" s="560"/>
      <c r="F4" s="560"/>
      <c r="G4" s="561"/>
      <c r="H4" s="561"/>
      <c r="I4" s="560"/>
      <c r="J4" s="504"/>
    </row>
    <row r="5" spans="1:15">
      <c r="A5" s="511"/>
      <c r="B5" s="497"/>
      <c r="C5" s="497"/>
      <c r="D5" s="497"/>
      <c r="E5" s="497"/>
      <c r="F5" s="497"/>
      <c r="G5" s="555"/>
      <c r="H5" s="555"/>
      <c r="I5" s="497"/>
      <c r="J5" s="512"/>
    </row>
    <row r="6" spans="1:15">
      <c r="A6" s="513" t="s">
        <v>7</v>
      </c>
      <c r="B6" s="514"/>
      <c r="C6" s="515" t="s">
        <v>71</v>
      </c>
      <c r="D6" s="517"/>
      <c r="E6" s="517"/>
      <c r="F6" s="517" t="s">
        <v>715</v>
      </c>
      <c r="G6" s="562" t="s">
        <v>659</v>
      </c>
      <c r="H6" s="563" t="s">
        <v>659</v>
      </c>
      <c r="I6" s="513" t="s">
        <v>7</v>
      </c>
      <c r="J6" s="564"/>
    </row>
    <row r="7" spans="1:15">
      <c r="A7" s="520" t="s">
        <v>17</v>
      </c>
      <c r="B7" s="521"/>
      <c r="C7" s="522" t="s">
        <v>79</v>
      </c>
      <c r="D7" s="534"/>
      <c r="E7" s="534"/>
      <c r="F7" s="523"/>
      <c r="G7" s="537" t="s">
        <v>662</v>
      </c>
      <c r="H7" s="538" t="s">
        <v>663</v>
      </c>
      <c r="I7" s="520" t="s">
        <v>17</v>
      </c>
      <c r="J7" s="508"/>
    </row>
    <row r="8" spans="1:15">
      <c r="A8" s="511"/>
      <c r="B8" s="549"/>
      <c r="C8" s="550"/>
      <c r="D8" s="497"/>
      <c r="E8" s="497"/>
      <c r="F8" s="497" t="s">
        <v>716</v>
      </c>
      <c r="G8" s="565" t="s">
        <v>25</v>
      </c>
      <c r="H8" s="566" t="s">
        <v>26</v>
      </c>
      <c r="I8" s="511"/>
      <c r="J8" s="512"/>
      <c r="L8" s="213"/>
      <c r="M8" s="213"/>
      <c r="N8" s="213"/>
      <c r="O8" s="213"/>
    </row>
    <row r="9" spans="1:15">
      <c r="A9" s="506"/>
      <c r="B9" s="532"/>
      <c r="C9" s="533"/>
      <c r="D9" s="534"/>
      <c r="E9" s="534"/>
      <c r="F9" s="534"/>
      <c r="G9" s="536"/>
      <c r="H9" s="536"/>
      <c r="I9" s="506"/>
      <c r="J9" s="508"/>
    </row>
    <row r="10" spans="1:15">
      <c r="A10" s="506"/>
      <c r="B10" s="532"/>
      <c r="C10" s="533"/>
      <c r="D10" s="534"/>
      <c r="E10" s="534"/>
      <c r="F10" s="534" t="s">
        <v>717</v>
      </c>
      <c r="G10" s="536"/>
      <c r="H10" s="536"/>
      <c r="I10" s="506"/>
      <c r="J10" s="508"/>
    </row>
    <row r="11" spans="1:15">
      <c r="A11" s="506"/>
      <c r="B11" s="532"/>
      <c r="C11" s="533"/>
      <c r="D11" s="534" t="s">
        <v>718</v>
      </c>
      <c r="E11" s="534"/>
      <c r="F11" s="534"/>
      <c r="G11" s="536"/>
      <c r="H11" s="536"/>
      <c r="I11" s="506"/>
      <c r="J11" s="508"/>
    </row>
    <row r="12" spans="1:15">
      <c r="A12" s="506">
        <v>38</v>
      </c>
      <c r="B12" s="532"/>
      <c r="C12" s="533"/>
      <c r="D12" s="534"/>
      <c r="E12" s="534" t="s">
        <v>719</v>
      </c>
      <c r="F12" s="534"/>
      <c r="G12" s="536">
        <v>202421</v>
      </c>
      <c r="H12" s="536">
        <v>158836</v>
      </c>
      <c r="I12" s="506">
        <v>38</v>
      </c>
      <c r="J12" s="508"/>
    </row>
    <row r="13" spans="1:15">
      <c r="A13" s="506">
        <v>39</v>
      </c>
      <c r="B13" s="532"/>
      <c r="C13" s="533"/>
      <c r="D13" s="534"/>
      <c r="E13" s="534" t="s">
        <v>720</v>
      </c>
      <c r="F13" s="534"/>
      <c r="G13" s="537"/>
      <c r="H13" s="537"/>
      <c r="I13" s="506">
        <v>39</v>
      </c>
      <c r="J13" s="508"/>
    </row>
    <row r="14" spans="1:15">
      <c r="A14" s="506">
        <v>40</v>
      </c>
      <c r="B14" s="532"/>
      <c r="C14" s="533"/>
      <c r="D14" s="567" t="s">
        <v>721</v>
      </c>
      <c r="E14" s="567"/>
      <c r="F14" s="567"/>
      <c r="G14" s="536">
        <v>25479</v>
      </c>
      <c r="H14" s="536">
        <v>15464</v>
      </c>
      <c r="I14" s="506">
        <v>40</v>
      </c>
      <c r="J14" s="508"/>
    </row>
    <row r="15" spans="1:15">
      <c r="A15" s="506">
        <v>41</v>
      </c>
      <c r="B15" s="532"/>
      <c r="C15" s="533"/>
      <c r="D15" s="534" t="s">
        <v>722</v>
      </c>
      <c r="E15" s="534"/>
      <c r="F15" s="534"/>
      <c r="G15" s="536"/>
      <c r="H15" s="536"/>
      <c r="I15" s="506">
        <v>41</v>
      </c>
      <c r="J15" s="508"/>
    </row>
    <row r="16" spans="1:15" ht="15.75">
      <c r="A16" s="506">
        <v>42</v>
      </c>
      <c r="B16" s="532"/>
      <c r="C16" s="533"/>
      <c r="D16" s="534"/>
      <c r="E16" s="534" t="s">
        <v>723</v>
      </c>
      <c r="F16" s="534"/>
      <c r="G16" s="2731">
        <v>227900</v>
      </c>
      <c r="H16" s="2731">
        <v>174300</v>
      </c>
      <c r="I16" s="506">
        <v>42</v>
      </c>
      <c r="J16" s="508"/>
      <c r="L16" s="542" t="s">
        <v>2210</v>
      </c>
      <c r="M16" s="417" t="b">
        <f>IF(SUM(G12:H15)=SUM(G16:H16),TRUE,FALSE)</f>
        <v>1</v>
      </c>
      <c r="N16" s="3161" t="s">
        <v>3161</v>
      </c>
      <c r="O16" s="417" t="b">
        <f>IF(SUM(G12:H15)=SUM(G16:H16),TRUE,FALSE)</f>
        <v>1</v>
      </c>
    </row>
    <row r="17" spans="1:10">
      <c r="A17" s="506">
        <v>43</v>
      </c>
      <c r="B17" s="532"/>
      <c r="C17" s="533"/>
      <c r="D17" s="534"/>
      <c r="E17" s="534"/>
      <c r="F17" s="534" t="s">
        <v>3452</v>
      </c>
      <c r="G17" s="2732">
        <v>2684667</v>
      </c>
      <c r="H17" s="2732">
        <v>2556431</v>
      </c>
      <c r="I17" s="506">
        <v>43</v>
      </c>
      <c r="J17" s="508"/>
    </row>
    <row r="18" spans="1:10">
      <c r="A18" s="506"/>
      <c r="B18" s="532"/>
      <c r="C18" s="533"/>
      <c r="D18" s="534"/>
      <c r="E18" s="534"/>
      <c r="F18" s="534" t="s">
        <v>724</v>
      </c>
      <c r="G18" s="536"/>
      <c r="H18" s="536"/>
      <c r="I18" s="506"/>
      <c r="J18" s="508"/>
    </row>
    <row r="19" spans="1:10">
      <c r="A19" s="506"/>
      <c r="B19" s="532"/>
      <c r="C19" s="533"/>
      <c r="D19" s="534" t="s">
        <v>718</v>
      </c>
      <c r="E19" s="534"/>
      <c r="F19" s="534"/>
      <c r="G19" s="536"/>
      <c r="H19" s="536"/>
      <c r="I19" s="506"/>
      <c r="J19" s="508"/>
    </row>
    <row r="20" spans="1:10">
      <c r="A20" s="506">
        <v>44</v>
      </c>
      <c r="B20" s="532"/>
      <c r="C20" s="533"/>
      <c r="D20" s="534"/>
      <c r="E20" s="534" t="s">
        <v>725</v>
      </c>
      <c r="F20" s="534"/>
      <c r="G20" s="536"/>
      <c r="H20" s="536"/>
      <c r="I20" s="506">
        <v>44</v>
      </c>
      <c r="J20" s="508"/>
    </row>
    <row r="21" spans="1:10">
      <c r="A21" s="506"/>
      <c r="B21" s="532"/>
      <c r="C21" s="533"/>
      <c r="D21" s="534"/>
      <c r="E21" s="534"/>
      <c r="F21" s="534" t="s">
        <v>726</v>
      </c>
      <c r="G21" s="536"/>
      <c r="H21" s="536"/>
      <c r="I21" s="506"/>
      <c r="J21" s="508"/>
    </row>
    <row r="22" spans="1:10">
      <c r="A22" s="506">
        <v>45</v>
      </c>
      <c r="B22" s="532"/>
      <c r="C22" s="533"/>
      <c r="D22" s="534" t="s">
        <v>727</v>
      </c>
      <c r="E22" s="534"/>
      <c r="F22" s="534"/>
      <c r="G22" s="537"/>
      <c r="H22" s="537"/>
      <c r="I22" s="506">
        <v>45</v>
      </c>
      <c r="J22" s="508"/>
    </row>
    <row r="23" spans="1:10">
      <c r="A23" s="506">
        <v>46</v>
      </c>
      <c r="B23" s="532"/>
      <c r="C23" s="533"/>
      <c r="D23" s="534"/>
      <c r="E23" s="534"/>
      <c r="F23" s="534" t="s">
        <v>728</v>
      </c>
      <c r="G23" s="2729">
        <v>2684667</v>
      </c>
      <c r="H23" s="2729">
        <v>2556431</v>
      </c>
      <c r="I23" s="506">
        <v>46</v>
      </c>
      <c r="J23" s="508"/>
    </row>
    <row r="24" spans="1:10">
      <c r="A24" s="506"/>
      <c r="B24" s="532"/>
      <c r="C24" s="533"/>
      <c r="D24" s="534"/>
      <c r="E24" s="534"/>
      <c r="F24" s="534" t="s">
        <v>729</v>
      </c>
      <c r="G24" s="536"/>
      <c r="H24" s="536"/>
      <c r="I24" s="506"/>
      <c r="J24" s="508"/>
    </row>
    <row r="25" spans="1:10">
      <c r="A25" s="506"/>
      <c r="B25" s="532"/>
      <c r="C25" s="533"/>
      <c r="D25" s="534" t="s">
        <v>730</v>
      </c>
      <c r="E25" s="534"/>
      <c r="F25" s="534"/>
      <c r="G25" s="536"/>
      <c r="H25" s="536"/>
      <c r="I25" s="506"/>
      <c r="J25" s="508"/>
    </row>
    <row r="26" spans="1:10">
      <c r="A26" s="506">
        <v>47</v>
      </c>
      <c r="B26" s="532"/>
      <c r="C26" s="522" t="s">
        <v>98</v>
      </c>
      <c r="D26" s="534"/>
      <c r="E26" s="534" t="s">
        <v>731</v>
      </c>
      <c r="F26" s="534"/>
      <c r="G26" s="536">
        <v>683269</v>
      </c>
      <c r="H26" s="536">
        <v>592382</v>
      </c>
      <c r="I26" s="506">
        <v>47</v>
      </c>
      <c r="J26" s="508"/>
    </row>
    <row r="27" spans="1:10">
      <c r="A27" s="506">
        <v>48</v>
      </c>
      <c r="B27" s="532"/>
      <c r="C27" s="522" t="s">
        <v>98</v>
      </c>
      <c r="D27" s="534"/>
      <c r="E27" s="534" t="s">
        <v>732</v>
      </c>
      <c r="F27" s="534"/>
      <c r="G27" s="536">
        <v>73533</v>
      </c>
      <c r="H27" s="536">
        <v>56956</v>
      </c>
      <c r="I27" s="506">
        <v>48</v>
      </c>
      <c r="J27" s="508"/>
    </row>
    <row r="28" spans="1:10">
      <c r="A28" s="506">
        <v>49</v>
      </c>
      <c r="B28" s="532"/>
      <c r="C28" s="522" t="s">
        <v>98</v>
      </c>
      <c r="D28" s="534"/>
      <c r="E28" s="534" t="s">
        <v>733</v>
      </c>
      <c r="F28" s="534"/>
      <c r="G28" s="537"/>
      <c r="H28" s="537"/>
      <c r="I28" s="506">
        <v>49</v>
      </c>
      <c r="J28" s="508"/>
    </row>
    <row r="29" spans="1:10">
      <c r="A29" s="506">
        <v>50</v>
      </c>
      <c r="B29" s="532"/>
      <c r="C29" s="522" t="s">
        <v>98</v>
      </c>
      <c r="D29" s="534" t="s">
        <v>734</v>
      </c>
      <c r="E29" s="534"/>
      <c r="F29" s="534"/>
      <c r="G29" s="536">
        <v>235739</v>
      </c>
      <c r="H29" s="536">
        <v>278891</v>
      </c>
      <c r="I29" s="506">
        <v>50</v>
      </c>
      <c r="J29" s="508"/>
    </row>
    <row r="30" spans="1:10">
      <c r="A30" s="506">
        <v>51</v>
      </c>
      <c r="B30" s="532"/>
      <c r="C30" s="533"/>
      <c r="D30" s="534"/>
      <c r="E30" s="534" t="s">
        <v>735</v>
      </c>
      <c r="F30" s="534"/>
      <c r="G30" s="2731">
        <v>992541</v>
      </c>
      <c r="H30" s="2731">
        <v>928229</v>
      </c>
      <c r="I30" s="506">
        <v>51</v>
      </c>
      <c r="J30" s="508"/>
    </row>
    <row r="31" spans="1:10">
      <c r="A31" s="506">
        <v>52</v>
      </c>
      <c r="B31" s="532"/>
      <c r="C31" s="533"/>
      <c r="D31" s="534"/>
      <c r="E31" s="534"/>
      <c r="F31" s="534" t="s">
        <v>3451</v>
      </c>
      <c r="G31" s="2732">
        <v>1692126</v>
      </c>
      <c r="H31" s="2732">
        <v>1628202</v>
      </c>
      <c r="I31" s="506">
        <v>52</v>
      </c>
      <c r="J31" s="508"/>
    </row>
    <row r="32" spans="1:10">
      <c r="A32" s="506"/>
      <c r="B32" s="532"/>
      <c r="C32" s="533"/>
      <c r="D32" s="534"/>
      <c r="E32" s="534"/>
      <c r="F32" s="534" t="s">
        <v>736</v>
      </c>
      <c r="G32" s="2732"/>
      <c r="H32" s="2732"/>
      <c r="I32" s="506"/>
      <c r="J32" s="508"/>
    </row>
    <row r="33" spans="1:10">
      <c r="A33" s="506">
        <v>53</v>
      </c>
      <c r="B33" s="532"/>
      <c r="C33" s="533"/>
      <c r="D33" s="534" t="s">
        <v>737</v>
      </c>
      <c r="E33" s="534"/>
      <c r="F33" s="534"/>
      <c r="G33" s="2733"/>
      <c r="H33" s="2733"/>
      <c r="I33" s="506">
        <v>53</v>
      </c>
      <c r="J33" s="508"/>
    </row>
    <row r="34" spans="1:10">
      <c r="A34" s="506">
        <v>54</v>
      </c>
      <c r="B34" s="532"/>
      <c r="C34" s="533"/>
      <c r="D34" s="534" t="s">
        <v>738</v>
      </c>
      <c r="E34" s="534"/>
      <c r="F34" s="534"/>
      <c r="G34" s="2733"/>
      <c r="H34" s="2733"/>
      <c r="I34" s="506">
        <v>54</v>
      </c>
      <c r="J34" s="508"/>
    </row>
    <row r="35" spans="1:10">
      <c r="A35" s="506">
        <v>55</v>
      </c>
      <c r="B35" s="532"/>
      <c r="C35" s="533"/>
      <c r="D35" s="534"/>
      <c r="E35" s="534"/>
      <c r="F35" s="534" t="s">
        <v>739</v>
      </c>
      <c r="G35" s="2729">
        <v>1692126</v>
      </c>
      <c r="H35" s="2729">
        <v>1628202</v>
      </c>
      <c r="I35" s="506">
        <v>55</v>
      </c>
      <c r="J35" s="508"/>
    </row>
    <row r="36" spans="1:10">
      <c r="A36" s="506"/>
      <c r="B36" s="532"/>
      <c r="C36" s="533"/>
      <c r="D36" s="534"/>
      <c r="E36" s="534"/>
      <c r="F36" s="534" t="s">
        <v>740</v>
      </c>
      <c r="G36" s="2732"/>
      <c r="H36" s="2732"/>
      <c r="I36" s="506"/>
      <c r="J36" s="508"/>
    </row>
    <row r="37" spans="1:10">
      <c r="A37" s="506">
        <v>56</v>
      </c>
      <c r="B37" s="532"/>
      <c r="C37" s="533"/>
      <c r="D37" s="534" t="s">
        <v>741</v>
      </c>
      <c r="E37" s="534"/>
      <c r="F37" s="534"/>
      <c r="G37" s="2733"/>
      <c r="H37" s="2733"/>
      <c r="I37" s="506">
        <v>56</v>
      </c>
      <c r="J37" s="508"/>
    </row>
    <row r="38" spans="1:10">
      <c r="A38" s="506">
        <v>57</v>
      </c>
      <c r="B38" s="532"/>
      <c r="C38" s="533"/>
      <c r="D38" s="534" t="s">
        <v>742</v>
      </c>
      <c r="E38" s="534"/>
      <c r="F38" s="534"/>
      <c r="G38" s="2733"/>
      <c r="H38" s="2733"/>
      <c r="I38" s="506">
        <v>57</v>
      </c>
      <c r="J38" s="508"/>
    </row>
    <row r="39" spans="1:10">
      <c r="A39" s="506">
        <v>58</v>
      </c>
      <c r="B39" s="532"/>
      <c r="C39" s="533"/>
      <c r="D39" s="534" t="s">
        <v>743</v>
      </c>
      <c r="E39" s="534"/>
      <c r="F39" s="534"/>
      <c r="G39" s="2733"/>
      <c r="H39" s="2733"/>
      <c r="I39" s="506">
        <v>58</v>
      </c>
      <c r="J39" s="508"/>
    </row>
    <row r="40" spans="1:10">
      <c r="A40" s="506">
        <v>59</v>
      </c>
      <c r="B40" s="532"/>
      <c r="C40" s="533"/>
      <c r="D40" s="534"/>
      <c r="E40" s="534" t="s">
        <v>744</v>
      </c>
      <c r="F40" s="534"/>
      <c r="G40" s="2733"/>
      <c r="H40" s="2733"/>
      <c r="I40" s="506">
        <v>59</v>
      </c>
      <c r="J40" s="508"/>
    </row>
    <row r="41" spans="1:10">
      <c r="A41" s="506">
        <v>60</v>
      </c>
      <c r="B41" s="532"/>
      <c r="C41" s="533"/>
      <c r="D41" s="534" t="s">
        <v>745</v>
      </c>
      <c r="E41" s="534"/>
      <c r="F41" s="534"/>
      <c r="G41" s="2734"/>
      <c r="H41" s="2734"/>
      <c r="I41" s="506">
        <v>60</v>
      </c>
      <c r="J41" s="508"/>
    </row>
    <row r="42" spans="1:10">
      <c r="A42" s="506">
        <v>61</v>
      </c>
      <c r="B42" s="532"/>
      <c r="C42" s="522" t="s">
        <v>98</v>
      </c>
      <c r="D42" s="534"/>
      <c r="E42" s="534"/>
      <c r="F42" s="534" t="s">
        <v>746</v>
      </c>
      <c r="G42" s="2731">
        <v>1692126</v>
      </c>
      <c r="H42" s="3643">
        <v>1628202</v>
      </c>
      <c r="I42" s="507">
        <v>61</v>
      </c>
      <c r="J42" s="508"/>
    </row>
    <row r="43" spans="1:10">
      <c r="A43" s="506">
        <v>62</v>
      </c>
      <c r="B43" s="532"/>
      <c r="C43" s="533"/>
      <c r="D43" s="534" t="s">
        <v>3275</v>
      </c>
      <c r="E43" s="534"/>
      <c r="F43" s="534"/>
      <c r="G43" s="3645"/>
      <c r="H43" s="3644"/>
      <c r="I43" s="507">
        <v>62</v>
      </c>
      <c r="J43" s="508"/>
    </row>
    <row r="44" spans="1:10" ht="13.5" thickBot="1">
      <c r="A44" s="506">
        <v>63</v>
      </c>
      <c r="B44" s="532"/>
      <c r="C44" s="533"/>
      <c r="D44" s="534" t="s">
        <v>3276</v>
      </c>
      <c r="E44" s="534"/>
      <c r="F44" s="534"/>
      <c r="G44" s="3646">
        <v>1692126</v>
      </c>
      <c r="H44" s="3646">
        <v>1628202</v>
      </c>
      <c r="I44" s="506">
        <v>63</v>
      </c>
      <c r="J44" s="508"/>
    </row>
    <row r="45" spans="1:10" ht="13.5" thickTop="1">
      <c r="A45" s="506">
        <v>64</v>
      </c>
      <c r="B45" s="532"/>
      <c r="C45" s="533"/>
      <c r="D45" s="534" t="s">
        <v>3277</v>
      </c>
      <c r="E45" s="534"/>
      <c r="F45" s="534"/>
      <c r="G45" s="3388">
        <v>101.51</v>
      </c>
      <c r="H45" s="3388">
        <v>97.68</v>
      </c>
      <c r="I45" s="506">
        <v>64</v>
      </c>
      <c r="J45" s="508"/>
    </row>
    <row r="46" spans="1:10">
      <c r="A46" s="506">
        <v>65</v>
      </c>
      <c r="B46" s="532"/>
      <c r="C46" s="533"/>
      <c r="D46" s="534" t="s">
        <v>3278</v>
      </c>
      <c r="E46" s="534"/>
      <c r="F46" s="534"/>
      <c r="G46" s="3388">
        <v>101.51</v>
      </c>
      <c r="H46" s="3388">
        <v>97.68</v>
      </c>
      <c r="I46" s="506">
        <v>65</v>
      </c>
      <c r="J46" s="508"/>
    </row>
    <row r="47" spans="1:10">
      <c r="A47" s="506"/>
      <c r="B47" s="532"/>
      <c r="C47" s="533"/>
      <c r="D47" s="534" t="s">
        <v>3279</v>
      </c>
      <c r="E47" s="534"/>
      <c r="F47" s="534"/>
      <c r="G47" s="2734"/>
      <c r="H47" s="2734"/>
      <c r="I47" s="506"/>
      <c r="J47" s="508"/>
    </row>
    <row r="48" spans="1:10">
      <c r="A48" s="506">
        <v>66</v>
      </c>
      <c r="B48" s="532"/>
      <c r="C48" s="522" t="s">
        <v>98</v>
      </c>
      <c r="D48" s="534" t="s">
        <v>3280</v>
      </c>
      <c r="E48" s="534"/>
      <c r="F48" s="534"/>
      <c r="G48" s="2734">
        <v>2758428</v>
      </c>
      <c r="H48" s="2734">
        <v>2624698</v>
      </c>
      <c r="I48" s="506">
        <v>66</v>
      </c>
      <c r="J48" s="508"/>
    </row>
    <row r="49" spans="1:13">
      <c r="A49" s="506">
        <f>A48+1</f>
        <v>67</v>
      </c>
      <c r="B49" s="532"/>
      <c r="C49" s="522" t="s">
        <v>98</v>
      </c>
      <c r="D49" s="534" t="s">
        <v>3281</v>
      </c>
      <c r="E49" s="534"/>
      <c r="F49" s="534"/>
      <c r="G49" s="2734">
        <v>-756802</v>
      </c>
      <c r="H49" s="2734">
        <v>-649338</v>
      </c>
      <c r="I49" s="506">
        <f>I48+1</f>
        <v>67</v>
      </c>
      <c r="J49" s="508"/>
      <c r="M49" s="540"/>
    </row>
    <row r="50" spans="1:13">
      <c r="A50" s="506">
        <f>A49+1</f>
        <v>68</v>
      </c>
      <c r="B50" s="532"/>
      <c r="C50" s="522" t="s">
        <v>98</v>
      </c>
      <c r="D50" s="534" t="s">
        <v>3282</v>
      </c>
      <c r="E50" s="534"/>
      <c r="F50" s="534"/>
      <c r="G50" s="2734">
        <v>-235739</v>
      </c>
      <c r="H50" s="2734">
        <v>-278891</v>
      </c>
      <c r="I50" s="506">
        <f>I49+1</f>
        <v>68</v>
      </c>
      <c r="J50" s="508"/>
    </row>
    <row r="51" spans="1:13">
      <c r="A51" s="506">
        <f>A50+1</f>
        <v>69</v>
      </c>
      <c r="B51" s="532"/>
      <c r="C51" s="533"/>
      <c r="D51" s="534" t="s">
        <v>3283</v>
      </c>
      <c r="E51" s="534"/>
      <c r="F51" s="534"/>
      <c r="G51" s="2734">
        <v>-9915</v>
      </c>
      <c r="H51" s="2734">
        <v>-10239</v>
      </c>
      <c r="I51" s="506">
        <f>I50+1</f>
        <v>69</v>
      </c>
      <c r="J51" s="508"/>
    </row>
    <row r="52" spans="1:13">
      <c r="A52" s="506">
        <f>A51+1</f>
        <v>70</v>
      </c>
      <c r="B52" s="532"/>
      <c r="C52" s="533"/>
      <c r="D52" s="534" t="s">
        <v>3284</v>
      </c>
      <c r="E52" s="534"/>
      <c r="F52" s="534"/>
      <c r="G52" s="3647">
        <v>24849</v>
      </c>
      <c r="H52" s="3647">
        <v>24560</v>
      </c>
      <c r="I52" s="506">
        <f>I51+1</f>
        <v>70</v>
      </c>
      <c r="J52" s="508"/>
    </row>
    <row r="53" spans="1:13">
      <c r="A53" s="511">
        <f>A52+1</f>
        <v>71</v>
      </c>
      <c r="B53" s="549"/>
      <c r="C53" s="550"/>
      <c r="D53" s="497" t="s">
        <v>3285</v>
      </c>
      <c r="E53" s="497"/>
      <c r="F53" s="497"/>
      <c r="G53" s="3389">
        <v>1780821</v>
      </c>
      <c r="H53" s="3389">
        <v>1710790</v>
      </c>
      <c r="I53" s="511">
        <f>I52+1</f>
        <v>71</v>
      </c>
      <c r="J53" s="512"/>
    </row>
    <row r="54" spans="1:13">
      <c r="A54" s="506"/>
      <c r="B54" s="534"/>
      <c r="C54" s="534"/>
      <c r="D54" s="534"/>
      <c r="E54" s="534"/>
      <c r="F54" s="534"/>
      <c r="G54" s="553"/>
      <c r="H54" s="553"/>
      <c r="I54" s="534"/>
      <c r="J54" s="508"/>
    </row>
    <row r="55" spans="1:13">
      <c r="A55" s="506"/>
      <c r="B55" s="534"/>
      <c r="C55" s="534"/>
      <c r="D55" s="534"/>
      <c r="E55" s="534"/>
      <c r="F55" s="534"/>
      <c r="G55" s="553"/>
      <c r="H55" s="553"/>
      <c r="I55" s="534"/>
      <c r="J55" s="508"/>
    </row>
    <row r="56" spans="1:13">
      <c r="A56" s="506"/>
      <c r="B56" s="534"/>
      <c r="C56" s="534"/>
      <c r="D56" s="534"/>
      <c r="E56" s="534"/>
      <c r="F56" s="534"/>
      <c r="G56" s="553"/>
      <c r="H56" s="553"/>
      <c r="I56" s="534"/>
      <c r="J56" s="508"/>
    </row>
    <row r="57" spans="1:13">
      <c r="A57" s="506"/>
      <c r="B57" s="534"/>
      <c r="C57" s="534"/>
      <c r="D57" s="534"/>
      <c r="E57" s="534"/>
      <c r="F57" s="534"/>
      <c r="G57" s="553"/>
      <c r="H57" s="553"/>
      <c r="I57" s="534"/>
      <c r="J57" s="508"/>
    </row>
    <row r="58" spans="1:13">
      <c r="A58" s="506"/>
      <c r="B58" s="534"/>
      <c r="C58" s="534"/>
      <c r="D58" s="534"/>
      <c r="E58" s="534"/>
      <c r="F58" s="534"/>
      <c r="G58" s="553"/>
      <c r="H58" s="553"/>
      <c r="I58" s="534"/>
      <c r="J58" s="508"/>
    </row>
    <row r="59" spans="1:13">
      <c r="A59" s="506"/>
      <c r="B59" s="534"/>
      <c r="C59" s="534"/>
      <c r="D59" s="534"/>
      <c r="E59" s="534"/>
      <c r="F59" s="534"/>
      <c r="G59" s="553"/>
      <c r="H59" s="553"/>
      <c r="I59" s="534"/>
      <c r="J59" s="508"/>
    </row>
    <row r="60" spans="1:13">
      <c r="A60" s="506"/>
      <c r="B60" s="534"/>
      <c r="C60" s="534"/>
      <c r="D60" s="534"/>
      <c r="E60" s="534"/>
      <c r="F60" s="534"/>
      <c r="G60" s="553"/>
      <c r="H60" s="553"/>
      <c r="I60" s="534"/>
      <c r="J60" s="508"/>
    </row>
    <row r="61" spans="1:13">
      <c r="A61" s="506"/>
      <c r="B61" s="534"/>
      <c r="C61" s="534"/>
      <c r="D61" s="534"/>
      <c r="E61" s="534"/>
      <c r="F61" s="534"/>
      <c r="G61" s="553"/>
      <c r="H61" s="553"/>
      <c r="I61" s="534"/>
      <c r="J61" s="508"/>
    </row>
    <row r="62" spans="1:13">
      <c r="A62" s="506"/>
      <c r="B62" s="534"/>
      <c r="C62" s="534"/>
      <c r="D62" s="534"/>
      <c r="E62" s="534"/>
      <c r="F62" s="534"/>
      <c r="G62" s="553"/>
      <c r="H62" s="553"/>
      <c r="I62" s="534"/>
      <c r="J62" s="508"/>
    </row>
    <row r="63" spans="1:13">
      <c r="A63" s="506"/>
      <c r="B63" s="534"/>
      <c r="C63" s="534"/>
      <c r="D63" s="534"/>
      <c r="E63" s="534"/>
      <c r="F63" s="534"/>
      <c r="G63" s="553"/>
      <c r="H63" s="553"/>
      <c r="I63" s="534"/>
      <c r="J63" s="508"/>
    </row>
    <row r="64" spans="1:13">
      <c r="A64" s="506"/>
      <c r="B64" s="534"/>
      <c r="C64" s="534"/>
      <c r="D64" s="534"/>
      <c r="E64" s="534"/>
      <c r="F64" s="534"/>
      <c r="G64" s="553"/>
      <c r="H64" s="553"/>
      <c r="I64" s="534"/>
      <c r="J64" s="508"/>
    </row>
    <row r="65" spans="1:10">
      <c r="A65" s="506"/>
      <c r="B65" s="534"/>
      <c r="C65" s="534"/>
      <c r="D65" s="534"/>
      <c r="E65" s="534"/>
      <c r="F65" s="534"/>
      <c r="G65" s="553"/>
      <c r="H65" s="553"/>
      <c r="I65" s="534"/>
      <c r="J65" s="508"/>
    </row>
    <row r="66" spans="1:10">
      <c r="A66" s="506"/>
      <c r="B66" s="534"/>
      <c r="C66" s="534"/>
      <c r="D66" s="534"/>
      <c r="E66" s="534"/>
      <c r="F66" s="534"/>
      <c r="G66" s="553"/>
      <c r="H66" s="553"/>
      <c r="I66" s="534"/>
      <c r="J66" s="508"/>
    </row>
    <row r="67" spans="1:10">
      <c r="A67" s="506"/>
      <c r="B67" s="534"/>
      <c r="C67" s="534"/>
      <c r="D67" s="534"/>
      <c r="E67" s="534"/>
      <c r="F67" s="534"/>
      <c r="G67" s="553"/>
      <c r="H67" s="553"/>
      <c r="I67" s="534"/>
      <c r="J67" s="508"/>
    </row>
    <row r="68" spans="1:10">
      <c r="A68" s="506"/>
      <c r="B68" s="534"/>
      <c r="C68" s="534"/>
      <c r="D68" s="534"/>
      <c r="E68" s="534"/>
      <c r="F68" s="534"/>
      <c r="G68" s="553"/>
      <c r="H68" s="553"/>
      <c r="I68" s="534"/>
      <c r="J68" s="508"/>
    </row>
    <row r="69" spans="1:10">
      <c r="A69" s="506"/>
      <c r="B69" s="534"/>
      <c r="C69" s="534"/>
      <c r="D69" s="534"/>
      <c r="E69" s="534"/>
      <c r="F69" s="534"/>
      <c r="G69" s="553"/>
      <c r="H69" s="553"/>
      <c r="I69" s="534"/>
      <c r="J69" s="508"/>
    </row>
    <row r="70" spans="1:10">
      <c r="A70" s="506"/>
      <c r="B70" s="534"/>
      <c r="C70" s="534"/>
      <c r="D70" s="534"/>
      <c r="E70" s="534"/>
      <c r="F70" s="534"/>
      <c r="G70" s="553"/>
      <c r="H70" s="553"/>
      <c r="I70" s="534"/>
      <c r="J70" s="508"/>
    </row>
    <row r="71" spans="1:10">
      <c r="A71" s="511"/>
      <c r="B71" s="497"/>
      <c r="C71" s="497"/>
      <c r="D71" s="497"/>
      <c r="E71" s="497"/>
      <c r="F71" s="497"/>
      <c r="G71" s="555"/>
      <c r="H71" s="555"/>
      <c r="I71" s="497"/>
      <c r="J71" s="512"/>
    </row>
    <row r="72" spans="1:10">
      <c r="A72" s="534" t="s">
        <v>388</v>
      </c>
      <c r="B72" s="534"/>
      <c r="C72" s="534"/>
      <c r="D72" s="534"/>
      <c r="E72" s="534"/>
      <c r="F72" s="534"/>
      <c r="G72" s="553"/>
      <c r="H72" s="553"/>
      <c r="I72" s="534"/>
    </row>
  </sheetData>
  <customSheetViews>
    <customSheetView guid="{D099E5BD-69C3-4A36-A01A-AB9127CD02AF}" fitToPage="1" topLeftCell="A16">
      <selection activeCell="G49" sqref="G49"/>
      <pageMargins left="0.5" right="0.5" top="0.5" bottom="0.25" header="0.5" footer="0.25"/>
      <printOptions horizontalCentered="1" verticalCentered="1"/>
      <pageSetup scale="77" orientation="portrait" r:id="rId1"/>
      <headerFooter alignWithMargins="0"/>
    </customSheetView>
  </customSheetViews>
  <mergeCells count="1">
    <mergeCell ref="I1:J1"/>
  </mergeCells>
  <printOptions horizontalCentered="1" verticalCentered="1"/>
  <pageMargins left="0.5" right="0.5" top="0.5" bottom="0.25" header="0.5" footer="0.25"/>
  <pageSetup scale="77" orientation="portrait" r:id="rId2"/>
  <headerFooter alignWithMargins="0"/>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workbookViewId="0">
      <selection activeCell="A2" sqref="A2:I2"/>
    </sheetView>
  </sheetViews>
  <sheetFormatPr defaultColWidth="9.140625" defaultRowHeight="12.75"/>
  <cols>
    <col min="1" max="16384" width="9.140625" style="571"/>
  </cols>
  <sheetData>
    <row r="1" spans="1:9" s="569" customFormat="1" ht="12">
      <c r="A1" s="568">
        <v>18</v>
      </c>
      <c r="I1" s="570" t="s">
        <v>3204</v>
      </c>
    </row>
    <row r="2" spans="1:9">
      <c r="A2" s="3716" t="s">
        <v>3394</v>
      </c>
      <c r="B2" s="3717"/>
      <c r="C2" s="3717"/>
      <c r="D2" s="3717"/>
      <c r="E2" s="3717"/>
      <c r="F2" s="3717"/>
      <c r="G2" s="3717"/>
      <c r="H2" s="3717"/>
      <c r="I2" s="3718"/>
    </row>
    <row r="3" spans="1:9">
      <c r="A3" s="572"/>
      <c r="B3" s="573"/>
      <c r="C3" s="573"/>
      <c r="D3" s="573"/>
      <c r="E3" s="573"/>
      <c r="F3" s="573"/>
      <c r="G3" s="573"/>
      <c r="H3" s="573"/>
      <c r="I3" s="574"/>
    </row>
    <row r="4" spans="1:9">
      <c r="A4" s="3719"/>
      <c r="B4" s="3720"/>
      <c r="C4" s="3720"/>
      <c r="D4" s="3720"/>
      <c r="E4" s="3720"/>
      <c r="F4" s="3720"/>
      <c r="G4" s="3720"/>
      <c r="H4" s="3720"/>
      <c r="I4" s="3721"/>
    </row>
    <row r="5" spans="1:9">
      <c r="A5" s="572"/>
      <c r="B5" s="573"/>
      <c r="C5" s="573"/>
      <c r="D5" s="573"/>
      <c r="E5" s="573"/>
      <c r="F5" s="573"/>
      <c r="G5" s="573"/>
      <c r="H5" s="573"/>
      <c r="I5" s="574"/>
    </row>
    <row r="6" spans="1:9">
      <c r="A6" s="572"/>
      <c r="B6" s="573"/>
      <c r="C6" s="573"/>
      <c r="D6" s="573"/>
      <c r="E6" s="573"/>
      <c r="F6" s="573"/>
      <c r="G6" s="573"/>
      <c r="H6" s="573"/>
      <c r="I6" s="574"/>
    </row>
    <row r="7" spans="1:9">
      <c r="A7" s="572"/>
      <c r="B7" s="573"/>
      <c r="C7" s="573"/>
      <c r="D7" s="573"/>
      <c r="E7" s="573"/>
      <c r="F7" s="573"/>
      <c r="G7" s="573"/>
      <c r="H7" s="573"/>
      <c r="I7" s="574"/>
    </row>
    <row r="8" spans="1:9">
      <c r="A8" s="572"/>
      <c r="B8" s="573"/>
      <c r="C8" s="573"/>
      <c r="D8" s="573"/>
      <c r="E8" s="573"/>
      <c r="F8" s="573"/>
      <c r="G8" s="573"/>
      <c r="H8" s="573"/>
      <c r="I8" s="574"/>
    </row>
    <row r="9" spans="1:9">
      <c r="A9" s="572"/>
      <c r="B9" s="573"/>
      <c r="C9" s="573"/>
      <c r="D9" s="573"/>
      <c r="E9" s="573"/>
      <c r="F9" s="573"/>
      <c r="G9" s="573"/>
      <c r="H9" s="573"/>
      <c r="I9" s="574"/>
    </row>
    <row r="10" spans="1:9">
      <c r="A10" s="572"/>
      <c r="B10" s="573"/>
      <c r="C10" s="573"/>
      <c r="D10" s="573"/>
      <c r="E10" s="573"/>
      <c r="F10" s="573"/>
      <c r="G10" s="573"/>
      <c r="H10" s="573"/>
      <c r="I10" s="574"/>
    </row>
    <row r="11" spans="1:9">
      <c r="A11" s="572"/>
      <c r="B11" s="573"/>
      <c r="C11" s="573"/>
      <c r="D11" s="573"/>
      <c r="E11" s="573"/>
      <c r="F11" s="573"/>
      <c r="G11" s="573"/>
      <c r="H11" s="573"/>
      <c r="I11" s="574"/>
    </row>
    <row r="12" spans="1:9">
      <c r="A12" s="572"/>
      <c r="B12" s="573"/>
      <c r="C12" s="573"/>
      <c r="D12" s="573"/>
      <c r="E12" s="573"/>
      <c r="F12" s="573"/>
      <c r="G12" s="573"/>
      <c r="H12" s="573"/>
      <c r="I12" s="574"/>
    </row>
    <row r="13" spans="1:9">
      <c r="A13" s="572"/>
      <c r="B13" s="573"/>
      <c r="C13" s="573"/>
      <c r="D13" s="573"/>
      <c r="E13" s="573"/>
      <c r="F13" s="573"/>
      <c r="G13" s="573"/>
      <c r="H13" s="573"/>
      <c r="I13" s="574"/>
    </row>
    <row r="14" spans="1:9">
      <c r="A14" s="572"/>
      <c r="B14" s="573"/>
      <c r="C14" s="573"/>
      <c r="D14" s="573"/>
      <c r="E14" s="573"/>
      <c r="F14" s="573"/>
      <c r="G14" s="573"/>
      <c r="H14" s="573"/>
      <c r="I14" s="574"/>
    </row>
    <row r="15" spans="1:9">
      <c r="A15" s="572"/>
      <c r="B15" s="573"/>
      <c r="C15" s="573"/>
      <c r="D15" s="573"/>
      <c r="E15" s="573"/>
      <c r="F15" s="573"/>
      <c r="G15" s="573"/>
      <c r="H15" s="573"/>
      <c r="I15" s="574"/>
    </row>
    <row r="16" spans="1:9">
      <c r="A16" s="572"/>
      <c r="B16" s="573"/>
      <c r="C16" s="573"/>
      <c r="D16" s="573"/>
      <c r="E16" s="573"/>
      <c r="F16" s="573"/>
      <c r="G16" s="573"/>
      <c r="H16" s="573"/>
      <c r="I16" s="574"/>
    </row>
    <row r="17" spans="1:9">
      <c r="A17" s="572"/>
      <c r="B17" s="573"/>
      <c r="C17" s="573"/>
      <c r="D17" s="573"/>
      <c r="E17" s="573"/>
      <c r="F17" s="573"/>
      <c r="G17" s="573"/>
      <c r="H17" s="573"/>
      <c r="I17" s="574"/>
    </row>
    <row r="18" spans="1:9">
      <c r="A18" s="572"/>
      <c r="B18" s="573"/>
      <c r="C18" s="573"/>
      <c r="D18" s="573"/>
      <c r="E18" s="573"/>
      <c r="F18" s="573"/>
      <c r="G18" s="573"/>
      <c r="H18" s="573"/>
      <c r="I18" s="574"/>
    </row>
    <row r="19" spans="1:9">
      <c r="A19" s="572"/>
      <c r="B19" s="573"/>
      <c r="C19" s="573"/>
      <c r="D19" s="573"/>
      <c r="E19" s="573"/>
      <c r="F19" s="573"/>
      <c r="G19" s="573"/>
      <c r="H19" s="573"/>
      <c r="I19" s="574"/>
    </row>
    <row r="20" spans="1:9">
      <c r="A20" s="572"/>
      <c r="B20" s="573"/>
      <c r="C20" s="573"/>
      <c r="D20" s="573"/>
      <c r="E20" s="573"/>
      <c r="F20" s="573"/>
      <c r="G20" s="573"/>
      <c r="H20" s="573"/>
      <c r="I20" s="574"/>
    </row>
    <row r="21" spans="1:9">
      <c r="A21" s="572"/>
      <c r="B21" s="573"/>
      <c r="C21" s="573"/>
      <c r="D21" s="573"/>
      <c r="E21" s="573"/>
      <c r="F21" s="573"/>
      <c r="G21" s="573"/>
      <c r="H21" s="573"/>
      <c r="I21" s="574"/>
    </row>
    <row r="22" spans="1:9">
      <c r="A22" s="572"/>
      <c r="B22" s="573"/>
      <c r="C22" s="573"/>
      <c r="D22" s="573"/>
      <c r="E22" s="573"/>
      <c r="F22" s="573"/>
      <c r="G22" s="573"/>
      <c r="H22" s="573"/>
      <c r="I22" s="574"/>
    </row>
    <row r="23" spans="1:9">
      <c r="A23" s="572"/>
      <c r="B23" s="573"/>
      <c r="C23" s="573"/>
      <c r="D23" s="573"/>
      <c r="E23" s="573"/>
      <c r="F23" s="573"/>
      <c r="G23" s="573"/>
      <c r="H23" s="573"/>
      <c r="I23" s="574"/>
    </row>
    <row r="24" spans="1:9">
      <c r="A24" s="572"/>
      <c r="B24" s="573"/>
      <c r="C24" s="573"/>
      <c r="D24" s="573"/>
      <c r="E24" s="573"/>
      <c r="F24" s="573"/>
      <c r="G24" s="573"/>
      <c r="H24" s="573"/>
      <c r="I24" s="574"/>
    </row>
    <row r="25" spans="1:9">
      <c r="A25" s="572"/>
      <c r="B25" s="573"/>
      <c r="C25" s="573"/>
      <c r="D25" s="573"/>
      <c r="E25" s="573"/>
      <c r="F25" s="573"/>
      <c r="G25" s="573"/>
      <c r="H25" s="573"/>
      <c r="I25" s="574"/>
    </row>
    <row r="26" spans="1:9">
      <c r="A26" s="572"/>
      <c r="B26" s="573"/>
      <c r="C26" s="573"/>
      <c r="D26" s="573"/>
      <c r="E26" s="573"/>
      <c r="F26" s="573"/>
      <c r="G26" s="573"/>
      <c r="H26" s="573"/>
      <c r="I26" s="574"/>
    </row>
    <row r="27" spans="1:9">
      <c r="A27" s="572"/>
      <c r="B27" s="573"/>
      <c r="C27" s="573"/>
      <c r="D27" s="573"/>
      <c r="E27" s="573"/>
      <c r="F27" s="573"/>
      <c r="G27" s="573"/>
      <c r="H27" s="573"/>
      <c r="I27" s="574"/>
    </row>
    <row r="28" spans="1:9">
      <c r="A28" s="572"/>
      <c r="B28" s="573"/>
      <c r="C28" s="573"/>
      <c r="D28" s="573"/>
      <c r="E28" s="573"/>
      <c r="F28" s="573"/>
      <c r="G28" s="573"/>
      <c r="H28" s="573"/>
      <c r="I28" s="574"/>
    </row>
    <row r="29" spans="1:9">
      <c r="A29" s="572"/>
      <c r="B29" s="573"/>
      <c r="C29" s="573"/>
      <c r="D29" s="573"/>
      <c r="E29" s="573"/>
      <c r="F29" s="573"/>
      <c r="G29" s="573"/>
      <c r="H29" s="573"/>
      <c r="I29" s="574"/>
    </row>
    <row r="30" spans="1:9">
      <c r="A30" s="572"/>
      <c r="B30" s="573"/>
      <c r="C30" s="573"/>
      <c r="D30" s="573"/>
      <c r="E30" s="573"/>
      <c r="F30" s="573"/>
      <c r="G30" s="573"/>
      <c r="H30" s="573"/>
      <c r="I30" s="574"/>
    </row>
    <row r="31" spans="1:9">
      <c r="A31" s="572"/>
      <c r="B31" s="573"/>
      <c r="C31" s="573"/>
      <c r="D31" s="573"/>
      <c r="E31" s="573"/>
      <c r="F31" s="573"/>
      <c r="G31" s="573"/>
      <c r="H31" s="573"/>
      <c r="I31" s="574"/>
    </row>
    <row r="32" spans="1:9">
      <c r="A32" s="572"/>
      <c r="B32" s="573"/>
      <c r="C32" s="573"/>
      <c r="D32" s="573"/>
      <c r="E32" s="573"/>
      <c r="F32" s="573"/>
      <c r="G32" s="573"/>
      <c r="H32" s="573"/>
      <c r="I32" s="574"/>
    </row>
    <row r="33" spans="1:9">
      <c r="A33" s="572"/>
      <c r="B33" s="573"/>
      <c r="C33" s="573"/>
      <c r="D33" s="573"/>
      <c r="E33" s="573"/>
      <c r="F33" s="573"/>
      <c r="G33" s="573"/>
      <c r="H33" s="573"/>
      <c r="I33" s="574"/>
    </row>
    <row r="34" spans="1:9">
      <c r="A34" s="572"/>
      <c r="B34" s="573"/>
      <c r="C34" s="573"/>
      <c r="D34" s="573"/>
      <c r="E34" s="573"/>
      <c r="F34" s="573"/>
      <c r="G34" s="573"/>
      <c r="H34" s="573"/>
      <c r="I34" s="574"/>
    </row>
    <row r="35" spans="1:9">
      <c r="A35" s="572"/>
      <c r="B35" s="573"/>
      <c r="C35" s="573"/>
      <c r="D35" s="573"/>
      <c r="E35" s="573"/>
      <c r="F35" s="573"/>
      <c r="G35" s="573"/>
      <c r="H35" s="573"/>
      <c r="I35" s="574"/>
    </row>
    <row r="36" spans="1:9">
      <c r="A36" s="572"/>
      <c r="B36" s="573"/>
      <c r="C36" s="573"/>
      <c r="D36" s="573"/>
      <c r="E36" s="573"/>
      <c r="F36" s="573"/>
      <c r="G36" s="573"/>
      <c r="H36" s="573"/>
      <c r="I36" s="574"/>
    </row>
    <row r="37" spans="1:9">
      <c r="A37" s="572"/>
      <c r="B37" s="573"/>
      <c r="C37" s="573"/>
      <c r="D37" s="573"/>
      <c r="E37" s="573"/>
      <c r="F37" s="573"/>
      <c r="G37" s="573"/>
      <c r="H37" s="573"/>
      <c r="I37" s="574"/>
    </row>
    <row r="38" spans="1:9">
      <c r="A38" s="572"/>
      <c r="B38" s="573"/>
      <c r="C38" s="573"/>
      <c r="D38" s="573"/>
      <c r="E38" s="573"/>
      <c r="F38" s="573"/>
      <c r="G38" s="573"/>
      <c r="H38" s="573"/>
      <c r="I38" s="574"/>
    </row>
    <row r="39" spans="1:9">
      <c r="A39" s="572"/>
      <c r="B39" s="573"/>
      <c r="C39" s="573"/>
      <c r="D39" s="573"/>
      <c r="E39" s="573"/>
      <c r="F39" s="573"/>
      <c r="G39" s="573"/>
      <c r="H39" s="573"/>
      <c r="I39" s="574"/>
    </row>
    <row r="40" spans="1:9">
      <c r="A40" s="572"/>
      <c r="B40" s="573"/>
      <c r="C40" s="573"/>
      <c r="D40" s="573"/>
      <c r="E40" s="573"/>
      <c r="F40" s="573"/>
      <c r="G40" s="573"/>
      <c r="H40" s="573"/>
      <c r="I40" s="574"/>
    </row>
    <row r="41" spans="1:9">
      <c r="A41" s="572"/>
      <c r="B41" s="573"/>
      <c r="C41" s="573"/>
      <c r="D41" s="573"/>
      <c r="E41" s="573"/>
      <c r="F41" s="573"/>
      <c r="G41" s="573"/>
      <c r="H41" s="573"/>
      <c r="I41" s="574"/>
    </row>
    <row r="42" spans="1:9">
      <c r="A42" s="572"/>
      <c r="B42" s="573"/>
      <c r="C42" s="573"/>
      <c r="D42" s="573"/>
      <c r="E42" s="573"/>
      <c r="F42" s="573"/>
      <c r="G42" s="573"/>
      <c r="H42" s="573"/>
      <c r="I42" s="574"/>
    </row>
    <row r="43" spans="1:9">
      <c r="A43" s="572"/>
      <c r="B43" s="573"/>
      <c r="C43" s="573"/>
      <c r="D43" s="573"/>
      <c r="E43" s="573"/>
      <c r="F43" s="573"/>
      <c r="G43" s="573"/>
      <c r="H43" s="573"/>
      <c r="I43" s="574"/>
    </row>
    <row r="44" spans="1:9">
      <c r="A44" s="572"/>
      <c r="B44" s="573"/>
      <c r="C44" s="573"/>
      <c r="D44" s="573"/>
      <c r="E44" s="573"/>
      <c r="F44" s="573"/>
      <c r="G44" s="573"/>
      <c r="H44" s="573"/>
      <c r="I44" s="574"/>
    </row>
    <row r="45" spans="1:9">
      <c r="A45" s="572"/>
      <c r="B45" s="573"/>
      <c r="C45" s="573"/>
      <c r="D45" s="573"/>
      <c r="E45" s="573"/>
      <c r="F45" s="573"/>
      <c r="G45" s="573"/>
      <c r="H45" s="573"/>
      <c r="I45" s="574"/>
    </row>
    <row r="46" spans="1:9">
      <c r="A46" s="572"/>
      <c r="B46" s="573"/>
      <c r="C46" s="573"/>
      <c r="D46" s="573"/>
      <c r="E46" s="573"/>
      <c r="F46" s="573"/>
      <c r="G46" s="573"/>
      <c r="H46" s="573"/>
      <c r="I46" s="574"/>
    </row>
    <row r="47" spans="1:9">
      <c r="A47" s="572"/>
      <c r="B47" s="573"/>
      <c r="C47" s="573"/>
      <c r="D47" s="573"/>
      <c r="E47" s="573"/>
      <c r="F47" s="573"/>
      <c r="G47" s="573"/>
      <c r="H47" s="573"/>
      <c r="I47" s="574"/>
    </row>
    <row r="48" spans="1:9">
      <c r="A48" s="572"/>
      <c r="B48" s="573"/>
      <c r="C48" s="573"/>
      <c r="D48" s="573"/>
      <c r="E48" s="573"/>
      <c r="F48" s="573"/>
      <c r="G48" s="573"/>
      <c r="H48" s="573"/>
      <c r="I48" s="574"/>
    </row>
    <row r="49" spans="1:9">
      <c r="A49" s="572"/>
      <c r="B49" s="573"/>
      <c r="C49" s="573"/>
      <c r="D49" s="573"/>
      <c r="E49" s="573"/>
      <c r="F49" s="573"/>
      <c r="G49" s="573"/>
      <c r="H49" s="573"/>
      <c r="I49" s="574"/>
    </row>
    <row r="50" spans="1:9">
      <c r="A50" s="575"/>
      <c r="B50" s="576"/>
      <c r="C50" s="576"/>
      <c r="D50" s="576"/>
      <c r="E50" s="576"/>
      <c r="F50" s="576"/>
      <c r="G50" s="576"/>
      <c r="H50" s="576"/>
      <c r="I50" s="577"/>
    </row>
    <row r="51" spans="1:9" s="569" customFormat="1" ht="12">
      <c r="I51" s="570" t="s">
        <v>388</v>
      </c>
    </row>
  </sheetData>
  <customSheetViews>
    <customSheetView guid="{4E7A3D04-9F51-465C-A42B-3DF9B3E7D5B5}" showPageBreaks="1">
      <selection activeCell="P11" sqref="P11"/>
      <pageMargins left="0.5" right="0.5" top="0.5" bottom="0.25" header="0.5" footer="0.25"/>
      <printOptions horizontalCentered="1" verticalCentered="1"/>
      <pageSetup orientation="portrait" r:id="rId1"/>
      <headerFooter alignWithMargins="0"/>
    </customSheetView>
    <customSheetView guid="{0DB5BAD5-393A-4F38-9E8B-709DEA7858B1}">
      <selection activeCell="P11" sqref="P11"/>
      <pageMargins left="0.5" right="0.5" top="0.5" bottom="0.25" header="0.5" footer="0.25"/>
      <printOptions horizontalCentered="1" verticalCentered="1"/>
      <pageSetup orientation="portrait" r:id="rId2"/>
      <headerFooter alignWithMargins="0"/>
    </customSheetView>
    <customSheetView guid="{9188604F-721B-4607-B5A7-F14601E34BB8}">
      <selection activeCell="P11" sqref="P11"/>
      <pageMargins left="0.5" right="0.5" top="0.5" bottom="0.25" header="0.5" footer="0.25"/>
      <printOptions horizontalCentered="1" verticalCentered="1"/>
      <pageSetup orientation="portrait" r:id="rId3"/>
      <headerFooter alignWithMargins="0"/>
    </customSheetView>
    <customSheetView guid="{26429A53-B624-4AA6-8C8D-667186B058B8}">
      <selection activeCell="P11" sqref="P11"/>
      <pageMargins left="0.5" right="0.5" top="0.5" bottom="0.25" header="0.5" footer="0.25"/>
      <printOptions horizontalCentered="1" verticalCentered="1"/>
      <pageSetup orientation="portrait" r:id="rId4"/>
      <headerFooter alignWithMargins="0"/>
    </customSheetView>
    <customSheetView guid="{7390B031-6060-4327-BF01-8B9465EDB6D9}">
      <selection activeCell="P11" sqref="P11"/>
      <pageMargins left="0.5" right="0.5" top="0.5" bottom="0.25" header="0.5" footer="0.25"/>
      <printOptions horizontalCentered="1" verticalCentered="1"/>
      <pageSetup orientation="portrait" r:id="rId5"/>
      <headerFooter alignWithMargins="0"/>
    </customSheetView>
    <customSheetView guid="{49D366EC-C851-4932-854D-8EA887B298C5}">
      <selection activeCell="P11" sqref="P11"/>
      <pageMargins left="0.5" right="0.5" top="0.5" bottom="0.25" header="0.5" footer="0.25"/>
      <printOptions horizontalCentered="1" verticalCentered="1"/>
      <pageSetup orientation="portrait" r:id="rId6"/>
      <headerFooter alignWithMargins="0"/>
    </customSheetView>
    <customSheetView guid="{F228F194-B0FE-4A91-A927-06A4E89703F0}">
      <selection activeCell="P11" sqref="P11"/>
      <pageMargins left="0.5" right="0.5" top="0.5" bottom="0.25" header="0.5" footer="0.25"/>
      <printOptions horizontalCentered="1" verticalCentered="1"/>
      <pageSetup orientation="portrait" r:id="rId7"/>
      <headerFooter alignWithMargins="0"/>
    </customSheetView>
    <customSheetView guid="{A2494C54-8D9D-4A05-9F27-C858173D9692}">
      <selection activeCell="P11" sqref="P11"/>
      <pageMargins left="0.5" right="0.5" top="0.5" bottom="0.25" header="0.5" footer="0.25"/>
      <printOptions horizontalCentered="1" verticalCentered="1"/>
      <pageSetup orientation="portrait" r:id="rId8"/>
      <headerFooter alignWithMargins="0"/>
    </customSheetView>
    <customSheetView guid="{74404EEC-CA6A-48B0-B168-B7933282EEB2}">
      <selection activeCell="P11" sqref="P11"/>
      <pageMargins left="0.5" right="0.5" top="0.5" bottom="0.25" header="0.5" footer="0.25"/>
      <printOptions horizontalCentered="1" verticalCentered="1"/>
      <pageSetup orientation="portrait" r:id="rId9"/>
      <headerFooter alignWithMargins="0"/>
    </customSheetView>
    <customSheetView guid="{FB19BFAA-60BA-4CC2-92E5-E4C141AE804E}">
      <selection activeCell="P11" sqref="P11"/>
      <pageMargins left="0.5" right="0.5" top="0.5" bottom="0.25" header="0.5" footer="0.25"/>
      <printOptions horizontalCentered="1" verticalCentered="1"/>
      <pageSetup orientation="portrait" r:id="rId10"/>
      <headerFooter alignWithMargins="0"/>
    </customSheetView>
    <customSheetView guid="{F56BCD39-3910-4701-BCCF-245589B07D98}">
      <selection activeCell="P11" sqref="P11"/>
      <pageMargins left="0.5" right="0.5" top="0.5" bottom="0.25" header="0.5" footer="0.25"/>
      <printOptions horizontalCentered="1" verticalCentered="1"/>
      <pageSetup orientation="portrait" r:id="rId11"/>
      <headerFooter alignWithMargins="0"/>
    </customSheetView>
    <customSheetView guid="{D099E5BD-69C3-4A36-A01A-AB9127CD02AF}" fitToPage="1">
      <selection activeCell="A2" sqref="A2:I2"/>
      <pageMargins left="0.5" right="0.5" top="0.5" bottom="0.25" header="0.5" footer="0.25"/>
      <printOptions horizontalCentered="1" verticalCentered="1"/>
      <pageSetup orientation="portrait" r:id="rId12"/>
      <headerFooter alignWithMargins="0"/>
    </customSheetView>
  </customSheetViews>
  <mergeCells count="2">
    <mergeCell ref="A2:I2"/>
    <mergeCell ref="A4:I4"/>
  </mergeCells>
  <printOptions horizontalCentered="1" verticalCentered="1"/>
  <pageMargins left="0.5" right="0.5" top="0.5" bottom="0.25" header="0.5" footer="0.25"/>
  <pageSetup orientation="portrait" r:id="rId1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opLeftCell="A4" workbookViewId="0">
      <selection activeCell="C20" sqref="C20"/>
    </sheetView>
  </sheetViews>
  <sheetFormatPr defaultRowHeight="15"/>
  <cols>
    <col min="1" max="1" width="5.42578125" style="2813" customWidth="1"/>
    <col min="2" max="2" width="5" style="2813" customWidth="1"/>
    <col min="3" max="3" width="38.42578125" style="2813" customWidth="1"/>
    <col min="4" max="4" width="10" style="2813" bestFit="1" customWidth="1"/>
    <col min="5" max="5" width="9.7109375" style="2813" customWidth="1"/>
    <col min="6" max="6" width="10" style="2813" customWidth="1"/>
    <col min="7" max="7" width="13.28515625" style="2813" customWidth="1"/>
    <col min="8" max="8" width="4.28515625" style="2813" customWidth="1"/>
  </cols>
  <sheetData>
    <row r="1" spans="1:8" s="581" customFormat="1">
      <c r="A1" s="3310" t="s">
        <v>3204</v>
      </c>
      <c r="B1" s="3236"/>
      <c r="C1" s="3434"/>
      <c r="D1" s="3435"/>
      <c r="E1" s="3436"/>
      <c r="F1" s="3236"/>
      <c r="G1" s="3434"/>
      <c r="H1" s="3307">
        <v>19</v>
      </c>
    </row>
    <row r="2" spans="1:8">
      <c r="A2" s="3439" t="s">
        <v>3234</v>
      </c>
      <c r="B2" s="3226"/>
      <c r="C2" s="3226"/>
      <c r="D2" s="3226"/>
      <c r="E2" s="3226"/>
      <c r="F2" s="3227"/>
      <c r="G2" s="3227"/>
      <c r="H2" s="3438"/>
    </row>
    <row r="3" spans="1:8">
      <c r="A3" s="3440" t="s">
        <v>295</v>
      </c>
      <c r="B3" s="3229"/>
      <c r="C3" s="3229"/>
      <c r="D3" s="3229"/>
      <c r="E3" s="3229"/>
      <c r="F3" s="3230"/>
      <c r="G3" s="3230"/>
      <c r="H3" s="3228"/>
    </row>
    <row r="4" spans="1:8" s="2813" customFormat="1">
      <c r="A4" s="3440"/>
      <c r="B4" s="3229"/>
      <c r="C4" s="3229"/>
      <c r="D4" s="3229"/>
      <c r="E4" s="3229"/>
      <c r="F4" s="3230"/>
      <c r="G4" s="3230"/>
      <c r="H4" s="3228"/>
    </row>
    <row r="5" spans="1:8" s="3309" customFormat="1" ht="12">
      <c r="A5" s="3303" t="s">
        <v>3235</v>
      </c>
      <c r="B5" s="3304"/>
      <c r="C5" s="3305"/>
      <c r="D5" s="3305"/>
      <c r="E5" s="3305"/>
      <c r="F5" s="3306" t="s">
        <v>3236</v>
      </c>
      <c r="G5" s="3307"/>
      <c r="H5" s="3308"/>
    </row>
    <row r="6" spans="1:8" s="3309" customFormat="1" ht="12">
      <c r="A6" s="3303"/>
      <c r="B6" s="3304"/>
      <c r="C6" s="3305"/>
      <c r="D6" s="3305"/>
      <c r="E6" s="3304" t="s">
        <v>1397</v>
      </c>
      <c r="F6" s="3310"/>
      <c r="G6" s="3304" t="s">
        <v>3237</v>
      </c>
      <c r="H6" s="3308"/>
    </row>
    <row r="7" spans="1:8" s="3309" customFormat="1" ht="12">
      <c r="A7" s="3311"/>
      <c r="B7" s="3304"/>
      <c r="C7" s="3305"/>
      <c r="D7" s="3305"/>
      <c r="E7" s="3305" t="s">
        <v>3238</v>
      </c>
      <c r="F7" s="3310"/>
      <c r="G7" s="3312" t="s">
        <v>3239</v>
      </c>
      <c r="H7" s="3308"/>
    </row>
    <row r="8" spans="1:8" s="3309" customFormat="1" ht="12">
      <c r="A8" s="3303" t="s">
        <v>3240</v>
      </c>
      <c r="B8" s="3304"/>
      <c r="C8" s="3305"/>
      <c r="D8" s="3305"/>
      <c r="E8" s="3305"/>
      <c r="F8" s="3310"/>
      <c r="G8" s="3313"/>
      <c r="H8" s="3308"/>
    </row>
    <row r="9" spans="1:8" s="3309" customFormat="1" ht="12">
      <c r="A9" s="3303" t="s">
        <v>3241</v>
      </c>
      <c r="B9" s="3304"/>
      <c r="C9" s="3305"/>
      <c r="D9" s="3305"/>
      <c r="E9" s="3305"/>
      <c r="F9" s="3310"/>
      <c r="G9" s="3313"/>
      <c r="H9" s="3308"/>
    </row>
    <row r="10" spans="1:8" s="3309" customFormat="1" ht="12">
      <c r="A10" s="3311"/>
      <c r="B10" s="3304"/>
      <c r="C10" s="3305"/>
      <c r="D10" s="3305"/>
      <c r="E10" s="3305"/>
      <c r="F10" s="3310"/>
      <c r="G10" s="3313"/>
      <c r="H10" s="3308"/>
    </row>
    <row r="11" spans="1:8" s="3309" customFormat="1" ht="12">
      <c r="A11" s="3303" t="s">
        <v>3242</v>
      </c>
      <c r="B11" s="3304"/>
      <c r="C11" s="3305"/>
      <c r="D11" s="3305"/>
      <c r="E11" s="3305"/>
      <c r="F11" s="3310"/>
      <c r="G11" s="3313"/>
      <c r="H11" s="3308"/>
    </row>
    <row r="12" spans="1:8" s="3309" customFormat="1" ht="12">
      <c r="A12" s="3303" t="s">
        <v>3243</v>
      </c>
      <c r="B12" s="3304"/>
      <c r="C12" s="3305"/>
      <c r="D12" s="3305"/>
      <c r="E12" s="3305"/>
      <c r="F12" s="3305"/>
      <c r="G12" s="3304"/>
      <c r="H12" s="3308"/>
    </row>
    <row r="13" spans="1:8" s="3309" customFormat="1" ht="12">
      <c r="A13" s="3303" t="s">
        <v>3244</v>
      </c>
      <c r="B13" s="3304"/>
      <c r="C13" s="3305"/>
      <c r="D13" s="3305"/>
      <c r="E13" s="3305"/>
      <c r="F13" s="3305"/>
      <c r="G13" s="3314"/>
      <c r="H13" s="3308"/>
    </row>
    <row r="14" spans="1:8" s="3309" customFormat="1" ht="12">
      <c r="A14" s="3315"/>
      <c r="B14" s="3304"/>
      <c r="C14" s="3305"/>
      <c r="D14" s="3305"/>
      <c r="E14" s="3305"/>
      <c r="F14" s="3305"/>
      <c r="G14" s="3314"/>
      <c r="H14" s="3308"/>
    </row>
    <row r="15" spans="1:8" s="3309" customFormat="1" ht="12">
      <c r="A15" s="3316" t="s">
        <v>3245</v>
      </c>
      <c r="B15" s="3304"/>
      <c r="C15" s="3305"/>
      <c r="D15" s="3305"/>
      <c r="E15" s="3305"/>
      <c r="F15" s="3305"/>
      <c r="G15" s="3314"/>
      <c r="H15" s="3308"/>
    </row>
    <row r="16" spans="1:8" s="3309" customFormat="1" ht="12">
      <c r="A16" s="3317"/>
      <c r="B16" s="3318"/>
      <c r="C16" s="3301"/>
      <c r="D16" s="3301"/>
      <c r="E16" s="3301"/>
      <c r="F16" s="3301"/>
      <c r="G16" s="3301"/>
      <c r="H16" s="3319"/>
    </row>
    <row r="17" spans="1:8" s="3309" customFormat="1" ht="12">
      <c r="A17" s="3332" t="s">
        <v>7</v>
      </c>
      <c r="B17" s="3333" t="s">
        <v>71</v>
      </c>
      <c r="C17" s="3648" t="s">
        <v>756</v>
      </c>
      <c r="D17" s="3233" t="s">
        <v>659</v>
      </c>
      <c r="E17" s="3233" t="s">
        <v>659</v>
      </c>
      <c r="F17" s="3233" t="s">
        <v>660</v>
      </c>
      <c r="G17" s="3233" t="s">
        <v>661</v>
      </c>
      <c r="H17" s="3333" t="s">
        <v>7</v>
      </c>
    </row>
    <row r="18" spans="1:8" s="3309" customFormat="1" ht="12">
      <c r="A18" s="3334" t="s">
        <v>17</v>
      </c>
      <c r="B18" s="3336" t="s">
        <v>79</v>
      </c>
      <c r="C18" s="3649"/>
      <c r="D18" s="3234" t="s">
        <v>662</v>
      </c>
      <c r="E18" s="3234" t="s">
        <v>663</v>
      </c>
      <c r="F18" s="3234" t="s">
        <v>664</v>
      </c>
      <c r="G18" s="3234" t="s">
        <v>664</v>
      </c>
      <c r="H18" s="3336" t="s">
        <v>17</v>
      </c>
    </row>
    <row r="19" spans="1:8" s="3309" customFormat="1" ht="12">
      <c r="A19" s="3337"/>
      <c r="B19" s="3335"/>
      <c r="C19" s="3335"/>
      <c r="D19" s="3234"/>
      <c r="E19" s="3234"/>
      <c r="F19" s="3234" t="s">
        <v>665</v>
      </c>
      <c r="G19" s="3234" t="s">
        <v>665</v>
      </c>
      <c r="H19" s="3336"/>
    </row>
    <row r="20" spans="1:8" s="3309" customFormat="1" ht="12">
      <c r="A20" s="3338"/>
      <c r="B20" s="3339"/>
      <c r="C20" s="3339" t="s">
        <v>24</v>
      </c>
      <c r="D20" s="3235" t="s">
        <v>25</v>
      </c>
      <c r="E20" s="3235" t="s">
        <v>26</v>
      </c>
      <c r="F20" s="3235" t="s">
        <v>27</v>
      </c>
      <c r="G20" s="3235" t="s">
        <v>28</v>
      </c>
      <c r="H20" s="3340"/>
    </row>
    <row r="21" spans="1:8" s="3309" customFormat="1" ht="12">
      <c r="A21" s="3444">
        <v>1</v>
      </c>
      <c r="B21" s="3448"/>
      <c r="C21" s="3320" t="s">
        <v>3246</v>
      </c>
      <c r="D21" s="3399">
        <v>1692126</v>
      </c>
      <c r="E21" s="3399">
        <v>1628202</v>
      </c>
      <c r="F21" s="3399">
        <v>1692126</v>
      </c>
      <c r="G21" s="3446"/>
      <c r="H21" s="3441">
        <f>A21</f>
        <v>1</v>
      </c>
    </row>
    <row r="22" spans="1:8" s="3309" customFormat="1" ht="12">
      <c r="A22" s="3321"/>
      <c r="B22" s="3449"/>
      <c r="C22" s="3322" t="s">
        <v>3247</v>
      </c>
      <c r="D22" s="3400"/>
      <c r="E22" s="3400"/>
      <c r="F22" s="3400"/>
      <c r="G22" s="3443"/>
      <c r="H22" s="3442"/>
    </row>
    <row r="23" spans="1:8" s="3309" customFormat="1" ht="12">
      <c r="A23" s="3444">
        <f>A21+1</f>
        <v>2</v>
      </c>
      <c r="B23" s="3449"/>
      <c r="C23" s="3323" t="s">
        <v>3248</v>
      </c>
      <c r="D23" s="3401"/>
      <c r="E23" s="3401">
        <v>8</v>
      </c>
      <c r="F23" s="3401"/>
      <c r="G23" s="3445"/>
      <c r="H23" s="3451">
        <f>A23</f>
        <v>2</v>
      </c>
    </row>
    <row r="24" spans="1:8" s="3309" customFormat="1" ht="12">
      <c r="A24" s="3444"/>
      <c r="B24" s="3449"/>
      <c r="C24" s="3324" t="s">
        <v>3249</v>
      </c>
      <c r="D24" s="3400"/>
      <c r="E24" s="3400"/>
      <c r="F24" s="3400"/>
      <c r="G24" s="3443"/>
      <c r="H24" s="3451"/>
    </row>
    <row r="25" spans="1:8" s="3309" customFormat="1" ht="12">
      <c r="A25" s="3444">
        <f>A23+1</f>
        <v>3</v>
      </c>
      <c r="B25" s="3449"/>
      <c r="C25" s="3300" t="s">
        <v>3250</v>
      </c>
      <c r="D25" s="3401">
        <v>-345</v>
      </c>
      <c r="E25" s="3401">
        <v>-3551</v>
      </c>
      <c r="F25" s="3401">
        <v>-345</v>
      </c>
      <c r="G25" s="3445"/>
      <c r="H25" s="3451">
        <f>A25</f>
        <v>3</v>
      </c>
    </row>
    <row r="26" spans="1:8" s="3309" customFormat="1" ht="24">
      <c r="A26" s="3444">
        <f>A25+1</f>
        <v>4</v>
      </c>
      <c r="B26" s="3449"/>
      <c r="C26" s="3325" t="s">
        <v>3251</v>
      </c>
      <c r="D26" s="3402"/>
      <c r="E26" s="3402"/>
      <c r="F26" s="3402"/>
      <c r="G26" s="3445"/>
      <c r="H26" s="3451">
        <f>A26</f>
        <v>4</v>
      </c>
    </row>
    <row r="27" spans="1:8" s="3309" customFormat="1" ht="12">
      <c r="A27" s="3444"/>
      <c r="B27" s="3449"/>
      <c r="C27" s="3324" t="s">
        <v>3252</v>
      </c>
      <c r="D27" s="3400"/>
      <c r="E27" s="3400"/>
      <c r="F27" s="3400"/>
      <c r="G27" s="3443"/>
      <c r="H27" s="3451"/>
    </row>
    <row r="28" spans="1:8" s="3309" customFormat="1" ht="12">
      <c r="A28" s="3444">
        <f>A26+1</f>
        <v>5</v>
      </c>
      <c r="B28" s="3449"/>
      <c r="C28" s="3300" t="s">
        <v>3253</v>
      </c>
      <c r="D28" s="3401"/>
      <c r="E28" s="3401"/>
      <c r="F28" s="3401"/>
      <c r="G28" s="3445"/>
      <c r="H28" s="3451">
        <f>A28</f>
        <v>5</v>
      </c>
    </row>
    <row r="29" spans="1:8" s="3309" customFormat="1" ht="12">
      <c r="A29" s="3444">
        <f t="shared" ref="A29:A34" si="0">A28+1</f>
        <v>6</v>
      </c>
      <c r="B29" s="3449"/>
      <c r="C29" s="3326" t="s">
        <v>3254</v>
      </c>
      <c r="D29" s="3402">
        <v>-62969</v>
      </c>
      <c r="E29" s="3402">
        <v>-72486</v>
      </c>
      <c r="F29" s="3402">
        <v>-62969</v>
      </c>
      <c r="G29" s="3445"/>
      <c r="H29" s="3451">
        <f t="shared" ref="H29:H34" si="1">A29</f>
        <v>6</v>
      </c>
    </row>
    <row r="30" spans="1:8" s="3309" customFormat="1" ht="24">
      <c r="A30" s="3444">
        <f t="shared" si="0"/>
        <v>7</v>
      </c>
      <c r="B30" s="3449"/>
      <c r="C30" s="3323" t="s">
        <v>3255</v>
      </c>
      <c r="D30" s="3401">
        <v>16509</v>
      </c>
      <c r="E30" s="3401">
        <v>25518</v>
      </c>
      <c r="F30" s="3401">
        <v>16509</v>
      </c>
      <c r="G30" s="3445"/>
      <c r="H30" s="3451">
        <f t="shared" si="1"/>
        <v>7</v>
      </c>
    </row>
    <row r="31" spans="1:8" s="3309" customFormat="1" ht="12">
      <c r="A31" s="3444">
        <f t="shared" si="0"/>
        <v>8</v>
      </c>
      <c r="B31" s="3449"/>
      <c r="C31" s="3326" t="s">
        <v>3256</v>
      </c>
      <c r="D31" s="3402">
        <v>-46805</v>
      </c>
      <c r="E31" s="3402">
        <v>-50511</v>
      </c>
      <c r="F31" s="3402">
        <v>-46805</v>
      </c>
      <c r="G31" s="3445"/>
      <c r="H31" s="3451">
        <f t="shared" si="1"/>
        <v>8</v>
      </c>
    </row>
    <row r="32" spans="1:8" s="3309" customFormat="1" ht="12">
      <c r="A32" s="3444">
        <f t="shared" si="0"/>
        <v>9</v>
      </c>
      <c r="B32" s="3449"/>
      <c r="C32" s="3299" t="s">
        <v>3257</v>
      </c>
      <c r="D32" s="3403">
        <v>1645321</v>
      </c>
      <c r="E32" s="3403">
        <v>1577691</v>
      </c>
      <c r="F32" s="3403">
        <v>1645321</v>
      </c>
      <c r="G32" s="3445"/>
      <c r="H32" s="3451">
        <f t="shared" si="1"/>
        <v>9</v>
      </c>
    </row>
    <row r="33" spans="1:8" s="3309" customFormat="1" ht="24">
      <c r="A33" s="3444">
        <f t="shared" si="0"/>
        <v>10</v>
      </c>
      <c r="B33" s="3449"/>
      <c r="C33" s="3323" t="s">
        <v>3258</v>
      </c>
      <c r="D33" s="3401"/>
      <c r="E33" s="3401"/>
      <c r="F33" s="3401"/>
      <c r="G33" s="3445"/>
      <c r="H33" s="3451">
        <f t="shared" si="1"/>
        <v>10</v>
      </c>
    </row>
    <row r="34" spans="1:8" s="3309" customFormat="1" ht="24">
      <c r="A34" s="3450">
        <f t="shared" si="0"/>
        <v>11</v>
      </c>
      <c r="B34" s="3302"/>
      <c r="C34" s="3447" t="s">
        <v>3259</v>
      </c>
      <c r="D34" s="3403">
        <v>1645321</v>
      </c>
      <c r="E34" s="3403">
        <v>1577691</v>
      </c>
      <c r="F34" s="3403">
        <v>1645321</v>
      </c>
      <c r="G34" s="3445"/>
      <c r="H34" s="3452">
        <f t="shared" si="1"/>
        <v>11</v>
      </c>
    </row>
    <row r="35" spans="1:8" s="3309" customFormat="1" ht="12">
      <c r="A35" s="3315"/>
      <c r="B35" s="3327"/>
      <c r="C35" s="3324"/>
      <c r="D35" s="3305"/>
      <c r="E35" s="3305"/>
      <c r="F35" s="3305"/>
      <c r="G35" s="3305"/>
      <c r="H35" s="3328"/>
    </row>
    <row r="36" spans="1:8" s="3309" customFormat="1" ht="12">
      <c r="A36" s="3529"/>
      <c r="B36" s="3330"/>
      <c r="C36" s="3528" t="s">
        <v>937</v>
      </c>
      <c r="D36" s="3330"/>
      <c r="E36" s="3330"/>
      <c r="F36" s="3330"/>
      <c r="G36" s="3330"/>
      <c r="H36" s="3331"/>
    </row>
    <row r="37" spans="1:8" s="3309" customFormat="1" ht="12">
      <c r="A37" s="3329"/>
      <c r="B37" s="3330"/>
      <c r="C37" s="3330"/>
      <c r="D37" s="3330"/>
      <c r="E37" s="3330"/>
      <c r="F37" s="3330"/>
      <c r="G37" s="3330"/>
      <c r="H37" s="3331"/>
    </row>
    <row r="38" spans="1:8" s="3309" customFormat="1" ht="12">
      <c r="A38" s="3329"/>
      <c r="B38" s="3330"/>
      <c r="C38" s="3330"/>
      <c r="D38" s="3330"/>
      <c r="E38" s="3330"/>
      <c r="F38" s="3330"/>
      <c r="G38" s="3330"/>
      <c r="H38" s="3331"/>
    </row>
    <row r="39" spans="1:8" s="3309" customFormat="1" ht="12">
      <c r="A39" s="3329"/>
      <c r="B39" s="3330"/>
      <c r="C39" s="3330"/>
      <c r="D39" s="3330"/>
      <c r="E39" s="3330"/>
      <c r="F39" s="3330"/>
      <c r="G39" s="3330"/>
      <c r="H39" s="3331"/>
    </row>
    <row r="40" spans="1:8" s="3309" customFormat="1" ht="12">
      <c r="A40" s="3329"/>
      <c r="B40" s="3330"/>
      <c r="C40" s="3330"/>
      <c r="D40" s="3330"/>
      <c r="E40" s="3330"/>
      <c r="F40" s="3330"/>
      <c r="G40" s="3330"/>
      <c r="H40" s="3331"/>
    </row>
    <row r="41" spans="1:8" s="3309" customFormat="1" ht="12">
      <c r="A41" s="3329"/>
      <c r="B41" s="3330"/>
      <c r="C41" s="3330"/>
      <c r="D41" s="3330"/>
      <c r="E41" s="3330"/>
      <c r="F41" s="3330"/>
      <c r="G41" s="3330"/>
      <c r="H41" s="3331"/>
    </row>
    <row r="42" spans="1:8" s="3309" customFormat="1" ht="12">
      <c r="A42" s="3329"/>
      <c r="B42" s="3330"/>
      <c r="C42" s="3330"/>
      <c r="D42" s="3330"/>
      <c r="E42" s="3330"/>
      <c r="F42" s="3330"/>
      <c r="G42" s="3330"/>
      <c r="H42" s="3331"/>
    </row>
    <row r="43" spans="1:8" s="3309" customFormat="1" ht="12">
      <c r="A43" s="3329"/>
      <c r="B43" s="3330"/>
      <c r="C43" s="3330"/>
      <c r="D43" s="3330"/>
      <c r="E43" s="3330"/>
      <c r="F43" s="3330"/>
      <c r="G43" s="3330"/>
      <c r="H43" s="3331"/>
    </row>
    <row r="44" spans="1:8" s="3309" customFormat="1" ht="12">
      <c r="A44" s="3329"/>
      <c r="B44" s="3330"/>
      <c r="C44" s="3330"/>
      <c r="D44" s="3330"/>
      <c r="E44" s="3330"/>
      <c r="F44" s="3330"/>
      <c r="G44" s="3330"/>
      <c r="H44" s="3331"/>
    </row>
    <row r="45" spans="1:8" s="3309" customFormat="1" ht="12">
      <c r="A45" s="3329"/>
      <c r="B45" s="3330"/>
      <c r="C45" s="3330"/>
      <c r="D45" s="3330"/>
      <c r="E45" s="3330"/>
      <c r="F45" s="3330"/>
      <c r="G45" s="3330"/>
      <c r="H45" s="3331"/>
    </row>
    <row r="46" spans="1:8" s="3309" customFormat="1" ht="12">
      <c r="A46" s="3329"/>
      <c r="B46" s="3330"/>
      <c r="C46" s="3330"/>
      <c r="D46" s="3330"/>
      <c r="E46" s="3330"/>
      <c r="F46" s="3330"/>
      <c r="G46" s="3330"/>
      <c r="H46" s="3331"/>
    </row>
    <row r="47" spans="1:8">
      <c r="A47" s="3238"/>
      <c r="B47" s="3236"/>
      <c r="C47" s="3236"/>
      <c r="D47" s="3236"/>
      <c r="E47" s="3236"/>
      <c r="F47" s="3236"/>
      <c r="G47" s="3236"/>
      <c r="H47" s="3237"/>
    </row>
    <row r="48" spans="1:8">
      <c r="A48" s="3238"/>
      <c r="B48" s="3236"/>
      <c r="C48" s="3236"/>
      <c r="D48" s="3236"/>
      <c r="E48" s="3236"/>
      <c r="F48" s="3236"/>
      <c r="G48" s="3236"/>
      <c r="H48" s="3237"/>
    </row>
    <row r="49" spans="1:8">
      <c r="A49" s="3238"/>
      <c r="B49" s="3236"/>
      <c r="C49" s="3236"/>
      <c r="D49" s="3236"/>
      <c r="E49" s="3236"/>
      <c r="F49" s="3236"/>
      <c r="G49" s="3236"/>
      <c r="H49" s="3237"/>
    </row>
    <row r="50" spans="1:8">
      <c r="A50" s="3238"/>
      <c r="B50" s="3236"/>
      <c r="C50" s="3236"/>
      <c r="D50" s="3236"/>
      <c r="E50" s="3236"/>
      <c r="F50" s="3236"/>
      <c r="G50" s="3236"/>
      <c r="H50" s="3237"/>
    </row>
    <row r="51" spans="1:8">
      <c r="A51" s="3239"/>
      <c r="B51" s="3240"/>
      <c r="C51" s="3240"/>
      <c r="D51" s="3240"/>
      <c r="E51" s="3240"/>
      <c r="F51" s="3240"/>
      <c r="G51" s="3240"/>
      <c r="H51" s="3241"/>
    </row>
    <row r="52" spans="1:8">
      <c r="A52" s="3437"/>
      <c r="B52" s="3236"/>
      <c r="C52" s="3236"/>
      <c r="D52" s="3236"/>
      <c r="E52" s="3236"/>
      <c r="F52" s="3722" t="s">
        <v>388</v>
      </c>
      <c r="G52" s="3722"/>
      <c r="H52" s="3722"/>
    </row>
  </sheetData>
  <customSheetViews>
    <customSheetView guid="{D099E5BD-69C3-4A36-A01A-AB9127CD02AF}" fitToPage="1" topLeftCell="A4">
      <selection activeCell="C20" sqref="C20"/>
      <pageMargins left="0.45" right="0.45" top="0.75" bottom="0.75" header="0.3" footer="0.3"/>
      <printOptions horizontalCentered="1"/>
      <pageSetup scale="98" orientation="portrait" r:id="rId1"/>
    </customSheetView>
  </customSheetViews>
  <mergeCells count="1">
    <mergeCell ref="F52:H52"/>
  </mergeCells>
  <printOptions horizontalCentered="1"/>
  <pageMargins left="0.45" right="0.45" top="0.75" bottom="0.75" header="0.3" footer="0.3"/>
  <pageSetup scale="98" orientation="portrait"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8"/>
  <sheetViews>
    <sheetView workbookViewId="0">
      <selection activeCell="L38" sqref="L38"/>
    </sheetView>
  </sheetViews>
  <sheetFormatPr defaultColWidth="11.42578125" defaultRowHeight="12.75"/>
  <cols>
    <col min="1" max="1" width="4" style="581" customWidth="1"/>
    <col min="2" max="2" width="0.42578125" style="581" customWidth="1"/>
    <col min="3" max="3" width="6" style="581" customWidth="1"/>
    <col min="4" max="4" width="6.85546875" style="646" customWidth="1"/>
    <col min="5" max="5" width="0.7109375" style="581" customWidth="1"/>
    <col min="6" max="6" width="2.28515625" style="581" customWidth="1"/>
    <col min="7" max="7" width="4.28515625" style="581" customWidth="1"/>
    <col min="8" max="8" width="3.28515625" style="581" customWidth="1"/>
    <col min="9" max="9" width="8.42578125" style="581" customWidth="1"/>
    <col min="10" max="10" width="4.140625" style="581" customWidth="1"/>
    <col min="11" max="11" width="36.42578125" style="581" customWidth="1"/>
    <col min="12" max="12" width="13.140625" style="651" customWidth="1"/>
    <col min="13" max="13" width="2.42578125" style="651" customWidth="1"/>
    <col min="14" max="14" width="13.7109375" style="651" customWidth="1"/>
    <col min="15" max="15" width="3.5703125" style="581" customWidth="1"/>
    <col min="16" max="16" width="0.85546875" style="581" customWidth="1"/>
    <col min="17" max="17" width="11.42578125" style="581"/>
    <col min="18" max="18" width="20.140625" style="623" bestFit="1" customWidth="1"/>
    <col min="19" max="19" width="10.140625" style="623" bestFit="1" customWidth="1"/>
    <col min="20" max="20" width="48.85546875" style="623" bestFit="1" customWidth="1"/>
    <col min="21" max="21" width="10.140625" style="623" bestFit="1" customWidth="1"/>
    <col min="22" max="16384" width="11.42578125" style="581"/>
  </cols>
  <sheetData>
    <row r="1" spans="1:16" ht="14.45" customHeight="1">
      <c r="A1" s="3453">
        <v>20</v>
      </c>
      <c r="B1" s="578"/>
      <c r="C1" s="578"/>
      <c r="D1" s="579"/>
      <c r="E1" s="578"/>
      <c r="F1" s="578"/>
      <c r="G1" s="578"/>
      <c r="H1" s="578"/>
      <c r="I1" s="578"/>
      <c r="J1" s="578"/>
      <c r="K1" s="578"/>
      <c r="L1" s="3726" t="s">
        <v>3204</v>
      </c>
      <c r="M1" s="3726"/>
      <c r="N1" s="3726"/>
      <c r="O1" s="3726"/>
      <c r="P1" s="3726"/>
    </row>
    <row r="2" spans="1:16">
      <c r="A2" s="582" t="s">
        <v>747</v>
      </c>
      <c r="B2" s="583"/>
      <c r="C2" s="583"/>
      <c r="D2" s="584"/>
      <c r="E2" s="583"/>
      <c r="F2" s="583"/>
      <c r="G2" s="583"/>
      <c r="H2" s="583"/>
      <c r="I2" s="583"/>
      <c r="J2" s="583"/>
      <c r="K2" s="583"/>
      <c r="L2" s="585"/>
      <c r="M2" s="585"/>
      <c r="N2" s="585"/>
      <c r="O2" s="583"/>
      <c r="P2" s="586"/>
    </row>
    <row r="3" spans="1:16">
      <c r="A3" s="587" t="s">
        <v>295</v>
      </c>
      <c r="B3" s="588"/>
      <c r="C3" s="588"/>
      <c r="D3" s="589"/>
      <c r="E3" s="588"/>
      <c r="F3" s="588"/>
      <c r="G3" s="588"/>
      <c r="H3" s="588"/>
      <c r="I3" s="588"/>
      <c r="J3" s="588"/>
      <c r="K3" s="588"/>
      <c r="L3" s="590"/>
      <c r="M3" s="590"/>
      <c r="N3" s="590"/>
      <c r="O3" s="588"/>
      <c r="P3" s="591"/>
    </row>
    <row r="4" spans="1:16">
      <c r="A4" s="592"/>
      <c r="B4" s="593"/>
      <c r="C4" s="593"/>
      <c r="D4" s="594"/>
      <c r="E4" s="593"/>
      <c r="F4" s="593"/>
      <c r="G4" s="593"/>
      <c r="H4" s="593"/>
      <c r="I4" s="593"/>
      <c r="J4" s="593"/>
      <c r="K4" s="593"/>
      <c r="L4" s="595"/>
      <c r="M4" s="595"/>
      <c r="N4" s="595"/>
      <c r="O4" s="593"/>
      <c r="P4" s="596"/>
    </row>
    <row r="5" spans="1:16">
      <c r="A5" s="597"/>
      <c r="B5" s="598"/>
      <c r="C5" s="598"/>
      <c r="D5" s="599"/>
      <c r="E5" s="598"/>
      <c r="F5" s="598"/>
      <c r="G5" s="598"/>
      <c r="H5" s="598"/>
      <c r="I5" s="598"/>
      <c r="J5" s="598"/>
      <c r="K5" s="598"/>
      <c r="L5" s="600"/>
      <c r="M5" s="600"/>
      <c r="N5" s="600"/>
      <c r="O5" s="598"/>
      <c r="P5" s="601"/>
    </row>
    <row r="6" spans="1:16">
      <c r="A6" s="597"/>
      <c r="B6" s="598"/>
      <c r="C6" s="598" t="s">
        <v>748</v>
      </c>
      <c r="D6" s="599"/>
      <c r="E6" s="598"/>
      <c r="F6" s="598"/>
      <c r="G6" s="598"/>
      <c r="H6" s="598"/>
      <c r="I6" s="598"/>
      <c r="J6" s="598"/>
      <c r="K6" s="598"/>
      <c r="L6" s="600"/>
      <c r="M6" s="600"/>
      <c r="N6" s="600"/>
      <c r="O6" s="598"/>
      <c r="P6" s="601"/>
    </row>
    <row r="7" spans="1:16">
      <c r="A7" s="597"/>
      <c r="B7" s="598"/>
      <c r="C7" s="598" t="s">
        <v>749</v>
      </c>
      <c r="D7" s="599"/>
      <c r="E7" s="598"/>
      <c r="F7" s="598"/>
      <c r="G7" s="598"/>
      <c r="H7" s="598"/>
      <c r="I7" s="598"/>
      <c r="J7" s="598"/>
      <c r="K7" s="598"/>
      <c r="L7" s="600"/>
      <c r="M7" s="600"/>
      <c r="N7" s="600"/>
      <c r="O7" s="598"/>
      <c r="P7" s="601"/>
    </row>
    <row r="8" spans="1:16">
      <c r="A8" s="597"/>
      <c r="B8" s="598"/>
      <c r="C8" s="598" t="s">
        <v>750</v>
      </c>
      <c r="D8" s="599"/>
      <c r="E8" s="598"/>
      <c r="F8" s="598"/>
      <c r="G8" s="598"/>
      <c r="H8" s="598"/>
      <c r="I8" s="598"/>
      <c r="J8" s="598"/>
      <c r="K8" s="598"/>
      <c r="L8" s="600"/>
      <c r="M8" s="600"/>
      <c r="N8" s="600"/>
      <c r="O8" s="598"/>
      <c r="P8" s="601"/>
    </row>
    <row r="9" spans="1:16">
      <c r="A9" s="597"/>
      <c r="B9" s="598"/>
      <c r="C9" s="598" t="s">
        <v>751</v>
      </c>
      <c r="D9" s="599"/>
      <c r="E9" s="598"/>
      <c r="F9" s="598"/>
      <c r="G9" s="598"/>
      <c r="H9" s="598"/>
      <c r="I9" s="598"/>
      <c r="J9" s="598"/>
      <c r="K9" s="598"/>
      <c r="L9" s="600"/>
      <c r="M9" s="600"/>
      <c r="N9" s="600"/>
      <c r="O9" s="598"/>
      <c r="P9" s="601"/>
    </row>
    <row r="10" spans="1:16">
      <c r="A10" s="597"/>
      <c r="B10" s="598"/>
      <c r="C10" s="598" t="s">
        <v>752</v>
      </c>
      <c r="D10" s="599"/>
      <c r="E10" s="598"/>
      <c r="F10" s="598"/>
      <c r="G10" s="598"/>
      <c r="H10" s="598"/>
      <c r="I10" s="598"/>
      <c r="J10" s="598"/>
      <c r="K10" s="598"/>
      <c r="L10" s="600"/>
      <c r="M10" s="600"/>
      <c r="N10" s="600"/>
      <c r="O10" s="598"/>
      <c r="P10" s="601"/>
    </row>
    <row r="11" spans="1:16">
      <c r="A11" s="597"/>
      <c r="B11" s="598"/>
      <c r="C11" s="598" t="s">
        <v>753</v>
      </c>
      <c r="D11" s="599"/>
      <c r="E11" s="598"/>
      <c r="F11" s="598"/>
      <c r="G11" s="598"/>
      <c r="H11" s="598"/>
      <c r="I11" s="598"/>
      <c r="J11" s="598"/>
      <c r="K11" s="598"/>
      <c r="L11" s="600"/>
      <c r="M11" s="600"/>
      <c r="N11" s="600"/>
      <c r="O11" s="598"/>
      <c r="P11" s="601"/>
    </row>
    <row r="12" spans="1:16">
      <c r="A12" s="597"/>
      <c r="B12" s="598"/>
      <c r="C12" s="598" t="s">
        <v>754</v>
      </c>
      <c r="D12" s="599"/>
      <c r="E12" s="598"/>
      <c r="F12" s="598"/>
      <c r="G12" s="598"/>
      <c r="H12" s="598"/>
      <c r="I12" s="598"/>
      <c r="J12" s="598"/>
      <c r="K12" s="598"/>
      <c r="L12" s="600"/>
      <c r="M12" s="600"/>
      <c r="N12" s="600"/>
      <c r="O12" s="598"/>
      <c r="P12" s="601"/>
    </row>
    <row r="13" spans="1:16">
      <c r="A13" s="597"/>
      <c r="B13" s="598"/>
      <c r="C13" s="598" t="s">
        <v>755</v>
      </c>
      <c r="D13" s="599"/>
      <c r="E13" s="598"/>
      <c r="F13" s="598"/>
      <c r="G13" s="598"/>
      <c r="H13" s="598"/>
      <c r="I13" s="598"/>
      <c r="J13" s="598"/>
      <c r="K13" s="598"/>
      <c r="L13" s="600"/>
      <c r="M13" s="600"/>
      <c r="N13" s="600"/>
      <c r="O13" s="598"/>
      <c r="P13" s="601"/>
    </row>
    <row r="14" spans="1:16" ht="6.95" customHeight="1">
      <c r="A14" s="602"/>
      <c r="B14" s="603"/>
      <c r="C14" s="603"/>
      <c r="D14" s="604"/>
      <c r="E14" s="603"/>
      <c r="F14" s="603"/>
      <c r="G14" s="603"/>
      <c r="H14" s="603"/>
      <c r="I14" s="603"/>
      <c r="J14" s="603"/>
      <c r="K14" s="603"/>
      <c r="L14" s="605"/>
      <c r="M14" s="605"/>
      <c r="N14" s="605"/>
      <c r="O14" s="603"/>
      <c r="P14" s="606"/>
    </row>
    <row r="15" spans="1:16" ht="5.0999999999999996" customHeight="1">
      <c r="A15" s="607"/>
      <c r="B15" s="608"/>
      <c r="C15" s="608"/>
      <c r="D15" s="609"/>
      <c r="E15" s="608"/>
      <c r="F15" s="608"/>
      <c r="G15" s="608"/>
      <c r="H15" s="608"/>
      <c r="I15" s="608"/>
      <c r="J15" s="608"/>
      <c r="K15" s="608"/>
      <c r="L15" s="610"/>
      <c r="M15" s="610"/>
      <c r="N15" s="610"/>
      <c r="O15" s="608"/>
      <c r="P15" s="611"/>
    </row>
    <row r="16" spans="1:16">
      <c r="A16" s="612" t="s">
        <v>7</v>
      </c>
      <c r="B16" s="613"/>
      <c r="C16" s="614" t="s">
        <v>71</v>
      </c>
      <c r="D16" s="615"/>
      <c r="E16" s="616"/>
      <c r="F16" s="616"/>
      <c r="G16" s="616"/>
      <c r="H16" s="616"/>
      <c r="I16" s="616"/>
      <c r="J16" s="616"/>
      <c r="K16" s="616" t="s">
        <v>756</v>
      </c>
      <c r="L16" s="617" t="s">
        <v>757</v>
      </c>
      <c r="M16" s="618"/>
      <c r="N16" s="618" t="s">
        <v>758</v>
      </c>
      <c r="O16" s="612" t="s">
        <v>7</v>
      </c>
      <c r="P16" s="613"/>
    </row>
    <row r="17" spans="1:21">
      <c r="A17" s="619" t="s">
        <v>17</v>
      </c>
      <c r="B17" s="601"/>
      <c r="C17" s="620" t="s">
        <v>79</v>
      </c>
      <c r="D17" s="579"/>
      <c r="E17" s="578"/>
      <c r="F17" s="578"/>
      <c r="G17" s="578"/>
      <c r="H17" s="578"/>
      <c r="I17" s="578"/>
      <c r="J17" s="578"/>
      <c r="K17" s="578"/>
      <c r="L17" s="621" t="s">
        <v>759</v>
      </c>
      <c r="M17" s="622"/>
      <c r="N17" s="622" t="s">
        <v>760</v>
      </c>
      <c r="O17" s="619" t="s">
        <v>17</v>
      </c>
      <c r="P17" s="601"/>
    </row>
    <row r="18" spans="1:21">
      <c r="A18" s="597"/>
      <c r="B18" s="601"/>
      <c r="C18" s="601"/>
      <c r="D18" s="579"/>
      <c r="E18" s="578"/>
      <c r="F18" s="578"/>
      <c r="G18" s="578"/>
      <c r="H18" s="578"/>
      <c r="I18" s="578"/>
      <c r="J18" s="578"/>
      <c r="K18" s="578"/>
      <c r="L18" s="621" t="s">
        <v>761</v>
      </c>
      <c r="M18" s="622"/>
      <c r="N18" s="622" t="s">
        <v>762</v>
      </c>
      <c r="O18" s="597"/>
      <c r="P18" s="601"/>
    </row>
    <row r="19" spans="1:21">
      <c r="A19" s="597"/>
      <c r="B19" s="601"/>
      <c r="C19" s="601"/>
      <c r="D19" s="579"/>
      <c r="E19" s="578"/>
      <c r="F19" s="578"/>
      <c r="G19" s="578"/>
      <c r="H19" s="578"/>
      <c r="I19" s="578"/>
      <c r="J19" s="578"/>
      <c r="K19" s="578"/>
      <c r="L19" s="624"/>
      <c r="M19" s="625"/>
      <c r="N19" s="622" t="s">
        <v>763</v>
      </c>
      <c r="O19" s="597"/>
      <c r="P19" s="601"/>
    </row>
    <row r="20" spans="1:21">
      <c r="A20" s="602"/>
      <c r="B20" s="606"/>
      <c r="C20" s="606"/>
      <c r="D20" s="604"/>
      <c r="E20" s="603"/>
      <c r="F20" s="603"/>
      <c r="G20" s="603"/>
      <c r="H20" s="603"/>
      <c r="I20" s="603"/>
      <c r="J20" s="603"/>
      <c r="K20" s="603" t="s">
        <v>764</v>
      </c>
      <c r="L20" s="626" t="s">
        <v>25</v>
      </c>
      <c r="M20" s="627"/>
      <c r="N20" s="627" t="s">
        <v>26</v>
      </c>
      <c r="O20" s="602"/>
      <c r="P20" s="606"/>
      <c r="R20" s="213"/>
      <c r="S20" s="213"/>
      <c r="T20" s="213"/>
      <c r="U20" s="213"/>
    </row>
    <row r="21" spans="1:21" ht="6" customHeight="1">
      <c r="A21" s="597"/>
      <c r="B21" s="601"/>
      <c r="C21" s="601"/>
      <c r="D21" s="579"/>
      <c r="E21" s="578"/>
      <c r="F21" s="578"/>
      <c r="G21" s="628"/>
      <c r="H21" s="628"/>
      <c r="I21" s="628"/>
      <c r="J21" s="628"/>
      <c r="K21" s="628"/>
      <c r="L21" s="624"/>
      <c r="M21" s="625"/>
      <c r="N21" s="625"/>
      <c r="O21" s="597"/>
      <c r="P21" s="601"/>
    </row>
    <row r="22" spans="1:21">
      <c r="A22" s="597">
        <v>1</v>
      </c>
      <c r="B22" s="601"/>
      <c r="C22" s="601"/>
      <c r="D22" s="579"/>
      <c r="E22" s="578"/>
      <c r="F22" s="628" t="s">
        <v>765</v>
      </c>
      <c r="G22" s="628"/>
      <c r="H22" s="628"/>
      <c r="I22" s="628"/>
      <c r="J22" s="628"/>
      <c r="K22" s="628"/>
      <c r="L22" s="629">
        <v>11447987</v>
      </c>
      <c r="M22" s="625"/>
      <c r="N22" s="625"/>
      <c r="O22" s="597">
        <v>1</v>
      </c>
      <c r="P22" s="601"/>
    </row>
    <row r="23" spans="1:21">
      <c r="A23" s="597">
        <v>2</v>
      </c>
      <c r="B23" s="601"/>
      <c r="C23" s="601"/>
      <c r="D23" s="630">
        <v>-601.5</v>
      </c>
      <c r="E23" s="578"/>
      <c r="F23" s="578" t="s">
        <v>766</v>
      </c>
      <c r="G23" s="578"/>
      <c r="H23" s="578"/>
      <c r="I23" s="578"/>
      <c r="J23" s="578"/>
      <c r="K23" s="578"/>
      <c r="L23" s="629"/>
      <c r="M23" s="622"/>
      <c r="N23" s="622"/>
      <c r="O23" s="597">
        <v>2</v>
      </c>
      <c r="P23" s="601"/>
    </row>
    <row r="24" spans="1:21" ht="7.5" customHeight="1">
      <c r="A24" s="597"/>
      <c r="B24" s="601"/>
      <c r="C24" s="601"/>
      <c r="D24" s="630"/>
      <c r="E24" s="578"/>
      <c r="F24" s="578"/>
      <c r="G24" s="578"/>
      <c r="H24" s="578"/>
      <c r="I24" s="578"/>
      <c r="J24" s="578"/>
      <c r="K24" s="578"/>
      <c r="L24" s="624"/>
      <c r="M24" s="625"/>
      <c r="N24" s="625"/>
      <c r="O24" s="597"/>
      <c r="P24" s="601"/>
    </row>
    <row r="25" spans="1:21">
      <c r="A25" s="597"/>
      <c r="B25" s="601"/>
      <c r="C25" s="601"/>
      <c r="D25" s="630"/>
      <c r="E25" s="578"/>
      <c r="F25" s="578"/>
      <c r="G25" s="578"/>
      <c r="H25" s="578"/>
      <c r="I25" s="578"/>
      <c r="J25" s="578"/>
      <c r="K25" s="578" t="s">
        <v>767</v>
      </c>
      <c r="L25" s="624"/>
      <c r="M25" s="625"/>
      <c r="N25" s="625"/>
      <c r="O25" s="597"/>
      <c r="P25" s="601"/>
    </row>
    <row r="26" spans="1:21" ht="6" customHeight="1">
      <c r="A26" s="597"/>
      <c r="B26" s="601"/>
      <c r="C26" s="601"/>
      <c r="D26" s="630"/>
      <c r="E26" s="578"/>
      <c r="F26" s="578"/>
      <c r="G26" s="578"/>
      <c r="H26" s="578"/>
      <c r="I26" s="578"/>
      <c r="J26" s="578"/>
      <c r="K26" s="578"/>
      <c r="L26" s="624"/>
      <c r="M26" s="625"/>
      <c r="N26" s="625"/>
      <c r="O26" s="597"/>
      <c r="P26" s="601"/>
    </row>
    <row r="27" spans="1:21">
      <c r="A27" s="597">
        <v>3</v>
      </c>
      <c r="B27" s="601"/>
      <c r="C27" s="620"/>
      <c r="D27" s="631">
        <v>-602</v>
      </c>
      <c r="E27" s="578"/>
      <c r="F27" s="578" t="s">
        <v>768</v>
      </c>
      <c r="G27" s="578"/>
      <c r="H27" s="578"/>
      <c r="I27" s="578"/>
      <c r="J27" s="578"/>
      <c r="K27" s="578"/>
      <c r="L27" s="624">
        <v>1692126</v>
      </c>
      <c r="M27" s="625"/>
      <c r="N27" s="625"/>
      <c r="O27" s="597">
        <v>3</v>
      </c>
      <c r="P27" s="601"/>
      <c r="Q27" s="624"/>
    </row>
    <row r="28" spans="1:21">
      <c r="A28" s="597">
        <v>4</v>
      </c>
      <c r="B28" s="601"/>
      <c r="C28" s="601"/>
      <c r="D28" s="631">
        <v>-603</v>
      </c>
      <c r="E28" s="578"/>
      <c r="F28" s="578" t="s">
        <v>769</v>
      </c>
      <c r="G28" s="578"/>
      <c r="H28" s="578"/>
      <c r="I28" s="578"/>
      <c r="J28" s="578"/>
      <c r="K28" s="578"/>
      <c r="L28" s="624"/>
      <c r="M28" s="622"/>
      <c r="N28" s="622"/>
      <c r="O28" s="597">
        <v>4</v>
      </c>
      <c r="P28" s="601"/>
    </row>
    <row r="29" spans="1:21">
      <c r="A29" s="597">
        <v>5</v>
      </c>
      <c r="B29" s="601"/>
      <c r="C29" s="601"/>
      <c r="D29" s="631">
        <v>-606</v>
      </c>
      <c r="E29" s="578"/>
      <c r="F29" s="578" t="s">
        <v>770</v>
      </c>
      <c r="G29" s="578"/>
      <c r="H29" s="578"/>
      <c r="I29" s="578"/>
      <c r="J29" s="578"/>
      <c r="K29" s="578"/>
      <c r="L29" s="629"/>
      <c r="M29" s="622"/>
      <c r="N29" s="622"/>
      <c r="O29" s="597">
        <v>5</v>
      </c>
      <c r="P29" s="601"/>
    </row>
    <row r="30" spans="1:21">
      <c r="A30" s="597">
        <v>6</v>
      </c>
      <c r="B30" s="601"/>
      <c r="C30" s="601"/>
      <c r="D30" s="631"/>
      <c r="E30" s="578"/>
      <c r="F30" s="578"/>
      <c r="G30" s="578"/>
      <c r="H30" s="578"/>
      <c r="I30" s="578"/>
      <c r="J30" s="578"/>
      <c r="K30" s="578" t="s">
        <v>16</v>
      </c>
      <c r="L30" s="632">
        <v>1692126</v>
      </c>
      <c r="M30" s="633"/>
      <c r="N30" s="632"/>
      <c r="O30" s="597">
        <v>6</v>
      </c>
      <c r="P30" s="601"/>
    </row>
    <row r="31" spans="1:21" ht="7.5" customHeight="1">
      <c r="A31" s="597"/>
      <c r="B31" s="601"/>
      <c r="C31" s="601"/>
      <c r="D31" s="631"/>
      <c r="E31" s="578"/>
      <c r="F31" s="578"/>
      <c r="G31" s="578"/>
      <c r="H31" s="578"/>
      <c r="I31" s="578"/>
      <c r="J31" s="578"/>
      <c r="K31" s="578"/>
      <c r="L31" s="624"/>
      <c r="M31" s="625"/>
      <c r="N31" s="625"/>
      <c r="O31" s="597"/>
      <c r="P31" s="601"/>
    </row>
    <row r="32" spans="1:21">
      <c r="A32" s="597"/>
      <c r="B32" s="601"/>
      <c r="C32" s="601"/>
      <c r="D32" s="631"/>
      <c r="E32" s="578"/>
      <c r="F32" s="578"/>
      <c r="G32" s="578"/>
      <c r="H32" s="578"/>
      <c r="I32" s="578"/>
      <c r="J32" s="578"/>
      <c r="K32" s="578" t="s">
        <v>771</v>
      </c>
      <c r="L32" s="624"/>
      <c r="M32" s="625"/>
      <c r="N32" s="625"/>
      <c r="O32" s="597"/>
      <c r="P32" s="601"/>
    </row>
    <row r="33" spans="1:16" ht="6.75" customHeight="1">
      <c r="A33" s="597"/>
      <c r="B33" s="601"/>
      <c r="C33" s="601"/>
      <c r="D33" s="631"/>
      <c r="E33" s="578"/>
      <c r="F33" s="578"/>
      <c r="G33" s="578"/>
      <c r="H33" s="578"/>
      <c r="I33" s="578"/>
      <c r="J33" s="578"/>
      <c r="K33" s="578"/>
      <c r="L33" s="624"/>
      <c r="M33" s="625"/>
      <c r="N33" s="625"/>
      <c r="O33" s="597"/>
      <c r="P33" s="601"/>
    </row>
    <row r="34" spans="1:16">
      <c r="A34" s="597">
        <v>7</v>
      </c>
      <c r="B34" s="601"/>
      <c r="C34" s="620"/>
      <c r="D34" s="631">
        <v>-612</v>
      </c>
      <c r="E34" s="578"/>
      <c r="F34" s="578" t="s">
        <v>772</v>
      </c>
      <c r="G34" s="578"/>
      <c r="H34" s="578"/>
      <c r="I34" s="578"/>
      <c r="J34" s="578"/>
      <c r="K34" s="578"/>
      <c r="L34" s="621"/>
      <c r="M34" s="622"/>
      <c r="N34" s="622"/>
      <c r="O34" s="597">
        <v>7</v>
      </c>
      <c r="P34" s="601"/>
    </row>
    <row r="35" spans="1:16">
      <c r="A35" s="597">
        <v>8</v>
      </c>
      <c r="B35" s="601"/>
      <c r="C35" s="601"/>
      <c r="D35" s="631">
        <v>-616</v>
      </c>
      <c r="E35" s="578"/>
      <c r="F35" s="578" t="s">
        <v>773</v>
      </c>
      <c r="G35" s="578"/>
      <c r="H35" s="578"/>
      <c r="I35" s="578"/>
      <c r="J35" s="578"/>
      <c r="K35" s="578"/>
      <c r="L35" s="629">
        <v>10742</v>
      </c>
      <c r="M35" s="622"/>
      <c r="N35" s="622"/>
      <c r="O35" s="597">
        <v>8</v>
      </c>
      <c r="P35" s="601"/>
    </row>
    <row r="36" spans="1:16">
      <c r="A36" s="597">
        <v>9</v>
      </c>
      <c r="B36" s="601"/>
      <c r="C36" s="601"/>
      <c r="D36" s="631">
        <v>-620</v>
      </c>
      <c r="E36" s="578"/>
      <c r="F36" s="578" t="s">
        <v>774</v>
      </c>
      <c r="G36" s="578"/>
      <c r="H36" s="578"/>
      <c r="I36" s="578"/>
      <c r="J36" s="578"/>
      <c r="K36" s="578"/>
      <c r="L36" s="621"/>
      <c r="M36" s="622"/>
      <c r="N36" s="622"/>
      <c r="O36" s="597">
        <v>9</v>
      </c>
      <c r="P36" s="601"/>
    </row>
    <row r="37" spans="1:16">
      <c r="A37" s="597">
        <v>10</v>
      </c>
      <c r="B37" s="601"/>
      <c r="C37" s="601"/>
      <c r="D37" s="631">
        <v>-621</v>
      </c>
      <c r="E37" s="578"/>
      <c r="F37" s="578" t="s">
        <v>775</v>
      </c>
      <c r="G37" s="578"/>
      <c r="H37" s="578"/>
      <c r="I37" s="578"/>
      <c r="J37" s="578"/>
      <c r="K37" s="578"/>
      <c r="L37" s="621"/>
      <c r="M37" s="622"/>
      <c r="N37" s="622"/>
      <c r="O37" s="597">
        <v>10</v>
      </c>
      <c r="P37" s="601"/>
    </row>
    <row r="38" spans="1:16">
      <c r="A38" s="597">
        <v>11</v>
      </c>
      <c r="B38" s="601"/>
      <c r="C38" s="601"/>
      <c r="D38" s="631">
        <v>-623</v>
      </c>
      <c r="E38" s="578"/>
      <c r="F38" s="578" t="s">
        <v>776</v>
      </c>
      <c r="G38" s="578"/>
      <c r="H38" s="578"/>
      <c r="I38" s="578" t="s">
        <v>777</v>
      </c>
      <c r="J38" s="578"/>
      <c r="K38" s="628"/>
      <c r="L38" s="629">
        <v>10</v>
      </c>
      <c r="M38" s="634"/>
      <c r="N38" s="622"/>
      <c r="O38" s="597">
        <v>11</v>
      </c>
      <c r="P38" s="601"/>
    </row>
    <row r="39" spans="1:16">
      <c r="A39" s="597">
        <v>12</v>
      </c>
      <c r="B39" s="601"/>
      <c r="C39" s="601"/>
      <c r="D39" s="631"/>
      <c r="E39" s="578"/>
      <c r="F39" s="578"/>
      <c r="G39" s="578"/>
      <c r="H39" s="578"/>
      <c r="I39" s="578" t="s">
        <v>778</v>
      </c>
      <c r="J39" s="578"/>
      <c r="K39" s="578"/>
      <c r="L39" s="621"/>
      <c r="M39" s="622"/>
      <c r="N39" s="622"/>
      <c r="O39" s="597">
        <v>12</v>
      </c>
      <c r="P39" s="601"/>
    </row>
    <row r="40" spans="1:16">
      <c r="A40" s="597">
        <v>13</v>
      </c>
      <c r="B40" s="601"/>
      <c r="C40" s="601"/>
      <c r="D40" s="631"/>
      <c r="E40" s="578"/>
      <c r="F40" s="578"/>
      <c r="G40" s="578"/>
      <c r="H40" s="578"/>
      <c r="I40" s="578"/>
      <c r="J40" s="578"/>
      <c r="K40" s="578" t="s">
        <v>16</v>
      </c>
      <c r="L40" s="632">
        <v>10752</v>
      </c>
      <c r="M40" s="633"/>
      <c r="N40" s="635"/>
      <c r="O40" s="597">
        <v>13</v>
      </c>
      <c r="P40" s="601"/>
    </row>
    <row r="41" spans="1:16">
      <c r="A41" s="597">
        <v>14</v>
      </c>
      <c r="B41" s="601"/>
      <c r="C41" s="601"/>
      <c r="D41" s="631"/>
      <c r="E41" s="578"/>
      <c r="F41" s="578"/>
      <c r="G41" s="578" t="s">
        <v>779</v>
      </c>
      <c r="H41" s="578"/>
      <c r="I41" s="578"/>
      <c r="J41" s="578"/>
      <c r="K41" s="578"/>
      <c r="L41" s="636">
        <v>1681374</v>
      </c>
      <c r="M41" s="637"/>
      <c r="N41" s="637"/>
      <c r="O41" s="597">
        <v>14</v>
      </c>
      <c r="P41" s="601"/>
    </row>
    <row r="42" spans="1:16">
      <c r="A42" s="597">
        <v>15</v>
      </c>
      <c r="B42" s="601"/>
      <c r="C42" s="620"/>
      <c r="D42" s="631"/>
      <c r="E42" s="578"/>
      <c r="F42" s="578"/>
      <c r="G42" s="578"/>
      <c r="H42" s="578"/>
      <c r="I42" s="578" t="s">
        <v>780</v>
      </c>
      <c r="J42" s="578"/>
      <c r="K42" s="578"/>
      <c r="L42" s="624">
        <v>13129361</v>
      </c>
      <c r="M42" s="625"/>
      <c r="N42" s="625"/>
      <c r="O42" s="597">
        <v>15</v>
      </c>
      <c r="P42" s="601"/>
    </row>
    <row r="43" spans="1:16">
      <c r="A43" s="597">
        <v>16</v>
      </c>
      <c r="B43" s="601"/>
      <c r="C43" s="620"/>
      <c r="D43" s="631"/>
      <c r="E43" s="578"/>
      <c r="F43" s="578"/>
      <c r="G43" s="578"/>
      <c r="H43" s="578"/>
      <c r="I43" s="578"/>
      <c r="J43" s="578"/>
      <c r="K43" s="578" t="s">
        <v>781</v>
      </c>
      <c r="L43" s="632"/>
      <c r="M43" s="633"/>
      <c r="N43" s="3162" t="s">
        <v>782</v>
      </c>
      <c r="O43" s="597">
        <v>16</v>
      </c>
      <c r="P43" s="601"/>
    </row>
    <row r="44" spans="1:16">
      <c r="A44" s="597"/>
      <c r="B44" s="601"/>
      <c r="C44" s="601"/>
      <c r="D44" s="631"/>
      <c r="E44" s="578"/>
      <c r="F44" s="578"/>
      <c r="G44" s="578" t="s">
        <v>783</v>
      </c>
      <c r="H44" s="578"/>
      <c r="I44" s="578"/>
      <c r="J44" s="578"/>
      <c r="K44" s="578"/>
      <c r="L44" s="624"/>
      <c r="M44" s="625"/>
      <c r="N44" s="638"/>
      <c r="O44" s="597"/>
      <c r="P44" s="601"/>
    </row>
    <row r="45" spans="1:16">
      <c r="A45" s="597">
        <v>17</v>
      </c>
      <c r="B45" s="601"/>
      <c r="C45" s="601"/>
      <c r="D45" s="631">
        <v>-798</v>
      </c>
      <c r="E45" s="578"/>
      <c r="F45" s="578"/>
      <c r="G45" s="578" t="s">
        <v>784</v>
      </c>
      <c r="H45" s="578"/>
      <c r="I45" s="578"/>
      <c r="J45" s="578"/>
      <c r="K45" s="578"/>
      <c r="L45" s="636">
        <v>13129361</v>
      </c>
      <c r="M45" s="637"/>
      <c r="N45" s="639" t="s">
        <v>104</v>
      </c>
      <c r="O45" s="597">
        <v>17</v>
      </c>
      <c r="P45" s="601"/>
    </row>
    <row r="46" spans="1:16">
      <c r="A46" s="597">
        <v>18</v>
      </c>
      <c r="B46" s="601"/>
      <c r="C46" s="601"/>
      <c r="D46" s="631">
        <v>-797</v>
      </c>
      <c r="E46" s="578"/>
      <c r="F46" s="578"/>
      <c r="G46" s="578" t="s">
        <v>785</v>
      </c>
      <c r="H46" s="578"/>
      <c r="I46" s="578"/>
      <c r="J46" s="578"/>
      <c r="K46" s="578"/>
      <c r="L46" s="640"/>
      <c r="M46" s="638"/>
      <c r="N46" s="638"/>
      <c r="O46" s="597">
        <v>18</v>
      </c>
      <c r="P46" s="601"/>
    </row>
    <row r="47" spans="1:16">
      <c r="A47" s="597">
        <v>19</v>
      </c>
      <c r="B47" s="601"/>
      <c r="C47" s="601"/>
      <c r="D47" s="580"/>
      <c r="E47" s="578"/>
      <c r="F47" s="578"/>
      <c r="G47" s="578"/>
      <c r="H47" s="578" t="s">
        <v>786</v>
      </c>
      <c r="I47" s="578"/>
      <c r="J47" s="578"/>
      <c r="K47" s="578"/>
      <c r="L47" s="640"/>
      <c r="M47" s="638"/>
      <c r="N47" s="638"/>
      <c r="O47" s="597">
        <v>19</v>
      </c>
      <c r="P47" s="601"/>
    </row>
    <row r="48" spans="1:16">
      <c r="A48" s="597">
        <v>20</v>
      </c>
      <c r="B48" s="601"/>
      <c r="C48" s="601"/>
      <c r="D48" s="580"/>
      <c r="E48" s="578"/>
      <c r="F48" s="578"/>
      <c r="G48" s="578"/>
      <c r="H48" s="578" t="s">
        <v>787</v>
      </c>
      <c r="I48" s="578"/>
      <c r="J48" s="578"/>
      <c r="K48" s="641"/>
      <c r="L48" s="640"/>
      <c r="M48" s="638"/>
      <c r="N48" s="638"/>
      <c r="O48" s="597">
        <v>20</v>
      </c>
      <c r="P48" s="601"/>
    </row>
    <row r="49" spans="1:16">
      <c r="A49" s="597">
        <v>21</v>
      </c>
      <c r="B49" s="601"/>
      <c r="C49" s="601"/>
      <c r="D49" s="580"/>
      <c r="E49" s="578"/>
      <c r="F49" s="578"/>
      <c r="G49" s="578"/>
      <c r="H49" s="578" t="s">
        <v>788</v>
      </c>
      <c r="I49" s="578"/>
      <c r="J49" s="578"/>
      <c r="K49" s="641"/>
      <c r="L49" s="640"/>
      <c r="M49" s="638"/>
      <c r="N49" s="638"/>
      <c r="O49" s="597">
        <v>21</v>
      </c>
      <c r="P49" s="601"/>
    </row>
    <row r="50" spans="1:16">
      <c r="A50" s="597"/>
      <c r="B50" s="601"/>
      <c r="C50" s="601"/>
      <c r="D50" s="580"/>
      <c r="E50" s="578"/>
      <c r="F50" s="578"/>
      <c r="G50" s="578"/>
      <c r="H50" s="578"/>
      <c r="I50" s="578"/>
      <c r="J50" s="578"/>
      <c r="K50" s="578"/>
      <c r="L50" s="640"/>
      <c r="M50" s="638"/>
      <c r="N50" s="638"/>
      <c r="O50" s="597"/>
      <c r="P50" s="601"/>
    </row>
    <row r="51" spans="1:16">
      <c r="A51" s="597"/>
      <c r="B51" s="601"/>
      <c r="C51" s="601"/>
      <c r="D51" s="580"/>
      <c r="E51" s="578"/>
      <c r="F51" s="578"/>
      <c r="G51" s="578" t="s">
        <v>789</v>
      </c>
      <c r="H51" s="578"/>
      <c r="I51" s="578"/>
      <c r="J51" s="578"/>
      <c r="K51" s="578"/>
      <c r="L51" s="640"/>
      <c r="M51" s="638"/>
      <c r="N51" s="638"/>
      <c r="O51" s="597"/>
      <c r="P51" s="601"/>
    </row>
    <row r="52" spans="1:16">
      <c r="A52" s="597">
        <v>22</v>
      </c>
      <c r="B52" s="601"/>
      <c r="C52" s="601"/>
      <c r="D52" s="580"/>
      <c r="E52" s="578"/>
      <c r="F52" s="578"/>
      <c r="G52" s="578"/>
      <c r="H52" s="578"/>
      <c r="I52" s="578"/>
      <c r="J52" s="578"/>
      <c r="K52" s="578" t="s">
        <v>790</v>
      </c>
      <c r="L52" s="640"/>
      <c r="M52" s="638"/>
      <c r="N52" s="638"/>
      <c r="O52" s="597">
        <v>22</v>
      </c>
      <c r="P52" s="601"/>
    </row>
    <row r="53" spans="1:16">
      <c r="A53" s="602">
        <v>23</v>
      </c>
      <c r="B53" s="606"/>
      <c r="C53" s="606"/>
      <c r="D53" s="605"/>
      <c r="E53" s="603"/>
      <c r="F53" s="603"/>
      <c r="G53" s="603"/>
      <c r="H53" s="603"/>
      <c r="I53" s="603"/>
      <c r="J53" s="603"/>
      <c r="K53" s="603" t="s">
        <v>791</v>
      </c>
      <c r="L53" s="642"/>
      <c r="M53" s="643"/>
      <c r="N53" s="643"/>
      <c r="O53" s="602">
        <v>23</v>
      </c>
      <c r="P53" s="606"/>
    </row>
    <row r="54" spans="1:16">
      <c r="A54" s="597"/>
      <c r="B54" s="578"/>
      <c r="C54" s="578"/>
      <c r="D54" s="580"/>
      <c r="E54" s="578"/>
      <c r="F54" s="578"/>
      <c r="G54" s="578"/>
      <c r="H54" s="578"/>
      <c r="I54" s="578"/>
      <c r="J54" s="578"/>
      <c r="K54" s="578"/>
      <c r="L54" s="580"/>
      <c r="M54" s="580"/>
      <c r="N54" s="580"/>
      <c r="O54" s="578"/>
      <c r="P54" s="601"/>
    </row>
    <row r="55" spans="1:16">
      <c r="A55" s="597"/>
      <c r="B55" s="578"/>
      <c r="C55" s="644" t="s">
        <v>792</v>
      </c>
      <c r="D55" s="580"/>
      <c r="E55" s="578"/>
      <c r="F55" s="578"/>
      <c r="G55" s="578"/>
      <c r="H55" s="578"/>
      <c r="I55" s="578"/>
      <c r="J55" s="578"/>
      <c r="K55" s="578"/>
      <c r="L55" s="580"/>
      <c r="M55" s="580"/>
      <c r="N55" s="580"/>
      <c r="O55" s="578"/>
      <c r="P55" s="601"/>
    </row>
    <row r="56" spans="1:16">
      <c r="A56" s="597"/>
      <c r="B56" s="578"/>
      <c r="C56" s="645" t="s">
        <v>793</v>
      </c>
      <c r="D56" s="580"/>
      <c r="E56" s="578"/>
      <c r="F56" s="578"/>
      <c r="G56" s="578"/>
      <c r="H56" s="578"/>
      <c r="I56" s="578"/>
      <c r="J56" s="578"/>
      <c r="K56" s="578"/>
      <c r="L56" s="580"/>
      <c r="M56" s="580"/>
      <c r="N56" s="580"/>
      <c r="O56" s="578"/>
      <c r="P56" s="601"/>
    </row>
    <row r="57" spans="1:16">
      <c r="A57" s="597"/>
      <c r="B57" s="578"/>
      <c r="C57" s="578"/>
      <c r="D57" s="580"/>
      <c r="E57" s="578"/>
      <c r="F57" s="578"/>
      <c r="G57" s="578"/>
      <c r="H57" s="578"/>
      <c r="I57" s="578"/>
      <c r="J57" s="578"/>
      <c r="K57" s="578"/>
      <c r="L57" s="580"/>
      <c r="M57" s="580"/>
      <c r="N57" s="580"/>
      <c r="O57" s="578"/>
      <c r="P57" s="601"/>
    </row>
    <row r="58" spans="1:16">
      <c r="A58" s="3723" t="s">
        <v>37</v>
      </c>
      <c r="B58" s="3724"/>
      <c r="C58" s="3724"/>
      <c r="D58" s="3724"/>
      <c r="E58" s="3724"/>
      <c r="F58" s="3724"/>
      <c r="G58" s="3724"/>
      <c r="H58" s="3724"/>
      <c r="I58" s="3724"/>
      <c r="J58" s="3724"/>
      <c r="K58" s="3724"/>
      <c r="L58" s="3724"/>
      <c r="M58" s="3724"/>
      <c r="N58" s="3724"/>
      <c r="O58" s="3724"/>
      <c r="P58" s="3725"/>
    </row>
    <row r="59" spans="1:16">
      <c r="A59" s="597"/>
      <c r="B59" s="578"/>
      <c r="E59" s="628"/>
      <c r="F59" s="628"/>
      <c r="G59" s="628"/>
      <c r="H59" s="628"/>
      <c r="I59" s="628"/>
      <c r="J59" s="628"/>
      <c r="K59" s="628"/>
      <c r="L59" s="644"/>
      <c r="M59" s="644"/>
      <c r="N59" s="644"/>
      <c r="O59" s="578"/>
      <c r="P59" s="601"/>
    </row>
    <row r="60" spans="1:16">
      <c r="A60" s="597"/>
      <c r="B60" s="578"/>
      <c r="C60" s="647" t="s">
        <v>794</v>
      </c>
      <c r="E60" s="628"/>
      <c r="F60" s="628"/>
      <c r="G60" s="648"/>
      <c r="H60" s="628"/>
      <c r="I60" s="649"/>
      <c r="J60" s="628"/>
      <c r="K60" s="628"/>
      <c r="L60" s="644"/>
      <c r="M60" s="644"/>
      <c r="N60" s="644"/>
      <c r="O60" s="578"/>
      <c r="P60" s="601"/>
    </row>
    <row r="61" spans="1:16">
      <c r="A61" s="597"/>
      <c r="B61" s="578"/>
      <c r="C61" s="2851" t="s">
        <v>3393</v>
      </c>
      <c r="D61" s="2852"/>
      <c r="E61" s="628"/>
      <c r="F61" s="628"/>
      <c r="G61" s="2853"/>
      <c r="H61" s="2854"/>
      <c r="I61" s="2855"/>
      <c r="J61" s="2854"/>
      <c r="K61" s="628"/>
      <c r="L61" s="580"/>
      <c r="M61" s="580"/>
      <c r="N61" s="580"/>
      <c r="O61" s="578"/>
      <c r="P61" s="601"/>
    </row>
    <row r="62" spans="1:16">
      <c r="A62" s="597"/>
      <c r="B62" s="578"/>
      <c r="C62" s="578"/>
      <c r="D62" s="579"/>
      <c r="E62" s="578"/>
      <c r="F62" s="578"/>
      <c r="G62" s="593"/>
      <c r="H62" s="598"/>
      <c r="I62" s="650"/>
      <c r="J62" s="598"/>
      <c r="K62" s="578"/>
      <c r="L62" s="580"/>
      <c r="M62" s="580"/>
      <c r="N62" s="580"/>
      <c r="O62" s="578"/>
      <c r="P62" s="601"/>
    </row>
    <row r="63" spans="1:16">
      <c r="A63" s="597"/>
      <c r="B63" s="578"/>
      <c r="C63" s="578"/>
      <c r="D63" s="579"/>
      <c r="E63" s="578"/>
      <c r="F63" s="578"/>
      <c r="G63" s="578"/>
      <c r="H63" s="578"/>
      <c r="L63" s="580"/>
      <c r="M63" s="580"/>
      <c r="N63" s="580"/>
      <c r="O63" s="578"/>
      <c r="P63" s="601"/>
    </row>
    <row r="64" spans="1:16">
      <c r="A64" s="597"/>
      <c r="B64" s="578"/>
      <c r="C64" s="578" t="s">
        <v>795</v>
      </c>
      <c r="D64" s="579"/>
      <c r="E64" s="578"/>
      <c r="F64" s="578"/>
      <c r="G64" s="578"/>
      <c r="H64" s="578"/>
      <c r="I64" s="580"/>
      <c r="J64" s="580"/>
      <c r="K64" s="578"/>
      <c r="L64" s="580"/>
      <c r="M64" s="580"/>
      <c r="N64" s="580"/>
      <c r="O64" s="578"/>
      <c r="P64" s="601"/>
    </row>
    <row r="65" spans="1:16">
      <c r="A65" s="597"/>
      <c r="B65" s="578"/>
      <c r="C65" s="598" t="s">
        <v>796</v>
      </c>
      <c r="D65" s="579"/>
      <c r="E65" s="578"/>
      <c r="F65" s="578"/>
      <c r="G65" s="578"/>
      <c r="H65" s="578"/>
      <c r="I65" s="578"/>
      <c r="J65" s="578"/>
      <c r="K65" s="578"/>
      <c r="L65" s="580"/>
      <c r="M65" s="580"/>
      <c r="N65" s="580"/>
      <c r="O65" s="578"/>
      <c r="P65" s="601"/>
    </row>
    <row r="66" spans="1:16">
      <c r="A66" s="597"/>
      <c r="B66" s="578"/>
      <c r="C66" s="598"/>
      <c r="D66" s="579"/>
      <c r="E66" s="578"/>
      <c r="F66" s="578"/>
      <c r="G66" s="578"/>
      <c r="H66" s="578"/>
      <c r="I66" s="578"/>
      <c r="J66" s="578"/>
      <c r="K66" s="578"/>
      <c r="L66" s="580"/>
      <c r="M66" s="580"/>
      <c r="N66" s="580"/>
      <c r="O66" s="578"/>
      <c r="P66" s="601"/>
    </row>
    <row r="67" spans="1:16">
      <c r="A67" s="602"/>
      <c r="B67" s="603"/>
      <c r="C67" s="603" t="s">
        <v>327</v>
      </c>
      <c r="D67" s="604"/>
      <c r="E67" s="603"/>
      <c r="F67" s="603"/>
      <c r="G67" s="603"/>
      <c r="H67" s="603"/>
      <c r="I67" s="603"/>
      <c r="J67" s="603"/>
      <c r="K67" s="603"/>
      <c r="L67" s="605"/>
      <c r="M67" s="605"/>
      <c r="N67" s="605"/>
      <c r="O67" s="603"/>
      <c r="P67" s="606"/>
    </row>
    <row r="68" spans="1:16">
      <c r="A68" s="578" t="s">
        <v>388</v>
      </c>
      <c r="B68" s="578"/>
      <c r="C68" s="578"/>
      <c r="D68" s="579"/>
      <c r="E68" s="578"/>
      <c r="F68" s="578"/>
      <c r="G68" s="578"/>
      <c r="H68" s="578"/>
      <c r="I68" s="578"/>
      <c r="J68" s="578"/>
      <c r="K68" s="578"/>
      <c r="L68" s="580"/>
      <c r="M68" s="580"/>
      <c r="N68" s="580"/>
      <c r="O68" s="578"/>
      <c r="P68" s="578"/>
    </row>
  </sheetData>
  <sheetProtection password="C624"/>
  <customSheetViews>
    <customSheetView guid="{D099E5BD-69C3-4A36-A01A-AB9127CD02AF}" fitToPage="1">
      <selection activeCell="L38" sqref="L38"/>
      <pageMargins left="0.5" right="0.5" top="0.5" bottom="0.25" header="0.5" footer="0.5"/>
      <printOptions horizontalCentered="1" verticalCentered="1"/>
      <pageSetup scale="86" orientation="portrait" r:id="rId1"/>
      <headerFooter alignWithMargins="0"/>
    </customSheetView>
  </customSheetViews>
  <mergeCells count="2">
    <mergeCell ref="A58:P58"/>
    <mergeCell ref="L1:P1"/>
  </mergeCells>
  <printOptions horizontalCentered="1" verticalCentered="1"/>
  <pageMargins left="0.5" right="0.5" top="0.5" bottom="0.25" header="0.5" footer="0.5"/>
  <pageSetup scale="86" orientation="portrait" r:id="rId2"/>
  <headerFooter alignWithMargins="0"/>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5"/>
  <sheetViews>
    <sheetView topLeftCell="A22" workbookViewId="0">
      <selection activeCell="H45" sqref="H45"/>
    </sheetView>
  </sheetViews>
  <sheetFormatPr defaultColWidth="11.42578125" defaultRowHeight="12"/>
  <cols>
    <col min="1" max="1" width="3.7109375" style="653" customWidth="1"/>
    <col min="2" max="2" width="1" style="653" customWidth="1"/>
    <col min="3" max="3" width="6.28515625" style="653" customWidth="1"/>
    <col min="4" max="4" width="1.140625" style="653" customWidth="1"/>
    <col min="5" max="5" width="62.42578125" style="653" customWidth="1"/>
    <col min="6" max="6" width="14.28515625" style="685" customWidth="1"/>
    <col min="7" max="7" width="1.28515625" style="653" customWidth="1"/>
    <col min="8" max="8" width="15.28515625" style="685" customWidth="1"/>
    <col min="9" max="9" width="0.85546875" style="653" customWidth="1"/>
    <col min="10" max="10" width="4.140625" style="653" customWidth="1"/>
    <col min="11" max="11" width="1.5703125" style="653" customWidth="1"/>
    <col min="12" max="12" width="11.42578125" style="653"/>
    <col min="13" max="13" width="20.140625" style="656" bestFit="1" customWidth="1"/>
    <col min="14" max="14" width="10.140625" style="656" bestFit="1" customWidth="1"/>
    <col min="15" max="15" width="22.42578125" style="656" bestFit="1" customWidth="1"/>
    <col min="16" max="16" width="10.140625" style="656" hidden="1" customWidth="1"/>
    <col min="17" max="19" width="11.42578125" style="653"/>
    <col min="20" max="20" width="11.42578125" style="653" customWidth="1"/>
    <col min="21" max="29" width="11.42578125" style="653"/>
    <col min="30" max="30" width="11.42578125" style="653" customWidth="1"/>
    <col min="31" max="16384" width="11.42578125" style="653"/>
  </cols>
  <sheetData>
    <row r="1" spans="1:11" s="653" customFormat="1">
      <c r="A1" s="569" t="s">
        <v>3204</v>
      </c>
      <c r="B1" s="569"/>
      <c r="C1" s="569"/>
      <c r="D1" s="569"/>
      <c r="E1" s="569"/>
      <c r="F1" s="652"/>
      <c r="G1" s="569"/>
      <c r="H1" s="652"/>
      <c r="I1" s="569"/>
      <c r="J1" s="3727">
        <v>21</v>
      </c>
      <c r="K1" s="3727"/>
    </row>
    <row r="2" spans="1:11" s="653" customFormat="1" ht="12.75" customHeight="1">
      <c r="A2" s="3728" t="s">
        <v>801</v>
      </c>
      <c r="B2" s="3729"/>
      <c r="C2" s="3729"/>
      <c r="D2" s="3729"/>
      <c r="E2" s="3729"/>
      <c r="F2" s="3729"/>
      <c r="G2" s="3729"/>
      <c r="H2" s="3729"/>
      <c r="I2" s="3729"/>
      <c r="J2" s="3729"/>
      <c r="K2" s="3730"/>
    </row>
    <row r="3" spans="1:11" s="653" customFormat="1" ht="12.75" customHeight="1">
      <c r="A3" s="3731" t="s">
        <v>295</v>
      </c>
      <c r="B3" s="3732"/>
      <c r="C3" s="3732"/>
      <c r="D3" s="3732"/>
      <c r="E3" s="3732"/>
      <c r="F3" s="3732"/>
      <c r="G3" s="3732"/>
      <c r="H3" s="3732"/>
      <c r="I3" s="3732"/>
      <c r="J3" s="3732"/>
      <c r="K3" s="3733"/>
    </row>
    <row r="4" spans="1:11" s="653" customFormat="1" ht="12.75" customHeight="1">
      <c r="A4" s="3731"/>
      <c r="B4" s="3732"/>
      <c r="C4" s="3732"/>
      <c r="D4" s="3732"/>
      <c r="E4" s="3732"/>
      <c r="F4" s="3732"/>
      <c r="G4" s="3732"/>
      <c r="H4" s="3732"/>
      <c r="I4" s="3732"/>
      <c r="J4" s="3732"/>
      <c r="K4" s="3733"/>
    </row>
    <row r="5" spans="1:11" s="653" customFormat="1" ht="6" customHeight="1">
      <c r="A5" s="654"/>
      <c r="B5" s="569"/>
      <c r="C5" s="569"/>
      <c r="D5" s="569"/>
      <c r="E5" s="569"/>
      <c r="F5" s="652"/>
      <c r="G5" s="569"/>
      <c r="H5" s="652"/>
      <c r="I5" s="569"/>
      <c r="J5" s="569"/>
      <c r="K5" s="655"/>
    </row>
    <row r="6" spans="1:11" s="653" customFormat="1">
      <c r="A6" s="654"/>
      <c r="B6" s="569"/>
      <c r="C6" s="569" t="s">
        <v>802</v>
      </c>
      <c r="D6" s="569"/>
      <c r="E6" s="569"/>
      <c r="F6" s="652"/>
      <c r="G6" s="569"/>
      <c r="H6" s="652"/>
      <c r="I6" s="569"/>
      <c r="J6" s="569"/>
      <c r="K6" s="655"/>
    </row>
    <row r="7" spans="1:11" s="653" customFormat="1">
      <c r="A7" s="654"/>
      <c r="B7" s="569" t="s">
        <v>803</v>
      </c>
      <c r="C7" s="569"/>
      <c r="D7" s="569"/>
      <c r="E7" s="569"/>
      <c r="F7" s="652"/>
      <c r="G7" s="569"/>
      <c r="H7" s="652"/>
      <c r="I7" s="569"/>
      <c r="J7" s="569"/>
      <c r="K7" s="655"/>
    </row>
    <row r="8" spans="1:11" s="653" customFormat="1">
      <c r="A8" s="654"/>
      <c r="B8" s="569" t="s">
        <v>804</v>
      </c>
      <c r="C8" s="569"/>
      <c r="D8" s="569"/>
      <c r="E8" s="569"/>
      <c r="F8" s="652"/>
      <c r="G8" s="569"/>
      <c r="H8" s="652"/>
      <c r="I8" s="569"/>
      <c r="J8" s="569"/>
      <c r="K8" s="655"/>
    </row>
    <row r="9" spans="1:11" s="653" customFormat="1">
      <c r="A9" s="654"/>
      <c r="B9" s="569" t="s">
        <v>805</v>
      </c>
      <c r="C9" s="569"/>
      <c r="D9" s="569"/>
      <c r="E9" s="569"/>
      <c r="F9" s="652"/>
      <c r="G9" s="569"/>
      <c r="H9" s="652"/>
      <c r="I9" s="569"/>
      <c r="J9" s="569"/>
      <c r="K9" s="655"/>
    </row>
    <row r="10" spans="1:11" s="653" customFormat="1">
      <c r="A10" s="654"/>
      <c r="B10" s="569" t="s">
        <v>806</v>
      </c>
      <c r="C10" s="569"/>
      <c r="D10" s="569"/>
      <c r="E10" s="569"/>
      <c r="F10" s="652"/>
      <c r="G10" s="569"/>
      <c r="H10" s="652"/>
      <c r="I10" s="569"/>
      <c r="J10" s="569"/>
      <c r="K10" s="655"/>
    </row>
    <row r="11" spans="1:11" s="653" customFormat="1">
      <c r="A11" s="654"/>
      <c r="B11" s="569" t="s">
        <v>807</v>
      </c>
      <c r="C11" s="569"/>
      <c r="D11" s="569"/>
      <c r="E11" s="569"/>
      <c r="F11" s="652"/>
      <c r="G11" s="569"/>
      <c r="H11" s="652"/>
      <c r="I11" s="569"/>
      <c r="J11" s="569"/>
      <c r="K11" s="655"/>
    </row>
    <row r="12" spans="1:11" s="653" customFormat="1">
      <c r="A12" s="654"/>
      <c r="B12" s="569" t="s">
        <v>808</v>
      </c>
      <c r="C12" s="569"/>
      <c r="D12" s="569"/>
      <c r="E12" s="569"/>
      <c r="F12" s="652"/>
      <c r="G12" s="569"/>
      <c r="H12" s="652"/>
      <c r="I12" s="569"/>
      <c r="J12" s="569"/>
      <c r="K12" s="655"/>
    </row>
    <row r="13" spans="1:11" s="653" customFormat="1">
      <c r="A13" s="654"/>
      <c r="B13" s="569" t="s">
        <v>809</v>
      </c>
      <c r="C13" s="569"/>
      <c r="D13" s="569"/>
      <c r="E13" s="569"/>
      <c r="F13" s="652"/>
      <c r="G13" s="569"/>
      <c r="H13" s="652"/>
      <c r="I13" s="569"/>
      <c r="J13" s="569"/>
      <c r="K13" s="655"/>
    </row>
    <row r="14" spans="1:11" s="653" customFormat="1">
      <c r="A14" s="654"/>
      <c r="B14" s="569" t="s">
        <v>810</v>
      </c>
      <c r="C14" s="569"/>
      <c r="D14" s="569"/>
      <c r="E14" s="569"/>
      <c r="F14" s="652"/>
      <c r="G14" s="569"/>
      <c r="H14" s="652"/>
      <c r="I14" s="569"/>
      <c r="J14" s="569"/>
      <c r="K14" s="655"/>
    </row>
    <row r="15" spans="1:11" s="653" customFormat="1">
      <c r="A15" s="654"/>
      <c r="B15" s="569" t="s">
        <v>811</v>
      </c>
      <c r="C15" s="569"/>
      <c r="D15" s="569"/>
      <c r="E15" s="569"/>
      <c r="F15" s="652"/>
      <c r="G15" s="569"/>
      <c r="H15" s="652"/>
      <c r="I15" s="569"/>
      <c r="J15" s="569"/>
      <c r="K15" s="655"/>
    </row>
    <row r="16" spans="1:11" s="653" customFormat="1">
      <c r="A16" s="654"/>
      <c r="B16" s="569" t="s">
        <v>812</v>
      </c>
      <c r="C16" s="569"/>
      <c r="D16" s="569"/>
      <c r="E16" s="569"/>
      <c r="F16" s="652"/>
      <c r="G16" s="569"/>
      <c r="H16" s="652"/>
      <c r="I16" s="569"/>
      <c r="J16" s="569"/>
      <c r="K16" s="655"/>
    </row>
    <row r="17" spans="1:16">
      <c r="A17" s="654"/>
      <c r="B17" s="569" t="s">
        <v>813</v>
      </c>
      <c r="C17" s="569"/>
      <c r="D17" s="569"/>
      <c r="E17" s="569"/>
      <c r="F17" s="652"/>
      <c r="G17" s="569"/>
      <c r="H17" s="652"/>
      <c r="I17" s="569"/>
      <c r="J17" s="569"/>
      <c r="K17" s="655"/>
    </row>
    <row r="18" spans="1:16">
      <c r="A18" s="654"/>
      <c r="B18" s="569" t="s">
        <v>814</v>
      </c>
      <c r="C18" s="569"/>
      <c r="D18" s="569"/>
      <c r="E18" s="569"/>
      <c r="F18" s="652"/>
      <c r="G18" s="569"/>
      <c r="H18" s="652"/>
      <c r="I18" s="569"/>
      <c r="J18" s="569"/>
      <c r="K18" s="655"/>
    </row>
    <row r="19" spans="1:16">
      <c r="A19" s="654"/>
      <c r="B19" s="569"/>
      <c r="C19" s="569"/>
      <c r="D19" s="569"/>
      <c r="E19" s="569"/>
      <c r="F19" s="652"/>
      <c r="G19" s="569"/>
      <c r="H19" s="652"/>
      <c r="I19" s="569"/>
      <c r="J19" s="569"/>
      <c r="K19" s="655"/>
    </row>
    <row r="20" spans="1:16">
      <c r="A20" s="654"/>
      <c r="B20" s="569"/>
      <c r="C20" s="569"/>
      <c r="D20" s="569"/>
      <c r="E20" s="569" t="s">
        <v>815</v>
      </c>
      <c r="F20" s="652"/>
      <c r="G20" s="569"/>
      <c r="H20" s="652"/>
      <c r="I20" s="569"/>
      <c r="J20" s="569"/>
      <c r="K20" s="655"/>
    </row>
    <row r="21" spans="1:16">
      <c r="A21" s="657" t="s">
        <v>7</v>
      </c>
      <c r="B21" s="658"/>
      <c r="C21" s="659" t="s">
        <v>71</v>
      </c>
      <c r="D21" s="660"/>
      <c r="E21" s="661" t="s">
        <v>816</v>
      </c>
      <c r="F21" s="662" t="s">
        <v>817</v>
      </c>
      <c r="G21" s="659"/>
      <c r="H21" s="662" t="s">
        <v>818</v>
      </c>
      <c r="I21" s="659"/>
      <c r="J21" s="661" t="s">
        <v>70</v>
      </c>
      <c r="K21" s="659"/>
    </row>
    <row r="22" spans="1:16">
      <c r="A22" s="663" t="s">
        <v>17</v>
      </c>
      <c r="B22" s="664"/>
      <c r="C22" s="665" t="s">
        <v>79</v>
      </c>
      <c r="D22" s="666"/>
      <c r="E22" s="667" t="s">
        <v>24</v>
      </c>
      <c r="F22" s="668" t="s">
        <v>25</v>
      </c>
      <c r="G22" s="665"/>
      <c r="H22" s="668" t="s">
        <v>26</v>
      </c>
      <c r="I22" s="665"/>
      <c r="J22" s="667" t="s">
        <v>17</v>
      </c>
      <c r="K22" s="665"/>
      <c r="M22" s="213"/>
      <c r="N22" s="213"/>
      <c r="O22" s="213"/>
      <c r="P22" s="213"/>
    </row>
    <row r="23" spans="1:16">
      <c r="A23" s="669">
        <v>1</v>
      </c>
      <c r="B23" s="654"/>
      <c r="C23" s="655"/>
      <c r="D23" s="569"/>
      <c r="E23" s="569" t="s">
        <v>819</v>
      </c>
      <c r="F23" s="670"/>
      <c r="G23" s="655"/>
      <c r="H23" s="670"/>
      <c r="I23" s="655"/>
      <c r="J23" s="671">
        <v>1</v>
      </c>
      <c r="K23" s="655"/>
    </row>
    <row r="24" spans="1:16">
      <c r="A24" s="669">
        <v>2</v>
      </c>
      <c r="B24" s="654"/>
      <c r="C24" s="655"/>
      <c r="D24" s="569"/>
      <c r="E24" s="569" t="s">
        <v>820</v>
      </c>
      <c r="F24" s="670"/>
      <c r="G24" s="655"/>
      <c r="H24" s="670"/>
      <c r="I24" s="655"/>
      <c r="J24" s="671">
        <v>2</v>
      </c>
      <c r="K24" s="655"/>
    </row>
    <row r="25" spans="1:16">
      <c r="A25" s="669">
        <v>3</v>
      </c>
      <c r="B25" s="654"/>
      <c r="C25" s="655"/>
      <c r="D25" s="569"/>
      <c r="E25" s="569" t="s">
        <v>821</v>
      </c>
      <c r="F25" s="670"/>
      <c r="G25" s="655"/>
      <c r="H25" s="670"/>
      <c r="I25" s="655"/>
      <c r="J25" s="671">
        <v>3</v>
      </c>
      <c r="K25" s="655"/>
    </row>
    <row r="26" spans="1:16">
      <c r="A26" s="669">
        <v>4</v>
      </c>
      <c r="B26" s="654"/>
      <c r="C26" s="655"/>
      <c r="D26" s="569"/>
      <c r="E26" s="569" t="s">
        <v>822</v>
      </c>
      <c r="F26" s="670"/>
      <c r="G26" s="655"/>
      <c r="H26" s="670"/>
      <c r="I26" s="655"/>
      <c r="J26" s="671">
        <v>4</v>
      </c>
      <c r="K26" s="655"/>
    </row>
    <row r="27" spans="1:16">
      <c r="A27" s="669">
        <v>5</v>
      </c>
      <c r="B27" s="654"/>
      <c r="C27" s="655"/>
      <c r="D27" s="569"/>
      <c r="E27" s="569" t="s">
        <v>823</v>
      </c>
      <c r="F27" s="670"/>
      <c r="G27" s="655"/>
      <c r="H27" s="670"/>
      <c r="I27" s="655"/>
      <c r="J27" s="671">
        <v>5</v>
      </c>
      <c r="K27" s="655"/>
    </row>
    <row r="28" spans="1:16">
      <c r="A28" s="669">
        <v>6</v>
      </c>
      <c r="B28" s="654"/>
      <c r="C28" s="655"/>
      <c r="D28" s="569"/>
      <c r="E28" s="569" t="s">
        <v>824</v>
      </c>
      <c r="F28" s="670"/>
      <c r="G28" s="655"/>
      <c r="H28" s="670"/>
      <c r="I28" s="655"/>
      <c r="J28" s="671">
        <v>6</v>
      </c>
      <c r="K28" s="655"/>
    </row>
    <row r="29" spans="1:16">
      <c r="A29" s="669">
        <v>7</v>
      </c>
      <c r="B29" s="654"/>
      <c r="C29" s="655"/>
      <c r="D29" s="569"/>
      <c r="E29" s="569" t="s">
        <v>825</v>
      </c>
      <c r="F29" s="670"/>
      <c r="G29" s="655"/>
      <c r="H29" s="670"/>
      <c r="I29" s="655"/>
      <c r="J29" s="671">
        <v>7</v>
      </c>
      <c r="K29" s="655"/>
    </row>
    <row r="30" spans="1:16">
      <c r="A30" s="669">
        <v>8</v>
      </c>
      <c r="B30" s="654"/>
      <c r="C30" s="655"/>
      <c r="D30" s="569"/>
      <c r="E30" s="569" t="s">
        <v>826</v>
      </c>
      <c r="F30" s="670"/>
      <c r="G30" s="655"/>
      <c r="H30" s="670"/>
      <c r="I30" s="655"/>
      <c r="J30" s="671">
        <v>8</v>
      </c>
      <c r="K30" s="655"/>
    </row>
    <row r="31" spans="1:16">
      <c r="A31" s="663">
        <v>9</v>
      </c>
      <c r="B31" s="664"/>
      <c r="C31" s="665"/>
      <c r="D31" s="666"/>
      <c r="E31" s="666" t="s">
        <v>827</v>
      </c>
      <c r="F31" s="672"/>
      <c r="G31" s="673"/>
      <c r="H31" s="672"/>
      <c r="I31" s="673"/>
      <c r="J31" s="667">
        <v>9</v>
      </c>
      <c r="K31" s="665"/>
    </row>
    <row r="32" spans="1:16">
      <c r="A32" s="674"/>
      <c r="B32" s="569"/>
      <c r="C32" s="569"/>
      <c r="D32" s="569"/>
      <c r="E32" s="569"/>
      <c r="F32" s="652"/>
      <c r="G32" s="569"/>
      <c r="H32" s="652"/>
      <c r="I32" s="569"/>
      <c r="J32" s="671"/>
      <c r="K32" s="655"/>
    </row>
    <row r="33" spans="1:13" s="653" customFormat="1">
      <c r="A33" s="674"/>
      <c r="B33" s="569"/>
      <c r="C33" s="569"/>
      <c r="D33" s="569"/>
      <c r="E33" s="569" t="s">
        <v>828</v>
      </c>
      <c r="F33" s="652"/>
      <c r="G33" s="569"/>
      <c r="H33" s="652"/>
      <c r="I33" s="569"/>
      <c r="J33" s="671"/>
      <c r="K33" s="655"/>
      <c r="M33" s="656"/>
    </row>
    <row r="34" spans="1:13" s="653" customFormat="1">
      <c r="A34" s="657" t="s">
        <v>7</v>
      </c>
      <c r="B34" s="658"/>
      <c r="C34" s="659" t="s">
        <v>71</v>
      </c>
      <c r="D34" s="660"/>
      <c r="E34" s="661" t="s">
        <v>816</v>
      </c>
      <c r="F34" s="662" t="s">
        <v>817</v>
      </c>
      <c r="G34" s="660"/>
      <c r="H34" s="662" t="s">
        <v>818</v>
      </c>
      <c r="I34" s="659"/>
      <c r="J34" s="661" t="s">
        <v>70</v>
      </c>
      <c r="K34" s="659"/>
      <c r="M34" s="656"/>
    </row>
    <row r="35" spans="1:13" s="653" customFormat="1">
      <c r="A35" s="663" t="s">
        <v>17</v>
      </c>
      <c r="B35" s="664"/>
      <c r="C35" s="665" t="s">
        <v>79</v>
      </c>
      <c r="D35" s="666"/>
      <c r="E35" s="667" t="s">
        <v>24</v>
      </c>
      <c r="F35" s="668" t="s">
        <v>25</v>
      </c>
      <c r="G35" s="666"/>
      <c r="H35" s="668" t="s">
        <v>26</v>
      </c>
      <c r="I35" s="665"/>
      <c r="J35" s="667" t="s">
        <v>17</v>
      </c>
      <c r="K35" s="665"/>
      <c r="M35" s="656"/>
    </row>
    <row r="36" spans="1:13" s="653" customFormat="1">
      <c r="A36" s="663">
        <v>10</v>
      </c>
      <c r="B36" s="664"/>
      <c r="C36" s="665"/>
      <c r="D36" s="666"/>
      <c r="E36" s="666" t="s">
        <v>829</v>
      </c>
      <c r="F36" s="3404">
        <v>1692126</v>
      </c>
      <c r="G36" s="3405"/>
      <c r="H36" s="3404">
        <v>1628202</v>
      </c>
      <c r="I36" s="665"/>
      <c r="J36" s="667">
        <v>10</v>
      </c>
      <c r="K36" s="665"/>
      <c r="M36" s="656"/>
    </row>
    <row r="37" spans="1:13" s="653" customFormat="1">
      <c r="A37" s="674"/>
      <c r="B37" s="569"/>
      <c r="C37" s="569"/>
      <c r="D37" s="569"/>
      <c r="E37" s="569"/>
      <c r="F37" s="652"/>
      <c r="G37" s="569"/>
      <c r="H37" s="652"/>
      <c r="I37" s="569"/>
      <c r="J37" s="671"/>
      <c r="K37" s="655"/>
      <c r="M37" s="656"/>
    </row>
    <row r="38" spans="1:13" s="653" customFormat="1">
      <c r="A38" s="674"/>
      <c r="B38" s="569" t="s">
        <v>830</v>
      </c>
      <c r="C38" s="569"/>
      <c r="D38" s="569"/>
      <c r="E38" s="569"/>
      <c r="F38" s="652"/>
      <c r="G38" s="569"/>
      <c r="H38" s="652"/>
      <c r="I38" s="569"/>
      <c r="J38" s="671"/>
      <c r="K38" s="655"/>
      <c r="M38" s="656"/>
    </row>
    <row r="39" spans="1:13" s="653" customFormat="1">
      <c r="A39" s="657" t="s">
        <v>7</v>
      </c>
      <c r="B39" s="658"/>
      <c r="C39" s="659" t="s">
        <v>71</v>
      </c>
      <c r="D39" s="660"/>
      <c r="E39" s="661" t="s">
        <v>816</v>
      </c>
      <c r="F39" s="662" t="s">
        <v>817</v>
      </c>
      <c r="G39" s="659"/>
      <c r="H39" s="662" t="s">
        <v>818</v>
      </c>
      <c r="I39" s="659"/>
      <c r="J39" s="661" t="s">
        <v>70</v>
      </c>
      <c r="K39" s="659"/>
      <c r="M39" s="656"/>
    </row>
    <row r="40" spans="1:13" s="653" customFormat="1">
      <c r="A40" s="663" t="s">
        <v>17</v>
      </c>
      <c r="B40" s="664"/>
      <c r="C40" s="665" t="s">
        <v>79</v>
      </c>
      <c r="D40" s="666"/>
      <c r="E40" s="667" t="s">
        <v>24</v>
      </c>
      <c r="F40" s="668" t="s">
        <v>25</v>
      </c>
      <c r="G40" s="665"/>
      <c r="H40" s="668" t="s">
        <v>26</v>
      </c>
      <c r="I40" s="665"/>
      <c r="J40" s="667" t="s">
        <v>17</v>
      </c>
      <c r="K40" s="665"/>
      <c r="M40" s="656"/>
    </row>
    <row r="41" spans="1:13" s="653" customFormat="1">
      <c r="A41" s="669">
        <v>11</v>
      </c>
      <c r="B41" s="654"/>
      <c r="C41" s="655"/>
      <c r="D41" s="569"/>
      <c r="E41" s="569" t="s">
        <v>831</v>
      </c>
      <c r="F41" s="3406">
        <v>-38370</v>
      </c>
      <c r="G41" s="3407"/>
      <c r="H41" s="3406">
        <v>-28353</v>
      </c>
      <c r="I41" s="655"/>
      <c r="J41" s="671">
        <v>11</v>
      </c>
      <c r="K41" s="655"/>
      <c r="M41" s="656"/>
    </row>
    <row r="42" spans="1:13" s="653" customFormat="1">
      <c r="A42" s="669">
        <v>12</v>
      </c>
      <c r="B42" s="654"/>
      <c r="C42" s="655"/>
      <c r="D42" s="569"/>
      <c r="E42" s="569" t="s">
        <v>832</v>
      </c>
      <c r="F42" s="3406">
        <v>1084154</v>
      </c>
      <c r="G42" s="3407"/>
      <c r="H42" s="3406">
        <v>1109313</v>
      </c>
      <c r="I42" s="655"/>
      <c r="J42" s="671">
        <v>12</v>
      </c>
      <c r="K42" s="655"/>
      <c r="M42" s="678"/>
    </row>
    <row r="43" spans="1:13" s="653" customFormat="1">
      <c r="A43" s="669">
        <v>13</v>
      </c>
      <c r="B43" s="654"/>
      <c r="C43" s="655"/>
      <c r="D43" s="569"/>
      <c r="E43" s="569" t="s">
        <v>833</v>
      </c>
      <c r="F43" s="3406">
        <v>235739</v>
      </c>
      <c r="G43" s="3407"/>
      <c r="H43" s="3406">
        <v>278891</v>
      </c>
      <c r="I43" s="655"/>
      <c r="J43" s="671">
        <v>13</v>
      </c>
      <c r="K43" s="655"/>
      <c r="M43" s="678"/>
    </row>
    <row r="44" spans="1:13" s="653" customFormat="1">
      <c r="A44" s="669">
        <v>14</v>
      </c>
      <c r="B44" s="654"/>
      <c r="C44" s="655"/>
      <c r="D44" s="569"/>
      <c r="E44" s="569" t="s">
        <v>834</v>
      </c>
      <c r="F44" s="3406">
        <v>-16542</v>
      </c>
      <c r="G44" s="3407"/>
      <c r="H44" s="3406">
        <v>-11441</v>
      </c>
      <c r="I44" s="655"/>
      <c r="J44" s="671">
        <v>14</v>
      </c>
      <c r="K44" s="655"/>
      <c r="M44" s="678"/>
    </row>
    <row r="45" spans="1:13" s="653" customFormat="1">
      <c r="A45" s="669">
        <v>15</v>
      </c>
      <c r="B45" s="654"/>
      <c r="C45" s="655"/>
      <c r="D45" s="569"/>
      <c r="E45" s="569" t="s">
        <v>835</v>
      </c>
      <c r="F45" s="3406">
        <v>14570</v>
      </c>
      <c r="G45" s="3407"/>
      <c r="H45" s="3406">
        <v>107080</v>
      </c>
      <c r="I45" s="655"/>
      <c r="J45" s="671">
        <v>15</v>
      </c>
      <c r="K45" s="655"/>
      <c r="M45" s="679"/>
    </row>
    <row r="46" spans="1:13" s="653" customFormat="1">
      <c r="A46" s="669">
        <v>16</v>
      </c>
      <c r="B46" s="654"/>
      <c r="C46" s="655"/>
      <c r="D46" s="569"/>
      <c r="E46" s="569" t="s">
        <v>836</v>
      </c>
      <c r="F46" s="3406">
        <v>199103</v>
      </c>
      <c r="G46" s="3407"/>
      <c r="H46" s="3406">
        <v>173614</v>
      </c>
      <c r="I46" s="655"/>
      <c r="J46" s="671">
        <v>16</v>
      </c>
      <c r="K46" s="655"/>
      <c r="M46" s="679"/>
    </row>
    <row r="47" spans="1:13" s="653" customFormat="1">
      <c r="A47" s="669">
        <v>17</v>
      </c>
      <c r="B47" s="654"/>
      <c r="C47" s="655"/>
      <c r="D47" s="569"/>
      <c r="E47" s="569" t="s">
        <v>837</v>
      </c>
      <c r="F47" s="3406">
        <v>152002</v>
      </c>
      <c r="G47" s="3407"/>
      <c r="H47" s="3406">
        <v>-188357</v>
      </c>
      <c r="I47" s="655"/>
      <c r="J47" s="671">
        <v>17</v>
      </c>
      <c r="K47" s="655"/>
      <c r="M47" s="679"/>
    </row>
    <row r="48" spans="1:13" s="653" customFormat="1">
      <c r="A48" s="669">
        <v>18</v>
      </c>
      <c r="B48" s="654"/>
      <c r="C48" s="655"/>
      <c r="D48" s="569"/>
      <c r="E48" s="569" t="s">
        <v>838</v>
      </c>
      <c r="F48" s="3408">
        <v>7636</v>
      </c>
      <c r="G48" s="3407"/>
      <c r="H48" s="3408">
        <v>241214</v>
      </c>
      <c r="I48" s="655"/>
      <c r="J48" s="671">
        <v>18</v>
      </c>
      <c r="K48" s="655"/>
      <c r="M48" s="678"/>
    </row>
    <row r="49" spans="1:13">
      <c r="A49" s="669">
        <v>19</v>
      </c>
      <c r="B49" s="654"/>
      <c r="C49" s="655"/>
      <c r="D49" s="569"/>
      <c r="E49" s="569" t="s">
        <v>839</v>
      </c>
      <c r="F49" s="672">
        <f>SUM(F41:F48)+F36</f>
        <v>3330418</v>
      </c>
      <c r="G49" s="680"/>
      <c r="H49" s="672">
        <f>SUM(H41:H48)+H36</f>
        <v>3310163</v>
      </c>
      <c r="I49" s="673"/>
      <c r="J49" s="671">
        <v>19</v>
      </c>
      <c r="K49" s="655"/>
    </row>
    <row r="50" spans="1:13">
      <c r="A50" s="669">
        <v>20</v>
      </c>
      <c r="B50" s="654"/>
      <c r="C50" s="655"/>
      <c r="D50" s="569"/>
      <c r="E50" s="569" t="s">
        <v>840</v>
      </c>
      <c r="F50" s="681"/>
      <c r="G50" s="655"/>
      <c r="H50" s="681"/>
      <c r="I50" s="655"/>
      <c r="J50" s="671">
        <v>20</v>
      </c>
      <c r="K50" s="655"/>
      <c r="M50" s="678"/>
    </row>
    <row r="51" spans="1:13">
      <c r="A51" s="669"/>
      <c r="B51" s="654"/>
      <c r="C51" s="655"/>
      <c r="D51" s="569"/>
      <c r="E51" s="569" t="s">
        <v>841</v>
      </c>
      <c r="F51" s="670"/>
      <c r="G51" s="655"/>
      <c r="H51" s="670"/>
      <c r="I51" s="655"/>
      <c r="J51" s="671"/>
      <c r="K51" s="655"/>
      <c r="M51" s="678"/>
    </row>
    <row r="52" spans="1:13">
      <c r="A52" s="663">
        <v>21</v>
      </c>
      <c r="B52" s="664"/>
      <c r="C52" s="665"/>
      <c r="D52" s="666"/>
      <c r="E52" s="666" t="s">
        <v>842</v>
      </c>
      <c r="F52" s="672">
        <f>F49+F50</f>
        <v>3330418</v>
      </c>
      <c r="G52" s="673"/>
      <c r="H52" s="672">
        <f>H49+H50</f>
        <v>3310163</v>
      </c>
      <c r="I52" s="673"/>
      <c r="J52" s="667">
        <v>21</v>
      </c>
      <c r="K52" s="665"/>
    </row>
    <row r="53" spans="1:13">
      <c r="A53" s="674"/>
      <c r="B53" s="569"/>
      <c r="C53" s="569"/>
      <c r="D53" s="569"/>
      <c r="E53" s="569"/>
      <c r="F53" s="652"/>
      <c r="G53" s="569"/>
      <c r="H53" s="652"/>
      <c r="I53" s="569"/>
      <c r="J53" s="671"/>
      <c r="K53" s="655"/>
      <c r="M53" s="678"/>
    </row>
    <row r="54" spans="1:13">
      <c r="A54" s="674"/>
      <c r="B54" s="569"/>
      <c r="C54" s="569"/>
      <c r="D54" s="569"/>
      <c r="E54" s="569" t="s">
        <v>843</v>
      </c>
      <c r="F54" s="652"/>
      <c r="G54" s="569"/>
      <c r="H54" s="652"/>
      <c r="I54" s="569"/>
      <c r="J54" s="671"/>
      <c r="K54" s="655"/>
      <c r="M54" s="678"/>
    </row>
    <row r="55" spans="1:13">
      <c r="A55" s="657" t="s">
        <v>7</v>
      </c>
      <c r="B55" s="658"/>
      <c r="C55" s="659" t="s">
        <v>71</v>
      </c>
      <c r="D55" s="660"/>
      <c r="E55" s="661" t="s">
        <v>816</v>
      </c>
      <c r="F55" s="662" t="s">
        <v>817</v>
      </c>
      <c r="G55" s="659"/>
      <c r="H55" s="662" t="s">
        <v>818</v>
      </c>
      <c r="I55" s="659"/>
      <c r="J55" s="661" t="s">
        <v>70</v>
      </c>
      <c r="K55" s="659"/>
      <c r="M55" s="678"/>
    </row>
    <row r="56" spans="1:13">
      <c r="A56" s="663" t="s">
        <v>17</v>
      </c>
      <c r="B56" s="664"/>
      <c r="C56" s="665" t="s">
        <v>79</v>
      </c>
      <c r="D56" s="666"/>
      <c r="E56" s="667" t="s">
        <v>24</v>
      </c>
      <c r="F56" s="668" t="s">
        <v>25</v>
      </c>
      <c r="G56" s="665"/>
      <c r="H56" s="668" t="s">
        <v>26</v>
      </c>
      <c r="I56" s="665"/>
      <c r="J56" s="667" t="s">
        <v>17</v>
      </c>
      <c r="K56" s="665"/>
      <c r="M56" s="678"/>
    </row>
    <row r="57" spans="1:13">
      <c r="A57" s="669">
        <v>22</v>
      </c>
      <c r="B57" s="654"/>
      <c r="C57" s="655"/>
      <c r="D57" s="569"/>
      <c r="E57" s="569" t="s">
        <v>844</v>
      </c>
      <c r="F57" s="3410">
        <v>86855</v>
      </c>
      <c r="G57" s="3409"/>
      <c r="H57" s="3410">
        <v>25067</v>
      </c>
      <c r="I57" s="655"/>
      <c r="J57" s="671">
        <v>22</v>
      </c>
      <c r="K57" s="655"/>
      <c r="M57" s="678"/>
    </row>
    <row r="58" spans="1:13">
      <c r="A58" s="669">
        <v>23</v>
      </c>
      <c r="B58" s="654"/>
      <c r="C58" s="655"/>
      <c r="D58" s="569"/>
      <c r="E58" s="569" t="s">
        <v>845</v>
      </c>
      <c r="F58" s="3410">
        <v>-1886612</v>
      </c>
      <c r="G58" s="3409"/>
      <c r="H58" s="3410">
        <v>-2384251</v>
      </c>
      <c r="I58" s="655"/>
      <c r="J58" s="671">
        <v>23</v>
      </c>
      <c r="K58" s="655"/>
      <c r="M58" s="678"/>
    </row>
    <row r="59" spans="1:13">
      <c r="A59" s="669">
        <v>24</v>
      </c>
      <c r="B59" s="654"/>
      <c r="C59" s="655"/>
      <c r="D59" s="569"/>
      <c r="E59" s="569" t="s">
        <v>846</v>
      </c>
      <c r="F59" s="3412"/>
      <c r="G59" s="3409"/>
      <c r="H59" s="3412"/>
      <c r="I59" s="655"/>
      <c r="J59" s="671">
        <v>24</v>
      </c>
      <c r="K59" s="655"/>
      <c r="M59" s="678"/>
    </row>
    <row r="60" spans="1:13">
      <c r="A60" s="669">
        <v>25</v>
      </c>
      <c r="B60" s="654"/>
      <c r="C60" s="655"/>
      <c r="D60" s="569"/>
      <c r="E60" s="569" t="s">
        <v>847</v>
      </c>
      <c r="F60" s="3410">
        <v>3237</v>
      </c>
      <c r="G60" s="3409"/>
      <c r="H60" s="3410">
        <v>48964</v>
      </c>
      <c r="I60" s="655"/>
      <c r="J60" s="671">
        <v>25</v>
      </c>
      <c r="K60" s="655"/>
      <c r="M60" s="678"/>
    </row>
    <row r="61" spans="1:13">
      <c r="A61" s="669">
        <v>26</v>
      </c>
      <c r="B61" s="654"/>
      <c r="C61" s="655"/>
      <c r="D61" s="569"/>
      <c r="E61" s="569" t="s">
        <v>848</v>
      </c>
      <c r="F61" s="3410">
        <v>-10341</v>
      </c>
      <c r="G61" s="3409"/>
      <c r="H61" s="3410">
        <v>-4558</v>
      </c>
      <c r="I61" s="655"/>
      <c r="J61" s="671">
        <v>26</v>
      </c>
      <c r="K61" s="655"/>
      <c r="M61" s="678"/>
    </row>
    <row r="62" spans="1:13">
      <c r="A62" s="669">
        <v>27</v>
      </c>
      <c r="B62" s="654"/>
      <c r="C62" s="655"/>
      <c r="D62" s="569"/>
      <c r="E62" s="569" t="s">
        <v>849</v>
      </c>
      <c r="F62" s="3410">
        <v>-250</v>
      </c>
      <c r="G62" s="3409"/>
      <c r="H62" s="3410">
        <v>-44823</v>
      </c>
      <c r="I62" s="655"/>
      <c r="J62" s="671">
        <v>27</v>
      </c>
      <c r="K62" s="655"/>
      <c r="M62" s="678"/>
    </row>
    <row r="63" spans="1:13">
      <c r="A63" s="669">
        <v>28</v>
      </c>
      <c r="B63" s="654"/>
      <c r="C63" s="655"/>
      <c r="D63" s="569"/>
      <c r="E63" s="569" t="s">
        <v>826</v>
      </c>
      <c r="F63" s="3411"/>
      <c r="G63" s="3413"/>
      <c r="H63" s="3411"/>
      <c r="I63" s="655"/>
      <c r="J63" s="671">
        <v>28</v>
      </c>
      <c r="K63" s="655"/>
    </row>
    <row r="64" spans="1:13">
      <c r="A64" s="663">
        <v>29</v>
      </c>
      <c r="B64" s="664"/>
      <c r="C64" s="665"/>
      <c r="D64" s="666"/>
      <c r="E64" s="666" t="s">
        <v>850</v>
      </c>
      <c r="F64" s="672">
        <f>SUM(F57:F63)</f>
        <v>-1807111</v>
      </c>
      <c r="G64" s="673"/>
      <c r="H64" s="672">
        <f>SUM(H57:H63)</f>
        <v>-2359601</v>
      </c>
      <c r="I64" s="673"/>
      <c r="J64" s="667">
        <v>29</v>
      </c>
      <c r="K64" s="665"/>
    </row>
    <row r="65" spans="1:11" s="653" customFormat="1">
      <c r="A65" s="674"/>
      <c r="B65" s="683"/>
      <c r="C65" s="683"/>
      <c r="D65" s="683"/>
      <c r="E65" s="683"/>
      <c r="F65" s="677"/>
      <c r="G65" s="683"/>
      <c r="H65" s="677"/>
      <c r="I65" s="683"/>
      <c r="J65" s="684"/>
      <c r="K65" s="655"/>
    </row>
    <row r="66" spans="1:11" s="653" customFormat="1">
      <c r="A66" s="674"/>
      <c r="B66" s="569"/>
      <c r="C66" s="569"/>
      <c r="D66" s="569"/>
      <c r="E66" s="569"/>
      <c r="F66" s="652"/>
      <c r="G66" s="569"/>
      <c r="H66" s="652"/>
      <c r="I66" s="569"/>
      <c r="J66" s="671"/>
      <c r="K66" s="655"/>
    </row>
    <row r="67" spans="1:11" s="653" customFormat="1">
      <c r="A67" s="674"/>
      <c r="B67" s="569"/>
      <c r="C67" s="569"/>
      <c r="D67" s="569"/>
      <c r="E67" s="569" t="s">
        <v>851</v>
      </c>
      <c r="F67" s="652"/>
      <c r="G67" s="569"/>
      <c r="H67" s="652"/>
      <c r="I67" s="569"/>
      <c r="J67" s="569"/>
      <c r="K67" s="655"/>
    </row>
    <row r="68" spans="1:11" s="653" customFormat="1">
      <c r="A68" s="674"/>
      <c r="B68" s="569"/>
      <c r="C68" s="569"/>
      <c r="D68" s="569"/>
      <c r="E68" s="569"/>
      <c r="F68" s="652"/>
      <c r="G68" s="569"/>
      <c r="H68" s="652"/>
      <c r="I68" s="569"/>
      <c r="J68" s="569"/>
      <c r="K68" s="655"/>
    </row>
    <row r="69" spans="1:11" s="653" customFormat="1">
      <c r="A69" s="664"/>
      <c r="B69" s="666"/>
      <c r="C69" s="666"/>
      <c r="D69" s="666"/>
      <c r="E69" s="666"/>
      <c r="F69" s="676"/>
      <c r="G69" s="666"/>
      <c r="H69" s="676"/>
      <c r="I69" s="666"/>
      <c r="J69" s="666"/>
      <c r="K69" s="665"/>
    </row>
    <row r="70" spans="1:11" s="653" customFormat="1">
      <c r="A70" s="569" t="s">
        <v>388</v>
      </c>
      <c r="B70" s="569"/>
      <c r="C70" s="569"/>
      <c r="D70" s="569"/>
      <c r="E70" s="569"/>
      <c r="F70" s="652"/>
      <c r="G70" s="569"/>
      <c r="H70" s="652"/>
      <c r="I70" s="569"/>
      <c r="J70" s="569"/>
      <c r="K70" s="569"/>
    </row>
    <row r="71" spans="1:11" s="653" customFormat="1">
      <c r="A71" s="569"/>
      <c r="B71" s="569"/>
      <c r="C71" s="569"/>
      <c r="D71" s="569"/>
      <c r="E71" s="569"/>
      <c r="F71" s="652"/>
      <c r="G71" s="569"/>
      <c r="H71" s="652"/>
      <c r="I71" s="569"/>
      <c r="J71" s="569"/>
      <c r="K71" s="569"/>
    </row>
    <row r="72" spans="1:11" s="653" customFormat="1">
      <c r="A72" s="569"/>
      <c r="B72" s="569"/>
      <c r="C72" s="569"/>
      <c r="D72" s="569"/>
      <c r="E72" s="569"/>
      <c r="F72" s="652"/>
      <c r="G72" s="569"/>
      <c r="H72" s="652"/>
      <c r="I72" s="569"/>
      <c r="J72" s="569"/>
      <c r="K72" s="569"/>
    </row>
    <row r="73" spans="1:11" s="653" customFormat="1">
      <c r="A73" s="569"/>
      <c r="B73" s="569"/>
      <c r="C73" s="569"/>
      <c r="D73" s="569"/>
      <c r="E73" s="569"/>
      <c r="F73" s="652"/>
      <c r="G73" s="569"/>
      <c r="H73" s="652"/>
      <c r="I73" s="569"/>
      <c r="J73" s="569"/>
      <c r="K73" s="569"/>
    </row>
    <row r="74" spans="1:11" s="653" customFormat="1">
      <c r="A74" s="569"/>
      <c r="B74" s="569"/>
      <c r="C74" s="569"/>
      <c r="D74" s="569"/>
      <c r="E74" s="569"/>
      <c r="F74" s="652"/>
      <c r="G74" s="569"/>
      <c r="H74" s="652"/>
      <c r="I74" s="569"/>
      <c r="J74" s="569"/>
      <c r="K74" s="569"/>
    </row>
    <row r="75" spans="1:11" s="653" customFormat="1">
      <c r="A75" s="569"/>
      <c r="B75" s="569"/>
      <c r="C75" s="569"/>
      <c r="D75" s="569"/>
      <c r="E75" s="569"/>
      <c r="F75" s="652"/>
      <c r="G75" s="569"/>
      <c r="H75" s="652"/>
      <c r="I75" s="569"/>
      <c r="J75" s="569"/>
      <c r="K75" s="569"/>
    </row>
  </sheetData>
  <customSheetViews>
    <customSheetView guid="{4E7A3D04-9F51-465C-A42B-3DF9B3E7D5B5}" showPageBreaks="1" fitToPage="1" printArea="1" hiddenColumns="1">
      <selection activeCell="P29" sqref="P29"/>
      <pageMargins left="0.5" right="0.5" top="0.25" bottom="0.25" header="0.5" footer="0.5"/>
      <pageSetup scale="85" orientation="portrait" r:id="rId1"/>
      <headerFooter alignWithMargins="0"/>
    </customSheetView>
    <customSheetView guid="{0DB5BAD5-393A-4F38-9E8B-709DEA7858B1}" showPageBreaks="1" fitToPage="1" printArea="1">
      <selection activeCell="M37" sqref="M37"/>
      <pageMargins left="0.5" right="0.5" top="0.25" bottom="0.25" header="0.5" footer="0.5"/>
      <pageSetup scale="85" orientation="portrait" r:id="rId2"/>
      <headerFooter alignWithMargins="0"/>
    </customSheetView>
    <customSheetView guid="{9188604F-721B-4607-B5A7-F14601E34BB8}" showPageBreaks="1" fitToPage="1" printArea="1">
      <selection activeCell="M37" sqref="M37"/>
      <pageMargins left="0.5" right="0.5" top="0.25" bottom="0.25" header="0.5" footer="0.5"/>
      <pageSetup scale="85" orientation="portrait" r:id="rId3"/>
      <headerFooter alignWithMargins="0"/>
    </customSheetView>
    <customSheetView guid="{26429A53-B624-4AA6-8C8D-667186B058B8}" fitToPage="1">
      <selection activeCell="M37" sqref="M37"/>
      <pageMargins left="0.5" right="0.5" top="0.25" bottom="0.25" header="0.5" footer="0.5"/>
      <pageSetup scale="85" orientation="portrait" r:id="rId4"/>
      <headerFooter alignWithMargins="0"/>
    </customSheetView>
    <customSheetView guid="{7390B031-6060-4327-BF01-8B9465EDB6D9}" fitToPage="1">
      <selection activeCell="M37" sqref="M37"/>
      <pageMargins left="0.5" right="0.5" top="0.25" bottom="0.25" header="0.5" footer="0.5"/>
      <pageSetup scale="85" orientation="portrait" r:id="rId5"/>
      <headerFooter alignWithMargins="0"/>
    </customSheetView>
    <customSheetView guid="{49D366EC-C851-4932-854D-8EA887B298C5}" fitToPage="1">
      <selection activeCell="M37" sqref="M37"/>
      <pageMargins left="0.5" right="0.5" top="0.25" bottom="0.25" header="0.5" footer="0.5"/>
      <pageSetup scale="85" orientation="portrait" r:id="rId6"/>
      <headerFooter alignWithMargins="0"/>
    </customSheetView>
    <customSheetView guid="{F228F194-B0FE-4A91-A927-06A4E89703F0}" fitToPage="1">
      <selection activeCell="M37" sqref="M37"/>
      <pageMargins left="0.5" right="0.5" top="0.25" bottom="0.25" header="0.5" footer="0.5"/>
      <pageSetup scale="85" orientation="portrait" r:id="rId7"/>
      <headerFooter alignWithMargins="0"/>
    </customSheetView>
    <customSheetView guid="{A2494C54-8D9D-4A05-9F27-C858173D9692}" fitToPage="1">
      <selection activeCell="M37" sqref="M37"/>
      <pageMargins left="0.5" right="0.5" top="0.25" bottom="0.25" header="0.5" footer="0.5"/>
      <pageSetup scale="85" orientation="portrait" r:id="rId8"/>
      <headerFooter alignWithMargins="0"/>
    </customSheetView>
    <customSheetView guid="{74404EEC-CA6A-48B0-B168-B7933282EEB2}" showPageBreaks="1" fitToPage="1" printArea="1">
      <selection activeCell="M37" sqref="M37"/>
      <pageMargins left="0.5" right="0.5" top="0.25" bottom="0.25" header="0.5" footer="0.5"/>
      <pageSetup scale="85" orientation="portrait" r:id="rId9"/>
      <headerFooter alignWithMargins="0"/>
    </customSheetView>
    <customSheetView guid="{FB19BFAA-60BA-4CC2-92E5-E4C141AE804E}" showPageBreaks="1" fitToPage="1" printArea="1" topLeftCell="A49">
      <selection activeCell="F63" sqref="F63"/>
      <pageMargins left="0.5" right="0.5" top="0.25" bottom="0.25" header="0.5" footer="0.5"/>
      <pageSetup scale="85" orientation="portrait" r:id="rId10"/>
      <headerFooter alignWithMargins="0"/>
    </customSheetView>
    <customSheetView guid="{F56BCD39-3910-4701-BCCF-245589B07D98}" showPageBreaks="1" fitToPage="1" printArea="1">
      <selection activeCell="M37" sqref="M37"/>
      <pageMargins left="0.5" right="0.5" top="0.25" bottom="0.25" header="0.5" footer="0.5"/>
      <pageSetup scale="85" orientation="portrait" r:id="rId11"/>
      <headerFooter alignWithMargins="0"/>
    </customSheetView>
    <customSheetView guid="{D099E5BD-69C3-4A36-A01A-AB9127CD02AF}" fitToPage="1" hiddenColumns="1" topLeftCell="A22">
      <selection activeCell="H45" sqref="H45"/>
      <pageMargins left="0.5" right="0.5" top="0.25" bottom="0.25" header="0.5" footer="0.5"/>
      <pageSetup scale="85" orientation="portrait" r:id="rId12"/>
      <headerFooter alignWithMargins="0"/>
    </customSheetView>
  </customSheetViews>
  <mergeCells count="4">
    <mergeCell ref="J1:K1"/>
    <mergeCell ref="A2:K2"/>
    <mergeCell ref="A3:K3"/>
    <mergeCell ref="A4:K4"/>
  </mergeCells>
  <pageMargins left="0.5" right="0.5" top="0.25" bottom="0.25" header="0.5" footer="0.5"/>
  <pageSetup scale="85" orientation="portrait" r:id="rId13"/>
  <headerFooter alignWithMargins="0"/>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8" sqref="G38"/>
    </sheetView>
  </sheetViews>
  <sheetFormatPr defaultColWidth="9.140625" defaultRowHeight="12.75"/>
  <cols>
    <col min="1" max="16384" width="9.140625" style="2824"/>
  </cols>
  <sheetData>
    <row r="1" spans="1:1">
      <c r="A1" s="2823" t="s">
        <v>1371</v>
      </c>
    </row>
  </sheetData>
  <customSheetViews>
    <customSheetView guid="{D099E5BD-69C3-4A36-A01A-AB9127CD02AF}">
      <selection activeCell="G38" sqref="G38"/>
      <pageMargins left="0.75" right="0.75" top="1" bottom="1" header="0.5" footer="0.5"/>
      <printOptions horizontalCentered="1" verticalCentered="1"/>
      <pageSetup orientation="portrait" r:id="rId1"/>
      <headerFooter alignWithMargins="0"/>
    </customSheetView>
  </customSheetViews>
  <printOptions horizontalCentered="1" verticalCentered="1"/>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1"/>
  <sheetViews>
    <sheetView zoomScaleNormal="100" workbookViewId="0">
      <selection activeCell="H10" sqref="H10"/>
    </sheetView>
  </sheetViews>
  <sheetFormatPr defaultColWidth="11.42578125" defaultRowHeight="12.75"/>
  <cols>
    <col min="1" max="1" width="4.85546875" style="687" customWidth="1"/>
    <col min="2" max="2" width="1" style="687" customWidth="1"/>
    <col min="3" max="3" width="6.42578125" style="687" customWidth="1"/>
    <col min="4" max="4" width="1.140625" style="687" customWidth="1"/>
    <col min="5" max="5" width="62.7109375" style="687" customWidth="1"/>
    <col min="6" max="6" width="13.7109375" style="692" customWidth="1"/>
    <col min="7" max="7" width="1" style="687" customWidth="1"/>
    <col min="8" max="8" width="14.28515625" style="692" customWidth="1"/>
    <col min="9" max="9" width="0.85546875" style="687" customWidth="1"/>
    <col min="10" max="10" width="4.140625" style="687" customWidth="1"/>
    <col min="11" max="11" width="1.7109375" style="687" customWidth="1"/>
    <col min="12" max="12" width="11.42578125" style="687"/>
    <col min="13" max="13" width="20.140625" style="686" bestFit="1" customWidth="1"/>
    <col min="14" max="14" width="10.140625" style="686" bestFit="1" customWidth="1"/>
    <col min="15" max="15" width="22.42578125" style="686" bestFit="1" customWidth="1"/>
    <col min="16" max="16" width="10.140625" style="686" hidden="1" customWidth="1"/>
    <col min="17" max="19" width="11.42578125" style="687"/>
    <col min="20" max="20" width="11.42578125" style="687" customWidth="1"/>
    <col min="21" max="29" width="11.42578125" style="687"/>
    <col min="30" max="30" width="11.42578125" style="687" customWidth="1"/>
    <col min="31" max="16384" width="11.42578125" style="687"/>
  </cols>
  <sheetData>
    <row r="1" spans="1:16">
      <c r="A1" s="568">
        <v>22</v>
      </c>
      <c r="B1" s="569"/>
      <c r="C1" s="569"/>
      <c r="D1" s="569"/>
      <c r="E1" s="569"/>
      <c r="F1" s="569"/>
      <c r="G1" s="569"/>
      <c r="H1" s="652"/>
      <c r="I1" s="569"/>
      <c r="J1" s="569"/>
      <c r="K1" s="570" t="s">
        <v>3204</v>
      </c>
      <c r="L1" s="569"/>
    </row>
    <row r="2" spans="1:16" ht="12.75" customHeight="1">
      <c r="A2" s="3728" t="s">
        <v>852</v>
      </c>
      <c r="B2" s="3729"/>
      <c r="C2" s="3729"/>
      <c r="D2" s="3729"/>
      <c r="E2" s="3729"/>
      <c r="F2" s="3729"/>
      <c r="G2" s="3729"/>
      <c r="H2" s="3729"/>
      <c r="I2" s="3729"/>
      <c r="J2" s="3729"/>
      <c r="K2" s="3730"/>
      <c r="L2" s="569"/>
    </row>
    <row r="3" spans="1:16">
      <c r="A3" s="3731" t="s">
        <v>295</v>
      </c>
      <c r="B3" s="3734"/>
      <c r="C3" s="3734"/>
      <c r="D3" s="3734"/>
      <c r="E3" s="3734"/>
      <c r="F3" s="3734"/>
      <c r="G3" s="3734"/>
      <c r="H3" s="3734"/>
      <c r="I3" s="3734"/>
      <c r="J3" s="3734"/>
      <c r="K3" s="655"/>
      <c r="L3" s="569"/>
    </row>
    <row r="4" spans="1:16">
      <c r="A4" s="3731"/>
      <c r="B4" s="3734"/>
      <c r="C4" s="3734"/>
      <c r="D4" s="3734"/>
      <c r="E4" s="3734"/>
      <c r="F4" s="3734"/>
      <c r="G4" s="3734"/>
      <c r="H4" s="3734"/>
      <c r="I4" s="3734"/>
      <c r="J4" s="3734"/>
      <c r="K4" s="655"/>
      <c r="L4" s="569"/>
    </row>
    <row r="5" spans="1:16" ht="6" customHeight="1">
      <c r="A5" s="654"/>
      <c r="B5" s="569"/>
      <c r="C5" s="569"/>
      <c r="D5" s="569"/>
      <c r="E5" s="569"/>
      <c r="F5" s="652"/>
      <c r="G5" s="569"/>
      <c r="H5" s="652"/>
      <c r="I5" s="569"/>
      <c r="J5" s="569"/>
      <c r="K5" s="655"/>
      <c r="L5" s="569"/>
    </row>
    <row r="6" spans="1:16">
      <c r="A6" s="654"/>
      <c r="B6" s="569"/>
      <c r="C6" s="569"/>
      <c r="D6" s="569"/>
      <c r="E6" s="569"/>
      <c r="F6" s="652"/>
      <c r="G6" s="569"/>
      <c r="H6" s="652"/>
      <c r="I6" s="569"/>
      <c r="J6" s="569"/>
      <c r="K6" s="655"/>
      <c r="L6" s="569"/>
    </row>
    <row r="7" spans="1:16">
      <c r="A7" s="3735" t="s">
        <v>853</v>
      </c>
      <c r="B7" s="3736"/>
      <c r="C7" s="3736"/>
      <c r="D7" s="3736"/>
      <c r="E7" s="3736"/>
      <c r="F7" s="3736"/>
      <c r="G7" s="3736"/>
      <c r="H7" s="3736"/>
      <c r="I7" s="3736"/>
      <c r="J7" s="3736"/>
      <c r="K7" s="655"/>
      <c r="L7" s="569"/>
    </row>
    <row r="8" spans="1:16">
      <c r="A8" s="657" t="s">
        <v>7</v>
      </c>
      <c r="B8" s="658"/>
      <c r="C8" s="659" t="s">
        <v>71</v>
      </c>
      <c r="D8" s="660"/>
      <c r="E8" s="661" t="s">
        <v>816</v>
      </c>
      <c r="F8" s="662" t="s">
        <v>817</v>
      </c>
      <c r="G8" s="659"/>
      <c r="H8" s="662" t="s">
        <v>818</v>
      </c>
      <c r="I8" s="659"/>
      <c r="J8" s="661" t="s">
        <v>70</v>
      </c>
      <c r="K8" s="659"/>
      <c r="L8" s="569"/>
    </row>
    <row r="9" spans="1:16">
      <c r="A9" s="663" t="s">
        <v>17</v>
      </c>
      <c r="B9" s="664"/>
      <c r="C9" s="665" t="s">
        <v>79</v>
      </c>
      <c r="D9" s="666"/>
      <c r="E9" s="667" t="s">
        <v>24</v>
      </c>
      <c r="F9" s="668" t="s">
        <v>25</v>
      </c>
      <c r="G9" s="665"/>
      <c r="H9" s="668" t="s">
        <v>26</v>
      </c>
      <c r="I9" s="665"/>
      <c r="J9" s="667" t="s">
        <v>17</v>
      </c>
      <c r="K9" s="665"/>
      <c r="L9" s="569"/>
      <c r="M9" s="213"/>
      <c r="N9" s="213"/>
      <c r="O9" s="213"/>
      <c r="P9" s="213"/>
    </row>
    <row r="10" spans="1:16">
      <c r="A10" s="669">
        <v>30</v>
      </c>
      <c r="B10" s="654"/>
      <c r="C10" s="655"/>
      <c r="D10" s="569"/>
      <c r="E10" s="569" t="s">
        <v>854</v>
      </c>
      <c r="F10" s="3416">
        <v>100076</v>
      </c>
      <c r="G10" s="3414"/>
      <c r="H10" s="3416">
        <v>100000</v>
      </c>
      <c r="I10" s="655"/>
      <c r="J10" s="671">
        <v>30</v>
      </c>
      <c r="K10" s="655"/>
      <c r="L10" s="569"/>
    </row>
    <row r="11" spans="1:16">
      <c r="A11" s="669">
        <v>31</v>
      </c>
      <c r="B11" s="654"/>
      <c r="C11" s="655"/>
      <c r="D11" s="569"/>
      <c r="E11" s="569" t="s">
        <v>855</v>
      </c>
      <c r="F11" s="3415">
        <v>-100151</v>
      </c>
      <c r="G11" s="3414"/>
      <c r="H11" s="3415">
        <v>-101580</v>
      </c>
      <c r="I11" s="655"/>
      <c r="J11" s="671">
        <v>31</v>
      </c>
      <c r="K11" s="655"/>
      <c r="L11" s="688"/>
    </row>
    <row r="12" spans="1:16">
      <c r="A12" s="669">
        <v>32</v>
      </c>
      <c r="B12" s="654"/>
      <c r="C12" s="655"/>
      <c r="D12" s="569"/>
      <c r="E12" s="569" t="s">
        <v>856</v>
      </c>
      <c r="F12" s="3416"/>
      <c r="G12" s="3417"/>
      <c r="H12" s="3416"/>
      <c r="I12" s="655"/>
      <c r="J12" s="671">
        <v>32</v>
      </c>
      <c r="K12" s="655"/>
      <c r="L12" s="569"/>
    </row>
    <row r="13" spans="1:16">
      <c r="A13" s="669">
        <v>33</v>
      </c>
      <c r="B13" s="654"/>
      <c r="C13" s="655"/>
      <c r="D13" s="569"/>
      <c r="E13" s="569" t="s">
        <v>857</v>
      </c>
      <c r="F13" s="3416"/>
      <c r="G13" s="3417"/>
      <c r="H13" s="3416"/>
      <c r="I13" s="655"/>
      <c r="J13" s="671">
        <v>33</v>
      </c>
      <c r="K13" s="655"/>
      <c r="L13" s="569"/>
    </row>
    <row r="14" spans="1:16">
      <c r="A14" s="669">
        <v>34</v>
      </c>
      <c r="B14" s="654"/>
      <c r="C14" s="655"/>
      <c r="D14" s="569"/>
      <c r="E14" s="569" t="s">
        <v>858</v>
      </c>
      <c r="F14" s="3416"/>
      <c r="G14" s="3414"/>
      <c r="H14" s="3416"/>
      <c r="I14" s="655"/>
      <c r="J14" s="671">
        <v>34</v>
      </c>
      <c r="K14" s="655"/>
      <c r="L14" s="569"/>
    </row>
    <row r="15" spans="1:16">
      <c r="A15" s="669">
        <v>35</v>
      </c>
      <c r="B15" s="654"/>
      <c r="C15" s="655"/>
      <c r="D15" s="569"/>
      <c r="E15" s="569" t="s">
        <v>859</v>
      </c>
      <c r="F15" s="3416">
        <v>-1680044</v>
      </c>
      <c r="G15" s="3414"/>
      <c r="H15" s="3416">
        <v>-777493</v>
      </c>
      <c r="I15" s="655"/>
      <c r="J15" s="671">
        <v>35</v>
      </c>
      <c r="K15" s="655"/>
      <c r="L15" s="569"/>
    </row>
    <row r="16" spans="1:16">
      <c r="A16" s="669">
        <v>36</v>
      </c>
      <c r="B16" s="654"/>
      <c r="C16" s="655"/>
      <c r="D16" s="569"/>
      <c r="E16" s="569" t="s">
        <v>860</v>
      </c>
      <c r="F16" s="672">
        <f>SUM(F10:F15)</f>
        <v>-1680119</v>
      </c>
      <c r="G16" s="673"/>
      <c r="H16" s="672">
        <f>SUM(H10:H15)</f>
        <v>-779073</v>
      </c>
      <c r="I16" s="673"/>
      <c r="J16" s="671">
        <v>36</v>
      </c>
      <c r="K16" s="655"/>
      <c r="L16" s="569"/>
      <c r="M16" s="656"/>
      <c r="N16" s="656"/>
      <c r="O16" s="656"/>
      <c r="P16" s="656"/>
    </row>
    <row r="17" spans="1:16">
      <c r="A17" s="669">
        <v>37</v>
      </c>
      <c r="B17" s="654"/>
      <c r="C17" s="655"/>
      <c r="D17" s="569"/>
      <c r="E17" s="569" t="s">
        <v>861</v>
      </c>
      <c r="F17" s="3419">
        <v>-156812</v>
      </c>
      <c r="G17" s="3418"/>
      <c r="H17" s="3419">
        <v>171489</v>
      </c>
      <c r="I17" s="655"/>
      <c r="J17" s="671">
        <v>37</v>
      </c>
      <c r="K17" s="655"/>
      <c r="L17" s="652"/>
    </row>
    <row r="18" spans="1:16">
      <c r="A18" s="669"/>
      <c r="B18" s="654"/>
      <c r="C18" s="655"/>
      <c r="D18" s="569"/>
      <c r="E18" s="569" t="s">
        <v>862</v>
      </c>
      <c r="F18" s="670"/>
      <c r="G18" s="665"/>
      <c r="H18" s="664"/>
      <c r="I18" s="665"/>
      <c r="J18" s="671"/>
      <c r="K18" s="655"/>
      <c r="L18" s="569"/>
    </row>
    <row r="19" spans="1:16">
      <c r="A19" s="669">
        <v>38</v>
      </c>
      <c r="B19" s="654"/>
      <c r="C19" s="655"/>
      <c r="D19" s="569"/>
      <c r="E19" s="569" t="s">
        <v>863</v>
      </c>
      <c r="F19" s="3421">
        <v>1043341</v>
      </c>
      <c r="G19" s="3420"/>
      <c r="H19" s="3421">
        <v>871852</v>
      </c>
      <c r="I19" s="665"/>
      <c r="J19" s="671">
        <v>38</v>
      </c>
      <c r="K19" s="655"/>
      <c r="L19" s="569"/>
    </row>
    <row r="20" spans="1:16">
      <c r="A20" s="669">
        <v>39</v>
      </c>
      <c r="B20" s="654"/>
      <c r="C20" s="655"/>
      <c r="D20" s="569"/>
      <c r="E20" s="569" t="s">
        <v>864</v>
      </c>
      <c r="F20" s="675">
        <f>F19+F17</f>
        <v>886529</v>
      </c>
      <c r="G20" s="665"/>
      <c r="H20" s="675">
        <f>H19+H17</f>
        <v>1043341</v>
      </c>
      <c r="I20" s="665"/>
      <c r="J20" s="671">
        <v>39</v>
      </c>
      <c r="K20" s="655"/>
      <c r="L20" s="569"/>
      <c r="M20" s="656"/>
      <c r="N20" s="656"/>
      <c r="O20" s="656"/>
      <c r="P20" s="656"/>
    </row>
    <row r="21" spans="1:16">
      <c r="A21" s="669"/>
      <c r="B21" s="654"/>
      <c r="C21" s="655"/>
      <c r="D21" s="569"/>
      <c r="E21" s="569" t="s">
        <v>865</v>
      </c>
      <c r="F21" s="689"/>
      <c r="G21" s="659"/>
      <c r="H21" s="689"/>
      <c r="I21" s="659"/>
      <c r="J21" s="671"/>
      <c r="K21" s="655"/>
      <c r="L21" s="569"/>
    </row>
    <row r="22" spans="1:16" ht="27.75" customHeight="1">
      <c r="A22" s="669"/>
      <c r="B22" s="654"/>
      <c r="C22" s="655"/>
      <c r="D22" s="569"/>
      <c r="E22" s="569" t="s">
        <v>866</v>
      </c>
      <c r="F22" s="670"/>
      <c r="G22" s="655"/>
      <c r="H22" s="670"/>
      <c r="I22" s="655"/>
      <c r="J22" s="671"/>
      <c r="K22" s="655"/>
      <c r="L22" s="569"/>
    </row>
    <row r="23" spans="1:16" ht="16.5" customHeight="1">
      <c r="A23" s="669"/>
      <c r="B23" s="654"/>
      <c r="C23" s="655"/>
      <c r="D23" s="569"/>
      <c r="E23" s="569" t="s">
        <v>867</v>
      </c>
      <c r="F23" s="670"/>
      <c r="G23" s="655"/>
      <c r="H23" s="670"/>
      <c r="I23" s="655"/>
      <c r="J23" s="671"/>
      <c r="K23" s="655"/>
      <c r="L23" s="569"/>
    </row>
    <row r="24" spans="1:16" ht="6.75" customHeight="1">
      <c r="A24" s="669"/>
      <c r="B24" s="654"/>
      <c r="C24" s="655"/>
      <c r="D24" s="569"/>
      <c r="E24" s="569"/>
      <c r="F24" s="670"/>
      <c r="G24" s="655"/>
      <c r="H24" s="670"/>
      <c r="I24" s="655"/>
      <c r="J24" s="671"/>
      <c r="K24" s="655"/>
      <c r="L24" s="569"/>
    </row>
    <row r="25" spans="1:16">
      <c r="A25" s="669">
        <v>40</v>
      </c>
      <c r="B25" s="654"/>
      <c r="C25" s="655"/>
      <c r="D25" s="569"/>
      <c r="E25" s="569" t="s">
        <v>868</v>
      </c>
      <c r="F25" s="3425">
        <v>24404</v>
      </c>
      <c r="G25" s="3422"/>
      <c r="H25" s="3425">
        <v>24733</v>
      </c>
      <c r="I25" s="655"/>
      <c r="J25" s="671">
        <v>40</v>
      </c>
      <c r="K25" s="655"/>
      <c r="L25" s="569"/>
    </row>
    <row r="26" spans="1:16">
      <c r="A26" s="663">
        <v>41</v>
      </c>
      <c r="B26" s="664"/>
      <c r="C26" s="665"/>
      <c r="D26" s="666"/>
      <c r="E26" s="666" t="s">
        <v>869</v>
      </c>
      <c r="F26" s="3424">
        <v>575972</v>
      </c>
      <c r="G26" s="3423"/>
      <c r="H26" s="3424">
        <v>371074</v>
      </c>
      <c r="I26" s="665"/>
      <c r="J26" s="667">
        <v>41</v>
      </c>
      <c r="K26" s="665"/>
      <c r="L26" s="569"/>
    </row>
    <row r="27" spans="1:16" ht="6" customHeight="1">
      <c r="A27" s="654"/>
      <c r="B27" s="569"/>
      <c r="C27" s="569"/>
      <c r="D27" s="569"/>
      <c r="E27" s="569"/>
      <c r="F27" s="652"/>
      <c r="G27" s="569"/>
      <c r="H27" s="652"/>
      <c r="I27" s="569"/>
      <c r="J27" s="569"/>
      <c r="K27" s="655"/>
      <c r="L27" s="569"/>
    </row>
    <row r="28" spans="1:16">
      <c r="A28" s="654"/>
      <c r="B28" s="569" t="s">
        <v>870</v>
      </c>
      <c r="C28" s="569"/>
      <c r="D28" s="569"/>
      <c r="E28" s="569"/>
      <c r="F28" s="569"/>
      <c r="G28" s="569"/>
      <c r="H28" s="652"/>
      <c r="I28" s="569"/>
      <c r="J28" s="569"/>
      <c r="K28" s="655"/>
      <c r="L28" s="569"/>
    </row>
    <row r="29" spans="1:16">
      <c r="A29" s="654"/>
      <c r="B29" s="569"/>
      <c r="C29" s="569"/>
      <c r="D29" s="569"/>
      <c r="E29" s="569"/>
      <c r="F29" s="569"/>
      <c r="G29" s="569"/>
      <c r="H29" s="652"/>
      <c r="I29" s="569"/>
      <c r="J29" s="569"/>
      <c r="K29" s="655"/>
      <c r="L29" s="569"/>
    </row>
    <row r="30" spans="1:16">
      <c r="A30" s="654"/>
      <c r="B30" s="569"/>
      <c r="C30" s="569"/>
      <c r="D30" s="569"/>
      <c r="E30" s="690" t="s">
        <v>871</v>
      </c>
      <c r="F30" s="569"/>
      <c r="G30" s="569"/>
      <c r="H30" s="652"/>
      <c r="I30" s="569"/>
      <c r="J30" s="569"/>
      <c r="K30" s="655"/>
      <c r="L30" s="569"/>
    </row>
    <row r="31" spans="1:16">
      <c r="A31" s="654"/>
      <c r="B31" s="569"/>
      <c r="C31" s="569"/>
      <c r="D31" s="569"/>
      <c r="E31" s="569"/>
      <c r="F31" s="569"/>
      <c r="G31" s="569"/>
      <c r="H31" s="652"/>
      <c r="I31" s="569"/>
      <c r="J31" s="569"/>
      <c r="K31" s="655"/>
      <c r="L31" s="569"/>
    </row>
    <row r="32" spans="1:16">
      <c r="A32" s="654"/>
      <c r="B32" s="569"/>
      <c r="C32" s="569"/>
      <c r="D32" s="569"/>
      <c r="E32" s="569"/>
      <c r="F32" s="652"/>
      <c r="G32" s="569"/>
      <c r="H32" s="652"/>
      <c r="I32" s="569"/>
      <c r="J32" s="569"/>
      <c r="K32" s="655"/>
      <c r="L32" s="569"/>
    </row>
    <row r="33" spans="1:12" s="687" customFormat="1">
      <c r="A33" s="654"/>
      <c r="B33" s="569"/>
      <c r="C33" s="569"/>
      <c r="D33" s="569"/>
      <c r="E33" s="569"/>
      <c r="F33" s="569"/>
      <c r="G33" s="569"/>
      <c r="H33" s="652"/>
      <c r="I33" s="569"/>
      <c r="J33" s="569"/>
      <c r="K33" s="655"/>
      <c r="L33" s="569"/>
    </row>
    <row r="34" spans="1:12" s="687" customFormat="1">
      <c r="A34" s="654"/>
      <c r="B34" s="569"/>
      <c r="C34" s="569"/>
      <c r="D34" s="569"/>
      <c r="E34" s="569"/>
      <c r="F34" s="569"/>
      <c r="G34" s="569"/>
      <c r="H34" s="652"/>
      <c r="I34" s="569"/>
      <c r="J34" s="569"/>
      <c r="K34" s="655"/>
      <c r="L34" s="569"/>
    </row>
    <row r="35" spans="1:12" s="687" customFormat="1">
      <c r="A35" s="654"/>
      <c r="B35" s="569"/>
      <c r="C35" s="569"/>
      <c r="D35" s="569"/>
      <c r="E35" s="569"/>
      <c r="F35" s="569"/>
      <c r="G35" s="569"/>
      <c r="H35" s="652"/>
      <c r="I35" s="569"/>
      <c r="J35" s="569"/>
      <c r="K35" s="655"/>
      <c r="L35" s="569"/>
    </row>
    <row r="36" spans="1:12" s="687" customFormat="1">
      <c r="A36" s="654"/>
      <c r="B36" s="569"/>
      <c r="C36" s="569"/>
      <c r="D36" s="569"/>
      <c r="E36" s="569"/>
      <c r="F36" s="569"/>
      <c r="G36" s="569"/>
      <c r="H36" s="652"/>
      <c r="I36" s="569"/>
      <c r="J36" s="569"/>
      <c r="K36" s="655"/>
      <c r="L36" s="569"/>
    </row>
    <row r="37" spans="1:12" s="687" customFormat="1">
      <c r="A37" s="654"/>
      <c r="B37" s="569"/>
      <c r="C37" s="569"/>
      <c r="D37" s="569"/>
      <c r="E37" s="569"/>
      <c r="F37" s="569"/>
      <c r="G37" s="569"/>
      <c r="H37" s="652"/>
      <c r="I37" s="569"/>
      <c r="J37" s="569"/>
      <c r="K37" s="655"/>
      <c r="L37" s="569"/>
    </row>
    <row r="38" spans="1:12" s="687" customFormat="1">
      <c r="A38" s="654"/>
      <c r="B38" s="569"/>
      <c r="C38" s="569"/>
      <c r="D38" s="569"/>
      <c r="E38" s="569"/>
      <c r="F38" s="569"/>
      <c r="G38" s="569"/>
      <c r="H38" s="652"/>
      <c r="I38" s="569"/>
      <c r="J38" s="569"/>
      <c r="K38" s="655"/>
      <c r="L38" s="569"/>
    </row>
    <row r="39" spans="1:12" s="687" customFormat="1">
      <c r="A39" s="654"/>
      <c r="B39" s="569"/>
      <c r="C39" s="569"/>
      <c r="D39" s="569"/>
      <c r="E39" s="569"/>
      <c r="F39" s="569"/>
      <c r="G39" s="569"/>
      <c r="H39" s="652"/>
      <c r="I39" s="569"/>
      <c r="J39" s="569"/>
      <c r="K39" s="655"/>
      <c r="L39" s="569"/>
    </row>
    <row r="40" spans="1:12" s="687" customFormat="1">
      <c r="A40" s="674"/>
      <c r="B40" s="569"/>
      <c r="C40" s="569"/>
      <c r="D40" s="569"/>
      <c r="E40" s="569"/>
      <c r="F40" s="652"/>
      <c r="G40" s="569"/>
      <c r="H40" s="652"/>
      <c r="I40" s="569"/>
      <c r="J40" s="671"/>
      <c r="K40" s="655"/>
      <c r="L40" s="569"/>
    </row>
    <row r="41" spans="1:12" s="687" customFormat="1">
      <c r="A41" s="674"/>
      <c r="B41" s="569"/>
      <c r="C41" s="569"/>
      <c r="D41" s="569"/>
      <c r="E41" s="569"/>
      <c r="F41" s="652"/>
      <c r="G41" s="569"/>
      <c r="H41" s="652"/>
      <c r="I41" s="569"/>
      <c r="J41" s="671"/>
      <c r="K41" s="655"/>
      <c r="L41" s="569"/>
    </row>
    <row r="42" spans="1:12" s="687" customFormat="1">
      <c r="A42" s="654"/>
      <c r="B42" s="569"/>
      <c r="C42" s="569"/>
      <c r="D42" s="569"/>
      <c r="E42" s="569"/>
      <c r="F42" s="569"/>
      <c r="G42" s="569"/>
      <c r="H42" s="652"/>
      <c r="I42" s="569"/>
      <c r="J42" s="569"/>
      <c r="K42" s="655"/>
      <c r="L42" s="569"/>
    </row>
    <row r="43" spans="1:12" s="687" customFormat="1">
      <c r="A43" s="654"/>
      <c r="B43" s="569"/>
      <c r="C43" s="569"/>
      <c r="D43" s="569"/>
      <c r="E43" s="569"/>
      <c r="F43" s="569"/>
      <c r="G43" s="569"/>
      <c r="H43" s="652"/>
      <c r="I43" s="569"/>
      <c r="J43" s="569"/>
      <c r="K43" s="655"/>
      <c r="L43" s="569"/>
    </row>
    <row r="44" spans="1:12" s="687" customFormat="1">
      <c r="A44" s="654"/>
      <c r="B44" s="569"/>
      <c r="C44" s="569"/>
      <c r="D44" s="569"/>
      <c r="E44" s="569"/>
      <c r="F44" s="569"/>
      <c r="G44" s="569"/>
      <c r="H44" s="652"/>
      <c r="I44" s="569"/>
      <c r="J44" s="569"/>
      <c r="K44" s="655"/>
      <c r="L44" s="569"/>
    </row>
    <row r="45" spans="1:12" s="687" customFormat="1">
      <c r="A45" s="654"/>
      <c r="B45" s="569"/>
      <c r="C45" s="569"/>
      <c r="D45" s="569"/>
      <c r="E45" s="569"/>
      <c r="F45" s="569"/>
      <c r="G45" s="569"/>
      <c r="H45" s="652"/>
      <c r="I45" s="569"/>
      <c r="J45" s="569"/>
      <c r="K45" s="655"/>
      <c r="L45" s="569"/>
    </row>
    <row r="46" spans="1:12" s="687" customFormat="1">
      <c r="A46" s="654"/>
      <c r="B46" s="569"/>
      <c r="C46" s="569"/>
      <c r="D46" s="569"/>
      <c r="E46" s="569"/>
      <c r="F46" s="569"/>
      <c r="G46" s="569"/>
      <c r="H46" s="652"/>
      <c r="I46" s="569"/>
      <c r="J46" s="569"/>
      <c r="K46" s="655"/>
      <c r="L46" s="569"/>
    </row>
    <row r="47" spans="1:12" s="687" customFormat="1">
      <c r="A47" s="654"/>
      <c r="B47" s="569"/>
      <c r="C47" s="569"/>
      <c r="D47" s="569"/>
      <c r="E47" s="569"/>
      <c r="F47" s="569"/>
      <c r="G47" s="569"/>
      <c r="H47" s="652"/>
      <c r="I47" s="569"/>
      <c r="J47" s="569"/>
      <c r="K47" s="655"/>
      <c r="L47" s="569"/>
    </row>
    <row r="48" spans="1:12" s="687" customFormat="1">
      <c r="A48" s="674"/>
      <c r="B48" s="569"/>
      <c r="C48" s="569"/>
      <c r="D48" s="569"/>
      <c r="E48" s="569"/>
      <c r="F48" s="652"/>
      <c r="G48" s="569"/>
      <c r="H48" s="652"/>
      <c r="I48" s="569"/>
      <c r="J48" s="671"/>
      <c r="K48" s="655"/>
      <c r="L48" s="569"/>
    </row>
    <row r="49" spans="1:12" s="687" customFormat="1">
      <c r="A49" s="674"/>
      <c r="B49" s="569"/>
      <c r="C49" s="569"/>
      <c r="D49" s="569"/>
      <c r="E49" s="569"/>
      <c r="F49" s="652"/>
      <c r="G49" s="569"/>
      <c r="H49" s="652"/>
      <c r="I49" s="569"/>
      <c r="J49" s="671"/>
      <c r="K49" s="655"/>
      <c r="L49" s="569"/>
    </row>
    <row r="50" spans="1:12" s="687" customFormat="1">
      <c r="A50" s="674"/>
      <c r="B50" s="569"/>
      <c r="C50" s="569"/>
      <c r="D50" s="569"/>
      <c r="E50" s="569"/>
      <c r="F50" s="652"/>
      <c r="G50" s="569"/>
      <c r="H50" s="652"/>
      <c r="I50" s="569"/>
      <c r="J50" s="671"/>
      <c r="K50" s="655"/>
      <c r="L50" s="569"/>
    </row>
    <row r="51" spans="1:12" s="687" customFormat="1">
      <c r="A51" s="674"/>
      <c r="B51" s="569"/>
      <c r="C51" s="569"/>
      <c r="D51" s="569"/>
      <c r="E51" s="569"/>
      <c r="F51" s="652"/>
      <c r="G51" s="569"/>
      <c r="H51" s="652"/>
      <c r="I51" s="569"/>
      <c r="J51" s="671"/>
      <c r="K51" s="655"/>
      <c r="L51" s="569"/>
    </row>
    <row r="52" spans="1:12" s="687" customFormat="1">
      <c r="A52" s="674"/>
      <c r="B52" s="569"/>
      <c r="C52" s="569"/>
      <c r="D52" s="569"/>
      <c r="E52" s="569"/>
      <c r="F52" s="652"/>
      <c r="G52" s="569"/>
      <c r="H52" s="652"/>
      <c r="I52" s="569"/>
      <c r="J52" s="671"/>
      <c r="K52" s="655"/>
      <c r="L52" s="569"/>
    </row>
    <row r="53" spans="1:12" s="687" customFormat="1">
      <c r="A53" s="674"/>
      <c r="B53" s="569"/>
      <c r="C53" s="569"/>
      <c r="D53" s="569"/>
      <c r="E53" s="671"/>
      <c r="F53" s="691"/>
      <c r="G53" s="569"/>
      <c r="H53" s="691"/>
      <c r="I53" s="569"/>
      <c r="J53" s="671"/>
      <c r="K53" s="655"/>
      <c r="L53" s="569"/>
    </row>
    <row r="54" spans="1:12" s="687" customFormat="1">
      <c r="A54" s="674"/>
      <c r="B54" s="569"/>
      <c r="C54" s="569"/>
      <c r="D54" s="569"/>
      <c r="E54" s="671"/>
      <c r="F54" s="691"/>
      <c r="G54" s="569"/>
      <c r="H54" s="691"/>
      <c r="I54" s="569"/>
      <c r="J54" s="671"/>
      <c r="K54" s="655"/>
      <c r="L54" s="569"/>
    </row>
    <row r="55" spans="1:12" s="687" customFormat="1">
      <c r="A55" s="674"/>
      <c r="B55" s="569"/>
      <c r="C55" s="569"/>
      <c r="D55" s="569"/>
      <c r="E55" s="569"/>
      <c r="F55" s="652"/>
      <c r="G55" s="569"/>
      <c r="H55" s="652"/>
      <c r="I55" s="569"/>
      <c r="J55" s="671"/>
      <c r="K55" s="655"/>
      <c r="L55" s="569"/>
    </row>
    <row r="56" spans="1:12" s="687" customFormat="1">
      <c r="A56" s="674"/>
      <c r="B56" s="569"/>
      <c r="C56" s="569"/>
      <c r="D56" s="569"/>
      <c r="E56" s="569"/>
      <c r="F56" s="652"/>
      <c r="G56" s="569"/>
      <c r="H56" s="652"/>
      <c r="I56" s="569"/>
      <c r="J56" s="671"/>
      <c r="K56" s="655"/>
      <c r="L56" s="569"/>
    </row>
    <row r="57" spans="1:12" s="687" customFormat="1">
      <c r="A57" s="674"/>
      <c r="B57" s="569"/>
      <c r="C57" s="569"/>
      <c r="D57" s="569"/>
      <c r="E57" s="569"/>
      <c r="F57" s="652"/>
      <c r="G57" s="569"/>
      <c r="H57" s="652"/>
      <c r="I57" s="569"/>
      <c r="J57" s="671"/>
      <c r="K57" s="655"/>
      <c r="L57" s="569"/>
    </row>
    <row r="58" spans="1:12" s="687" customFormat="1">
      <c r="A58" s="674"/>
      <c r="B58" s="569"/>
      <c r="C58" s="569"/>
      <c r="D58" s="569"/>
      <c r="E58" s="569"/>
      <c r="F58" s="652"/>
      <c r="G58" s="569"/>
      <c r="H58" s="652"/>
      <c r="I58" s="569"/>
      <c r="J58" s="671"/>
      <c r="K58" s="655"/>
      <c r="L58" s="569"/>
    </row>
    <row r="59" spans="1:12" s="687" customFormat="1">
      <c r="A59" s="674"/>
      <c r="B59" s="569"/>
      <c r="C59" s="569"/>
      <c r="D59" s="569"/>
      <c r="E59" s="569"/>
      <c r="F59" s="652"/>
      <c r="G59" s="569"/>
      <c r="H59" s="652"/>
      <c r="I59" s="569"/>
      <c r="J59" s="671"/>
      <c r="K59" s="655"/>
      <c r="L59" s="569"/>
    </row>
    <row r="60" spans="1:12" s="687" customFormat="1">
      <c r="A60" s="674"/>
      <c r="B60" s="569"/>
      <c r="C60" s="569"/>
      <c r="D60" s="569"/>
      <c r="E60" s="569"/>
      <c r="F60" s="652"/>
      <c r="G60" s="569"/>
      <c r="H60" s="652"/>
      <c r="I60" s="569"/>
      <c r="J60" s="671"/>
      <c r="K60" s="655"/>
      <c r="L60" s="569"/>
    </row>
    <row r="61" spans="1:12" s="687" customFormat="1">
      <c r="A61" s="674"/>
      <c r="B61" s="569"/>
      <c r="C61" s="569"/>
      <c r="D61" s="569"/>
      <c r="E61" s="569"/>
      <c r="F61" s="652"/>
      <c r="G61" s="569"/>
      <c r="H61" s="652"/>
      <c r="I61" s="569"/>
      <c r="J61" s="671"/>
      <c r="K61" s="655"/>
      <c r="L61" s="569"/>
    </row>
    <row r="62" spans="1:12" s="687" customFormat="1">
      <c r="A62" s="674"/>
      <c r="B62" s="569"/>
      <c r="C62" s="569"/>
      <c r="D62" s="569"/>
      <c r="E62" s="569"/>
      <c r="F62" s="652"/>
      <c r="G62" s="569"/>
      <c r="H62" s="652"/>
      <c r="I62" s="569"/>
      <c r="J62" s="671"/>
      <c r="K62" s="655"/>
      <c r="L62" s="569"/>
    </row>
    <row r="63" spans="1:12" s="687" customFormat="1">
      <c r="A63" s="674"/>
      <c r="B63" s="569"/>
      <c r="C63" s="569"/>
      <c r="D63" s="569"/>
      <c r="E63" s="569"/>
      <c r="F63" s="652"/>
      <c r="G63" s="569"/>
      <c r="H63" s="652"/>
      <c r="I63" s="569"/>
      <c r="J63" s="671"/>
      <c r="K63" s="655"/>
      <c r="L63" s="569"/>
    </row>
    <row r="64" spans="1:12" s="687" customFormat="1">
      <c r="A64" s="674"/>
      <c r="B64" s="569"/>
      <c r="C64" s="569"/>
      <c r="D64" s="569"/>
      <c r="E64" s="569"/>
      <c r="F64" s="652"/>
      <c r="G64" s="569"/>
      <c r="H64" s="652"/>
      <c r="I64" s="569"/>
      <c r="J64" s="569"/>
      <c r="K64" s="655"/>
      <c r="L64" s="569"/>
    </row>
    <row r="65" spans="1:12" s="687" customFormat="1">
      <c r="A65" s="664"/>
      <c r="B65" s="666"/>
      <c r="C65" s="666"/>
      <c r="D65" s="666"/>
      <c r="E65" s="666"/>
      <c r="F65" s="676"/>
      <c r="G65" s="666"/>
      <c r="H65" s="676"/>
      <c r="I65" s="666"/>
      <c r="J65" s="666"/>
      <c r="K65" s="665"/>
      <c r="L65" s="569"/>
    </row>
    <row r="66" spans="1:12" s="687" customFormat="1">
      <c r="A66" s="569" t="s">
        <v>872</v>
      </c>
      <c r="B66" s="569"/>
      <c r="C66" s="569"/>
      <c r="D66" s="569"/>
      <c r="E66" s="569"/>
      <c r="F66" s="652"/>
      <c r="G66" s="569"/>
      <c r="H66" s="652"/>
      <c r="I66" s="569"/>
      <c r="J66" s="569"/>
      <c r="K66" s="570" t="s">
        <v>388</v>
      </c>
      <c r="L66" s="569"/>
    </row>
    <row r="67" spans="1:12" s="687" customFormat="1">
      <c r="A67" s="569"/>
      <c r="B67" s="569"/>
      <c r="C67" s="569"/>
      <c r="D67" s="569"/>
      <c r="E67" s="569"/>
      <c r="F67" s="652"/>
      <c r="G67" s="569"/>
      <c r="H67" s="652"/>
      <c r="I67" s="569"/>
      <c r="J67" s="569"/>
      <c r="K67" s="569"/>
      <c r="L67" s="569"/>
    </row>
    <row r="68" spans="1:12" s="687" customFormat="1">
      <c r="A68" s="569"/>
      <c r="B68" s="569"/>
      <c r="C68" s="569"/>
      <c r="D68" s="569"/>
      <c r="E68" s="569"/>
      <c r="F68" s="652"/>
      <c r="G68" s="569"/>
      <c r="H68" s="652"/>
      <c r="I68" s="569"/>
      <c r="J68" s="569"/>
      <c r="K68" s="569"/>
      <c r="L68" s="569"/>
    </row>
    <row r="69" spans="1:12" s="687" customFormat="1">
      <c r="A69" s="569"/>
      <c r="B69" s="569"/>
      <c r="C69" s="569"/>
      <c r="D69" s="569"/>
      <c r="E69" s="569"/>
      <c r="F69" s="652"/>
      <c r="G69" s="569"/>
      <c r="H69" s="652"/>
      <c r="I69" s="569"/>
      <c r="J69" s="569"/>
      <c r="K69" s="569"/>
      <c r="L69" s="569"/>
    </row>
    <row r="70" spans="1:12" s="687" customFormat="1">
      <c r="A70" s="569"/>
      <c r="B70" s="569"/>
      <c r="C70" s="569"/>
      <c r="D70" s="569"/>
      <c r="E70" s="569"/>
      <c r="F70" s="652"/>
      <c r="G70" s="569"/>
      <c r="H70" s="652"/>
      <c r="I70" s="569"/>
      <c r="J70" s="569"/>
      <c r="K70" s="569"/>
      <c r="L70" s="569"/>
    </row>
    <row r="71" spans="1:12" s="687" customFormat="1">
      <c r="A71" s="569"/>
      <c r="B71" s="569"/>
      <c r="C71" s="569"/>
      <c r="D71" s="569"/>
      <c r="E71" s="569"/>
      <c r="F71" s="652"/>
      <c r="G71" s="569"/>
      <c r="H71" s="652"/>
      <c r="I71" s="569"/>
      <c r="J71" s="569"/>
      <c r="K71" s="569"/>
      <c r="L71" s="569"/>
    </row>
    <row r="72" spans="1:12" s="687" customFormat="1">
      <c r="A72" s="569"/>
      <c r="B72" s="569"/>
      <c r="C72" s="569"/>
      <c r="D72" s="569"/>
      <c r="E72" s="569"/>
      <c r="F72" s="652"/>
      <c r="G72" s="569"/>
      <c r="H72" s="652"/>
      <c r="I72" s="569"/>
      <c r="J72" s="569"/>
      <c r="K72" s="569"/>
      <c r="L72" s="569"/>
    </row>
    <row r="73" spans="1:12" s="687" customFormat="1">
      <c r="A73" s="569"/>
      <c r="B73" s="569"/>
      <c r="C73" s="569"/>
      <c r="D73" s="569"/>
      <c r="E73" s="569"/>
      <c r="F73" s="652"/>
      <c r="G73" s="569"/>
      <c r="H73" s="652"/>
      <c r="I73" s="569"/>
      <c r="J73" s="569"/>
      <c r="K73" s="569"/>
      <c r="L73" s="569"/>
    </row>
    <row r="74" spans="1:12" s="687" customFormat="1">
      <c r="A74" s="569"/>
      <c r="B74" s="569"/>
      <c r="C74" s="569"/>
      <c r="D74" s="569"/>
      <c r="E74" s="569"/>
      <c r="F74" s="652"/>
      <c r="G74" s="569"/>
      <c r="H74" s="652"/>
      <c r="I74" s="569"/>
      <c r="J74" s="569"/>
      <c r="K74" s="569"/>
      <c r="L74" s="569"/>
    </row>
    <row r="75" spans="1:12" s="687" customFormat="1">
      <c r="A75" s="569"/>
      <c r="B75" s="569"/>
      <c r="C75" s="569"/>
      <c r="D75" s="569"/>
      <c r="E75" s="569"/>
      <c r="F75" s="652"/>
      <c r="G75" s="569"/>
      <c r="H75" s="652"/>
      <c r="I75" s="569"/>
      <c r="J75" s="569"/>
      <c r="K75" s="569"/>
      <c r="L75" s="569"/>
    </row>
    <row r="76" spans="1:12" s="687" customFormat="1">
      <c r="A76" s="569"/>
      <c r="B76" s="569"/>
      <c r="C76" s="569"/>
      <c r="D76" s="569"/>
      <c r="E76" s="569"/>
      <c r="F76" s="652"/>
      <c r="G76" s="569"/>
      <c r="H76" s="652"/>
      <c r="I76" s="569"/>
      <c r="J76" s="569"/>
      <c r="K76" s="569"/>
      <c r="L76" s="569"/>
    </row>
    <row r="77" spans="1:12" s="687" customFormat="1">
      <c r="A77" s="569"/>
      <c r="B77" s="569"/>
      <c r="C77" s="569"/>
      <c r="D77" s="569"/>
      <c r="E77" s="569"/>
      <c r="F77" s="652"/>
      <c r="G77" s="569"/>
      <c r="H77" s="652"/>
      <c r="I77" s="569"/>
      <c r="J77" s="569"/>
      <c r="K77" s="569"/>
      <c r="L77" s="569"/>
    </row>
    <row r="78" spans="1:12" s="687" customFormat="1">
      <c r="A78" s="569"/>
      <c r="B78" s="569"/>
      <c r="C78" s="569"/>
      <c r="D78" s="569"/>
      <c r="E78" s="569"/>
      <c r="F78" s="652"/>
      <c r="G78" s="569"/>
      <c r="H78" s="652"/>
      <c r="I78" s="569"/>
      <c r="J78" s="569"/>
      <c r="K78" s="569"/>
      <c r="L78" s="569"/>
    </row>
    <row r="79" spans="1:12" s="687" customFormat="1">
      <c r="A79" s="569"/>
      <c r="B79" s="569"/>
      <c r="C79" s="569"/>
      <c r="D79" s="569"/>
      <c r="E79" s="569"/>
      <c r="F79" s="652"/>
      <c r="G79" s="569"/>
      <c r="H79" s="652"/>
      <c r="I79" s="569"/>
      <c r="J79" s="569"/>
      <c r="K79" s="569"/>
      <c r="L79" s="569"/>
    </row>
    <row r="80" spans="1:12" s="687" customFormat="1">
      <c r="A80" s="569"/>
      <c r="B80" s="569"/>
      <c r="C80" s="569"/>
      <c r="D80" s="569"/>
      <c r="E80" s="569"/>
      <c r="F80" s="652"/>
      <c r="G80" s="569"/>
      <c r="H80" s="652"/>
      <c r="I80" s="569"/>
      <c r="J80" s="569"/>
      <c r="K80" s="569"/>
      <c r="L80" s="569"/>
    </row>
    <row r="81" spans="1:12" s="687" customFormat="1">
      <c r="A81" s="569"/>
      <c r="B81" s="569"/>
      <c r="C81" s="569"/>
      <c r="D81" s="569"/>
      <c r="E81" s="569"/>
      <c r="F81" s="652"/>
      <c r="G81" s="569"/>
      <c r="H81" s="652"/>
      <c r="I81" s="569"/>
      <c r="J81" s="569"/>
      <c r="K81" s="569"/>
      <c r="L81" s="569"/>
    </row>
    <row r="82" spans="1:12" s="687" customFormat="1">
      <c r="A82" s="569"/>
      <c r="B82" s="569"/>
      <c r="C82" s="569"/>
      <c r="D82" s="569"/>
      <c r="E82" s="569"/>
      <c r="F82" s="652"/>
      <c r="G82" s="569"/>
      <c r="H82" s="652"/>
      <c r="I82" s="569"/>
      <c r="J82" s="569"/>
      <c r="K82" s="569"/>
      <c r="L82" s="569"/>
    </row>
    <row r="83" spans="1:12" s="687" customFormat="1">
      <c r="A83" s="569"/>
      <c r="B83" s="569"/>
      <c r="C83" s="569"/>
      <c r="D83" s="569"/>
      <c r="E83" s="569"/>
      <c r="F83" s="652"/>
      <c r="G83" s="569"/>
      <c r="H83" s="652"/>
      <c r="I83" s="569"/>
      <c r="J83" s="569"/>
      <c r="K83" s="569"/>
      <c r="L83" s="569"/>
    </row>
    <row r="84" spans="1:12" s="687" customFormat="1">
      <c r="A84" s="569"/>
      <c r="B84" s="569"/>
      <c r="C84" s="569"/>
      <c r="D84" s="569"/>
      <c r="E84" s="569"/>
      <c r="F84" s="652"/>
      <c r="G84" s="569"/>
      <c r="H84" s="652"/>
      <c r="I84" s="569"/>
      <c r="J84" s="569"/>
      <c r="K84" s="569"/>
      <c r="L84" s="569"/>
    </row>
    <row r="85" spans="1:12" s="687" customFormat="1">
      <c r="A85" s="569"/>
      <c r="B85" s="569"/>
      <c r="C85" s="569"/>
      <c r="D85" s="569"/>
      <c r="E85" s="569"/>
      <c r="F85" s="652"/>
      <c r="G85" s="569"/>
      <c r="H85" s="652"/>
      <c r="I85" s="569"/>
      <c r="J85" s="569"/>
      <c r="K85" s="569"/>
      <c r="L85" s="569"/>
    </row>
    <row r="86" spans="1:12" s="687" customFormat="1">
      <c r="A86" s="569"/>
      <c r="B86" s="569"/>
      <c r="C86" s="569"/>
      <c r="D86" s="569"/>
      <c r="E86" s="569"/>
      <c r="F86" s="652"/>
      <c r="G86" s="569"/>
      <c r="H86" s="652"/>
      <c r="I86" s="569"/>
      <c r="J86" s="569"/>
      <c r="K86" s="569"/>
      <c r="L86" s="569"/>
    </row>
    <row r="87" spans="1:12" s="687" customFormat="1">
      <c r="A87" s="569"/>
      <c r="B87" s="569"/>
      <c r="C87" s="569"/>
      <c r="D87" s="569"/>
      <c r="E87" s="569"/>
      <c r="F87" s="652"/>
      <c r="G87" s="569"/>
      <c r="H87" s="652"/>
      <c r="I87" s="569"/>
      <c r="J87" s="569"/>
      <c r="K87" s="569"/>
      <c r="L87" s="569"/>
    </row>
    <row r="88" spans="1:12" s="687" customFormat="1">
      <c r="A88" s="569"/>
      <c r="B88" s="569"/>
      <c r="C88" s="569"/>
      <c r="D88" s="569"/>
      <c r="E88" s="569"/>
      <c r="F88" s="652"/>
      <c r="G88" s="569"/>
      <c r="H88" s="652"/>
      <c r="I88" s="569"/>
      <c r="J88" s="569"/>
      <c r="K88" s="569"/>
      <c r="L88" s="569"/>
    </row>
    <row r="89" spans="1:12" s="687" customFormat="1">
      <c r="A89" s="569"/>
      <c r="B89" s="569"/>
      <c r="C89" s="569"/>
      <c r="D89" s="569"/>
      <c r="E89" s="569"/>
      <c r="F89" s="652"/>
      <c r="G89" s="569"/>
      <c r="H89" s="652"/>
      <c r="I89" s="569"/>
      <c r="J89" s="569"/>
      <c r="K89" s="569"/>
      <c r="L89" s="569"/>
    </row>
    <row r="90" spans="1:12" s="687" customFormat="1">
      <c r="A90" s="569"/>
      <c r="B90" s="569"/>
      <c r="C90" s="569"/>
      <c r="D90" s="569"/>
      <c r="E90" s="569"/>
      <c r="F90" s="652"/>
      <c r="G90" s="569"/>
      <c r="H90" s="652"/>
      <c r="I90" s="569"/>
      <c r="J90" s="569"/>
      <c r="K90" s="569"/>
      <c r="L90" s="569"/>
    </row>
    <row r="91" spans="1:12" s="687" customFormat="1">
      <c r="A91" s="569"/>
      <c r="B91" s="569"/>
      <c r="C91" s="569"/>
      <c r="D91" s="569"/>
      <c r="E91" s="569"/>
      <c r="F91" s="652"/>
      <c r="G91" s="569"/>
      <c r="H91" s="652"/>
      <c r="I91" s="569"/>
      <c r="J91" s="569"/>
      <c r="K91" s="569"/>
      <c r="L91" s="569"/>
    </row>
  </sheetData>
  <customSheetViews>
    <customSheetView guid="{4E7A3D04-9F51-465C-A42B-3DF9B3E7D5B5}" showPageBreaks="1" fitToPage="1" printArea="1" hiddenColumns="1">
      <selection activeCell="P29" sqref="P29"/>
      <pageMargins left="0.5" right="0.5" top="0.25" bottom="0.25" header="0.5" footer="0.5"/>
      <pageSetup scale="85" orientation="portrait" r:id="rId1"/>
      <headerFooter alignWithMargins="0"/>
    </customSheetView>
    <customSheetView guid="{0DB5BAD5-393A-4F38-9E8B-709DEA7858B1}" showPageBreaks="1" fitToPage="1" printArea="1">
      <selection activeCell="O47" sqref="O47"/>
      <pageMargins left="0.5" right="0.5" top="0.25" bottom="0.25" header="0.5" footer="0.5"/>
      <pageSetup scale="85" orientation="portrait" r:id="rId2"/>
      <headerFooter alignWithMargins="0"/>
    </customSheetView>
    <customSheetView guid="{9188604F-721B-4607-B5A7-F14601E34BB8}" showPageBreaks="1" fitToPage="1" printArea="1">
      <selection activeCell="O47" sqref="O47"/>
      <pageMargins left="0.5" right="0.5" top="0.25" bottom="0.25" header="0.5" footer="0.5"/>
      <pageSetup scale="85" orientation="portrait" r:id="rId3"/>
      <headerFooter alignWithMargins="0"/>
    </customSheetView>
    <customSheetView guid="{26429A53-B624-4AA6-8C8D-667186B058B8}" fitToPage="1">
      <selection activeCell="O47" sqref="O47"/>
      <pageMargins left="0.5" right="0.5" top="0.25" bottom="0.25" header="0.5" footer="0.5"/>
      <pageSetup scale="85" orientation="portrait" r:id="rId4"/>
      <headerFooter alignWithMargins="0"/>
    </customSheetView>
    <customSheetView guid="{7390B031-6060-4327-BF01-8B9465EDB6D9}" fitToPage="1">
      <selection activeCell="O47" sqref="O47"/>
      <pageMargins left="0.5" right="0.5" top="0.25" bottom="0.25" header="0.5" footer="0.5"/>
      <pageSetup scale="85" orientation="portrait" r:id="rId5"/>
      <headerFooter alignWithMargins="0"/>
    </customSheetView>
    <customSheetView guid="{49D366EC-C851-4932-854D-8EA887B298C5}" fitToPage="1">
      <selection activeCell="O47" sqref="O47"/>
      <pageMargins left="0.5" right="0.5" top="0.25" bottom="0.25" header="0.5" footer="0.5"/>
      <pageSetup scale="85" orientation="portrait" r:id="rId6"/>
      <headerFooter alignWithMargins="0"/>
    </customSheetView>
    <customSheetView guid="{F228F194-B0FE-4A91-A927-06A4E89703F0}" fitToPage="1">
      <selection activeCell="O47" sqref="O47"/>
      <pageMargins left="0.5" right="0.5" top="0.25" bottom="0.25" header="0.5" footer="0.5"/>
      <pageSetup scale="85" orientation="portrait" r:id="rId7"/>
      <headerFooter alignWithMargins="0"/>
    </customSheetView>
    <customSheetView guid="{A2494C54-8D9D-4A05-9F27-C858173D9692}" fitToPage="1">
      <selection activeCell="O47" sqref="O47"/>
      <pageMargins left="0.5" right="0.5" top="0.25" bottom="0.25" header="0.5" footer="0.5"/>
      <pageSetup scale="85" orientation="portrait" r:id="rId8"/>
      <headerFooter alignWithMargins="0"/>
    </customSheetView>
    <customSheetView guid="{74404EEC-CA6A-48B0-B168-B7933282EEB2}" showPageBreaks="1" fitToPage="1" printArea="1">
      <selection activeCell="O47" sqref="O47"/>
      <pageMargins left="0.5" right="0.5" top="0.25" bottom="0.25" header="0.5" footer="0.5"/>
      <pageSetup scale="85" orientation="portrait" r:id="rId9"/>
      <headerFooter alignWithMargins="0"/>
    </customSheetView>
    <customSheetView guid="{FB19BFAA-60BA-4CC2-92E5-E4C141AE804E}" showPageBreaks="1" fitToPage="1" printArea="1">
      <selection activeCell="F63" sqref="F63"/>
      <pageMargins left="0.5" right="0.5" top="0.25" bottom="0.25" header="0.5" footer="0.5"/>
      <pageSetup scale="85" orientation="portrait" r:id="rId10"/>
      <headerFooter alignWithMargins="0"/>
    </customSheetView>
    <customSheetView guid="{F56BCD39-3910-4701-BCCF-245589B07D98}" showPageBreaks="1" fitToPage="1" printArea="1">
      <selection activeCell="O47" sqref="O47"/>
      <pageMargins left="0.5" right="0.5" top="0.25" bottom="0.25" header="0.5" footer="0.5"/>
      <pageSetup scale="85" orientation="portrait" r:id="rId11"/>
      <headerFooter alignWithMargins="0"/>
    </customSheetView>
    <customSheetView guid="{D099E5BD-69C3-4A36-A01A-AB9127CD02AF}" fitToPage="1" hiddenColumns="1">
      <selection activeCell="H10" sqref="H10"/>
      <pageMargins left="0.5" right="0.5" top="0.25" bottom="0.25" header="0.5" footer="0.5"/>
      <pageSetup scale="86" orientation="portrait" r:id="rId12"/>
      <headerFooter alignWithMargins="0"/>
    </customSheetView>
  </customSheetViews>
  <mergeCells count="4">
    <mergeCell ref="A2:K2"/>
    <mergeCell ref="A3:J3"/>
    <mergeCell ref="A4:J4"/>
    <mergeCell ref="A7:J7"/>
  </mergeCells>
  <pageMargins left="0.5" right="0.5" top="0.25" bottom="0.25" header="0.5" footer="0.5"/>
  <pageSetup scale="86" orientation="portrait" r:id="rId13"/>
  <headerFooter alignWithMargins="0"/>
  <legacyDrawing r:id="rId1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5"/>
  <sheetViews>
    <sheetView topLeftCell="A10" workbookViewId="0">
      <selection activeCell="H29" sqref="H29"/>
    </sheetView>
  </sheetViews>
  <sheetFormatPr defaultColWidth="11.42578125" defaultRowHeight="12.75"/>
  <cols>
    <col min="1" max="1" width="4.28515625" style="697" customWidth="1"/>
    <col min="2" max="2" width="0.85546875" style="697" customWidth="1"/>
    <col min="3" max="4" width="2.28515625" style="697" customWidth="1"/>
    <col min="5" max="5" width="3.85546875" style="697" customWidth="1"/>
    <col min="6" max="6" width="11.42578125" style="697" customWidth="1"/>
    <col min="7" max="7" width="22" style="697" customWidth="1"/>
    <col min="8" max="9" width="11.42578125" style="697" customWidth="1"/>
    <col min="10" max="10" width="11.28515625" style="697" customWidth="1"/>
    <col min="11" max="11" width="12.28515625" style="723" customWidth="1"/>
    <col min="12" max="12" width="3" style="697" customWidth="1"/>
    <col min="13" max="13" width="1.7109375" style="697" customWidth="1"/>
    <col min="14" max="14" width="11.42578125" style="695" customWidth="1"/>
    <col min="15" max="15" width="20.140625" style="696" bestFit="1" customWidth="1"/>
    <col min="16" max="16" width="10.140625" style="696" bestFit="1" customWidth="1"/>
    <col min="17" max="17" width="32.5703125" style="696" bestFit="1" customWidth="1"/>
    <col min="18" max="18" width="10.140625" style="696" bestFit="1" customWidth="1"/>
    <col min="19" max="19" width="11.42578125" style="695" customWidth="1"/>
    <col min="20" max="16384" width="11.42578125" style="697"/>
  </cols>
  <sheetData>
    <row r="1" spans="1:19">
      <c r="A1" s="693" t="s">
        <v>3204</v>
      </c>
      <c r="B1" s="693"/>
      <c r="C1" s="693"/>
      <c r="D1" s="693"/>
      <c r="E1" s="693"/>
      <c r="F1" s="693"/>
      <c r="G1" s="693"/>
      <c r="H1" s="693"/>
      <c r="I1" s="693"/>
      <c r="J1" s="693"/>
      <c r="K1" s="694"/>
      <c r="L1" s="3737">
        <v>23</v>
      </c>
      <c r="M1" s="3738"/>
    </row>
    <row r="2" spans="1:19">
      <c r="A2" s="698" t="s">
        <v>873</v>
      </c>
      <c r="B2" s="699"/>
      <c r="C2" s="699"/>
      <c r="D2" s="699"/>
      <c r="E2" s="699"/>
      <c r="F2" s="699"/>
      <c r="G2" s="699"/>
      <c r="H2" s="699"/>
      <c r="I2" s="699"/>
      <c r="J2" s="699"/>
      <c r="K2" s="700"/>
      <c r="L2" s="699"/>
      <c r="M2" s="701"/>
    </row>
    <row r="3" spans="1:19" s="706" customFormat="1">
      <c r="A3" s="702" t="s">
        <v>295</v>
      </c>
      <c r="B3" s="703"/>
      <c r="C3" s="703"/>
      <c r="D3" s="703"/>
      <c r="E3" s="703"/>
      <c r="F3" s="703"/>
      <c r="G3" s="703"/>
      <c r="H3" s="703"/>
      <c r="I3" s="703"/>
      <c r="J3" s="703"/>
      <c r="K3" s="704"/>
      <c r="L3" s="703"/>
      <c r="M3" s="705"/>
      <c r="N3" s="695"/>
      <c r="O3" s="696"/>
      <c r="P3" s="696"/>
      <c r="Q3" s="696"/>
      <c r="R3" s="696"/>
      <c r="S3" s="695"/>
    </row>
    <row r="4" spans="1:19">
      <c r="A4" s="702"/>
      <c r="B4" s="703"/>
      <c r="C4" s="703"/>
      <c r="D4" s="703"/>
      <c r="E4" s="703"/>
      <c r="F4" s="703"/>
      <c r="G4" s="703"/>
      <c r="H4" s="703"/>
      <c r="I4" s="703"/>
      <c r="J4" s="703"/>
      <c r="K4" s="704"/>
      <c r="L4" s="703"/>
      <c r="M4" s="705"/>
    </row>
    <row r="5" spans="1:19">
      <c r="A5" s="707"/>
      <c r="B5" s="693"/>
      <c r="C5" s="693"/>
      <c r="D5" s="693"/>
      <c r="E5" s="693"/>
      <c r="F5" s="693"/>
      <c r="G5" s="693"/>
      <c r="H5" s="693"/>
      <c r="I5" s="693"/>
      <c r="J5" s="693"/>
      <c r="K5" s="694"/>
      <c r="L5" s="693"/>
      <c r="M5" s="708"/>
    </row>
    <row r="6" spans="1:19">
      <c r="A6" s="707"/>
      <c r="B6" s="693"/>
      <c r="D6" s="693"/>
      <c r="F6" s="693" t="s">
        <v>874</v>
      </c>
      <c r="G6" s="693"/>
      <c r="H6" s="693"/>
      <c r="I6" s="693"/>
      <c r="J6" s="693"/>
      <c r="K6" s="694"/>
      <c r="L6" s="693"/>
      <c r="M6" s="708"/>
    </row>
    <row r="7" spans="1:19">
      <c r="A7" s="707"/>
      <c r="B7" s="693"/>
      <c r="D7" s="693"/>
      <c r="F7" s="693" t="s">
        <v>875</v>
      </c>
      <c r="G7" s="693"/>
      <c r="H7" s="693"/>
      <c r="I7" s="693"/>
      <c r="J7" s="693"/>
      <c r="K7" s="694"/>
      <c r="L7" s="693"/>
      <c r="M7" s="708"/>
    </row>
    <row r="8" spans="1:19">
      <c r="A8" s="707"/>
      <c r="B8" s="693"/>
      <c r="C8" s="693"/>
      <c r="D8" s="693"/>
      <c r="E8" s="693"/>
      <c r="F8" s="693"/>
      <c r="G8" s="693"/>
      <c r="H8" s="693"/>
      <c r="I8" s="693"/>
      <c r="J8" s="693"/>
      <c r="K8" s="694"/>
      <c r="L8" s="693"/>
      <c r="M8" s="708"/>
    </row>
    <row r="9" spans="1:19">
      <c r="A9" s="709"/>
      <c r="B9" s="710"/>
      <c r="C9" s="710"/>
      <c r="D9" s="710"/>
      <c r="E9" s="710"/>
      <c r="F9" s="710"/>
      <c r="G9" s="710"/>
      <c r="H9" s="710"/>
      <c r="I9" s="710"/>
      <c r="J9" s="710"/>
      <c r="K9" s="711"/>
      <c r="L9" s="710"/>
      <c r="M9" s="712"/>
    </row>
    <row r="10" spans="1:19">
      <c r="A10" s="713" t="s">
        <v>7</v>
      </c>
      <c r="B10" s="714"/>
      <c r="C10" s="3739" t="s">
        <v>756</v>
      </c>
      <c r="D10" s="3740"/>
      <c r="E10" s="3740"/>
      <c r="F10" s="3740"/>
      <c r="G10" s="3741"/>
      <c r="H10" s="713"/>
      <c r="I10" s="3157" t="s">
        <v>876</v>
      </c>
      <c r="J10" s="714"/>
      <c r="K10" s="715" t="s">
        <v>799</v>
      </c>
      <c r="L10" s="713" t="s">
        <v>7</v>
      </c>
      <c r="M10" s="714"/>
    </row>
    <row r="11" spans="1:19">
      <c r="A11" s="707" t="s">
        <v>17</v>
      </c>
      <c r="B11" s="708"/>
      <c r="C11" s="693"/>
      <c r="D11" s="693"/>
      <c r="E11" s="693"/>
      <c r="F11" s="716"/>
      <c r="G11" s="693"/>
      <c r="H11" s="707"/>
      <c r="I11" s="716"/>
      <c r="J11" s="708"/>
      <c r="K11" s="717"/>
      <c r="L11" s="707" t="s">
        <v>17</v>
      </c>
      <c r="M11" s="708"/>
    </row>
    <row r="12" spans="1:19">
      <c r="A12" s="707"/>
      <c r="B12" s="708"/>
      <c r="C12" s="693"/>
      <c r="D12" s="693"/>
      <c r="E12" s="693"/>
      <c r="F12" s="716"/>
      <c r="G12" s="693"/>
      <c r="H12" s="707"/>
      <c r="I12" s="716" t="s">
        <v>17</v>
      </c>
      <c r="J12" s="708"/>
      <c r="K12" s="717"/>
      <c r="L12" s="707"/>
      <c r="M12" s="708"/>
    </row>
    <row r="13" spans="1:19">
      <c r="A13" s="709"/>
      <c r="B13" s="712"/>
      <c r="C13" s="3742" t="s">
        <v>24</v>
      </c>
      <c r="D13" s="3743"/>
      <c r="E13" s="3743"/>
      <c r="F13" s="3743"/>
      <c r="G13" s="3744"/>
      <c r="H13" s="709"/>
      <c r="I13" s="710"/>
      <c r="J13" s="712"/>
      <c r="K13" s="718" t="s">
        <v>25</v>
      </c>
      <c r="L13" s="709"/>
      <c r="M13" s="712"/>
      <c r="O13" s="213"/>
      <c r="P13" s="213"/>
      <c r="Q13" s="213"/>
      <c r="R13" s="213"/>
    </row>
    <row r="14" spans="1:19">
      <c r="A14" s="707"/>
      <c r="B14" s="708"/>
      <c r="C14" s="693"/>
      <c r="D14" s="693"/>
      <c r="E14" s="693"/>
      <c r="F14" s="693"/>
      <c r="G14" s="693"/>
      <c r="H14" s="707"/>
      <c r="I14" s="693"/>
      <c r="J14" s="708"/>
      <c r="K14" s="717"/>
      <c r="L14" s="707"/>
      <c r="M14" s="708"/>
    </row>
    <row r="15" spans="1:19">
      <c r="A15" s="707"/>
      <c r="B15" s="708"/>
      <c r="C15" s="693"/>
      <c r="D15" s="693"/>
      <c r="E15" s="693" t="s">
        <v>877</v>
      </c>
      <c r="F15" s="693"/>
      <c r="G15" s="693"/>
      <c r="H15" s="707"/>
      <c r="I15" s="693"/>
      <c r="J15" s="708"/>
      <c r="K15" s="717"/>
      <c r="L15" s="707"/>
      <c r="M15" s="708"/>
    </row>
    <row r="16" spans="1:19">
      <c r="A16" s="707">
        <v>1</v>
      </c>
      <c r="B16" s="708"/>
      <c r="C16" s="693" t="s">
        <v>878</v>
      </c>
      <c r="D16" s="693"/>
      <c r="E16" s="693"/>
      <c r="F16" s="693"/>
      <c r="G16" s="693"/>
      <c r="H16" s="707" t="s">
        <v>879</v>
      </c>
      <c r="I16" s="693"/>
      <c r="J16" s="708"/>
      <c r="K16" s="717">
        <v>43352.707289999998</v>
      </c>
      <c r="L16" s="707">
        <v>1</v>
      </c>
      <c r="M16" s="708"/>
    </row>
    <row r="17" spans="1:18">
      <c r="A17" s="707">
        <v>2</v>
      </c>
      <c r="B17" s="708"/>
      <c r="C17" s="693" t="s">
        <v>880</v>
      </c>
      <c r="D17" s="693"/>
      <c r="E17" s="693"/>
      <c r="F17" s="693"/>
      <c r="G17" s="693"/>
      <c r="H17" s="707" t="s">
        <v>881</v>
      </c>
      <c r="I17" s="693"/>
      <c r="J17" s="708"/>
      <c r="K17" s="717">
        <v>456156.25806000002</v>
      </c>
      <c r="L17" s="707">
        <v>2</v>
      </c>
      <c r="M17" s="708"/>
    </row>
    <row r="18" spans="1:18">
      <c r="A18" s="707">
        <v>3</v>
      </c>
      <c r="B18" s="708"/>
      <c r="C18" s="693" t="s">
        <v>882</v>
      </c>
      <c r="D18" s="693"/>
      <c r="E18" s="693"/>
      <c r="F18" s="693"/>
      <c r="G18" s="693"/>
      <c r="H18" s="707" t="s">
        <v>883</v>
      </c>
      <c r="I18" s="693"/>
      <c r="J18" s="708"/>
      <c r="K18" s="719">
        <v>156578</v>
      </c>
      <c r="L18" s="707">
        <v>3</v>
      </c>
      <c r="M18" s="708"/>
    </row>
    <row r="19" spans="1:18">
      <c r="A19" s="707">
        <v>4</v>
      </c>
      <c r="B19" s="708"/>
      <c r="C19" s="693" t="s">
        <v>884</v>
      </c>
      <c r="D19" s="693"/>
      <c r="E19" s="693"/>
      <c r="F19" s="693"/>
      <c r="G19" s="693"/>
      <c r="H19" s="707" t="s">
        <v>885</v>
      </c>
      <c r="I19" s="693"/>
      <c r="J19" s="708"/>
      <c r="K19" s="720">
        <v>656086.96535000007</v>
      </c>
      <c r="L19" s="707">
        <v>4</v>
      </c>
      <c r="M19" s="708"/>
      <c r="O19" s="623"/>
      <c r="P19" s="623"/>
      <c r="Q19" s="623"/>
      <c r="R19" s="623"/>
    </row>
    <row r="20" spans="1:18">
      <c r="A20" s="707"/>
      <c r="B20" s="708"/>
      <c r="C20" s="693"/>
      <c r="D20" s="693"/>
      <c r="E20" s="693"/>
      <c r="F20" s="693" t="s">
        <v>886</v>
      </c>
      <c r="G20" s="693"/>
      <c r="H20" s="707"/>
      <c r="I20" s="693"/>
      <c r="J20" s="708"/>
      <c r="K20" s="717"/>
      <c r="L20" s="707"/>
      <c r="M20" s="708"/>
    </row>
    <row r="21" spans="1:18">
      <c r="A21" s="707">
        <v>5</v>
      </c>
      <c r="B21" s="708"/>
      <c r="C21" s="693" t="s">
        <v>887</v>
      </c>
      <c r="D21" s="693"/>
      <c r="E21" s="693"/>
      <c r="F21" s="693"/>
      <c r="G21" s="693"/>
      <c r="H21" s="707" t="s">
        <v>888</v>
      </c>
      <c r="I21" s="693"/>
      <c r="J21" s="708"/>
      <c r="K21" s="717">
        <v>9888266</v>
      </c>
      <c r="L21" s="707">
        <v>5</v>
      </c>
      <c r="M21" s="708"/>
    </row>
    <row r="22" spans="1:18">
      <c r="A22" s="707">
        <v>6</v>
      </c>
      <c r="B22" s="708"/>
      <c r="C22" s="693" t="s">
        <v>889</v>
      </c>
      <c r="D22" s="693"/>
      <c r="E22" s="693"/>
      <c r="F22" s="693"/>
      <c r="G22" s="693"/>
      <c r="H22" s="707" t="s">
        <v>890</v>
      </c>
      <c r="I22" s="693"/>
      <c r="J22" s="708"/>
      <c r="K22" s="719">
        <v>273115</v>
      </c>
      <c r="L22" s="707">
        <v>6</v>
      </c>
      <c r="M22" s="708"/>
    </row>
    <row r="23" spans="1:18">
      <c r="A23" s="707">
        <v>7</v>
      </c>
      <c r="B23" s="708"/>
      <c r="C23" s="693" t="s">
        <v>891</v>
      </c>
      <c r="D23" s="693"/>
      <c r="E23" s="693"/>
      <c r="F23" s="693"/>
      <c r="G23" s="693"/>
      <c r="H23" s="707" t="s">
        <v>892</v>
      </c>
      <c r="I23" s="693"/>
      <c r="J23" s="708"/>
      <c r="K23" s="720">
        <v>10161381</v>
      </c>
      <c r="L23" s="707">
        <v>7</v>
      </c>
      <c r="M23" s="708"/>
      <c r="O23" s="623"/>
      <c r="P23" s="623"/>
      <c r="Q23" s="623"/>
      <c r="R23" s="623"/>
    </row>
    <row r="24" spans="1:18">
      <c r="A24" s="707">
        <v>8</v>
      </c>
      <c r="B24" s="708"/>
      <c r="C24" s="693" t="s">
        <v>893</v>
      </c>
      <c r="D24" s="693"/>
      <c r="E24" s="693"/>
      <c r="F24" s="693"/>
      <c r="G24" s="693"/>
      <c r="H24" s="707" t="s">
        <v>894</v>
      </c>
      <c r="I24" s="693"/>
      <c r="J24" s="708"/>
      <c r="K24" s="717">
        <v>28226.058333333334</v>
      </c>
      <c r="L24" s="707">
        <v>8</v>
      </c>
      <c r="M24" s="708"/>
    </row>
    <row r="25" spans="1:18">
      <c r="A25" s="707"/>
      <c r="B25" s="708"/>
      <c r="C25" s="693" t="s">
        <v>895</v>
      </c>
      <c r="D25" s="693"/>
      <c r="E25" s="693"/>
      <c r="F25" s="693"/>
      <c r="G25" s="693"/>
      <c r="H25" s="707"/>
      <c r="I25" s="693"/>
      <c r="J25" s="708"/>
      <c r="K25" s="717"/>
      <c r="L25" s="707"/>
      <c r="M25" s="708"/>
    </row>
    <row r="26" spans="1:18">
      <c r="A26" s="707">
        <v>9</v>
      </c>
      <c r="B26" s="708"/>
      <c r="C26" s="693"/>
      <c r="D26" s="693" t="s">
        <v>896</v>
      </c>
      <c r="E26" s="693"/>
      <c r="F26" s="693"/>
      <c r="G26" s="693"/>
      <c r="H26" s="707" t="s">
        <v>897</v>
      </c>
      <c r="I26" s="693"/>
      <c r="J26" s="708"/>
      <c r="K26" s="717">
        <v>23.244016490081417</v>
      </c>
      <c r="L26" s="707">
        <v>9</v>
      </c>
      <c r="M26" s="708"/>
    </row>
    <row r="27" spans="1:18">
      <c r="A27" s="707">
        <v>10</v>
      </c>
      <c r="B27" s="708"/>
      <c r="C27" s="693" t="s">
        <v>898</v>
      </c>
      <c r="D27" s="693"/>
      <c r="E27" s="693"/>
      <c r="F27" s="693"/>
      <c r="G27" s="693"/>
      <c r="H27" s="707" t="s">
        <v>899</v>
      </c>
      <c r="I27" s="693"/>
      <c r="J27" s="708"/>
      <c r="K27" s="717">
        <v>38.244016490081421</v>
      </c>
      <c r="L27" s="707">
        <v>10</v>
      </c>
      <c r="M27" s="708"/>
      <c r="N27" s="3163"/>
    </row>
    <row r="28" spans="1:18">
      <c r="A28" s="707"/>
      <c r="B28" s="708"/>
      <c r="C28" s="693"/>
      <c r="D28" s="693"/>
      <c r="E28" s="693" t="s">
        <v>900</v>
      </c>
      <c r="F28" s="693"/>
      <c r="G28" s="693"/>
      <c r="H28" s="707"/>
      <c r="I28" s="693"/>
      <c r="J28" s="708"/>
      <c r="K28" s="717"/>
      <c r="L28" s="707"/>
      <c r="M28" s="708"/>
    </row>
    <row r="29" spans="1:18">
      <c r="A29" s="707">
        <v>11</v>
      </c>
      <c r="B29" s="708"/>
      <c r="C29" s="693" t="s">
        <v>901</v>
      </c>
      <c r="D29" s="693"/>
      <c r="E29" s="693"/>
      <c r="F29" s="693"/>
      <c r="G29" s="693"/>
      <c r="H29" s="707" t="s">
        <v>3453</v>
      </c>
      <c r="I29" s="693"/>
      <c r="J29" s="708"/>
      <c r="K29" s="717">
        <v>773.07308999999998</v>
      </c>
      <c r="L29" s="707">
        <v>11</v>
      </c>
      <c r="M29" s="708"/>
    </row>
    <row r="30" spans="1:18">
      <c r="A30" s="707">
        <v>12</v>
      </c>
      <c r="B30" s="708"/>
      <c r="C30" s="693" t="s">
        <v>902</v>
      </c>
      <c r="D30" s="693"/>
      <c r="E30" s="693"/>
      <c r="F30" s="693"/>
      <c r="G30" s="693"/>
      <c r="H30" s="707" t="s">
        <v>883</v>
      </c>
      <c r="I30" s="693"/>
      <c r="J30" s="708"/>
      <c r="K30" s="717">
        <v>36613.687429999998</v>
      </c>
      <c r="L30" s="707">
        <v>12</v>
      </c>
      <c r="M30" s="708"/>
    </row>
    <row r="31" spans="1:18">
      <c r="A31" s="707">
        <v>13</v>
      </c>
      <c r="B31" s="708"/>
      <c r="C31" s="693" t="s">
        <v>903</v>
      </c>
      <c r="D31" s="693"/>
      <c r="E31" s="693"/>
      <c r="F31" s="693"/>
      <c r="G31" s="693"/>
      <c r="H31" s="707" t="s">
        <v>883</v>
      </c>
      <c r="I31" s="693"/>
      <c r="J31" s="708"/>
      <c r="K31" s="717">
        <v>19610.155579999999</v>
      </c>
      <c r="L31" s="707">
        <v>13</v>
      </c>
      <c r="M31" s="708"/>
    </row>
    <row r="32" spans="1:18">
      <c r="A32" s="707">
        <v>14</v>
      </c>
      <c r="B32" s="708"/>
      <c r="C32" s="693" t="s">
        <v>904</v>
      </c>
      <c r="D32" s="693"/>
      <c r="E32" s="693"/>
      <c r="F32" s="693"/>
      <c r="G32" s="693"/>
      <c r="H32" s="707" t="s">
        <v>883</v>
      </c>
      <c r="I32" s="693"/>
      <c r="J32" s="708"/>
      <c r="K32" s="719">
        <v>188215</v>
      </c>
      <c r="L32" s="707">
        <v>14</v>
      </c>
      <c r="M32" s="708"/>
    </row>
    <row r="33" spans="1:18">
      <c r="A33" s="707">
        <v>15</v>
      </c>
      <c r="B33" s="708"/>
      <c r="C33" s="693" t="s">
        <v>905</v>
      </c>
      <c r="D33" s="693"/>
      <c r="E33" s="693"/>
      <c r="F33" s="693"/>
      <c r="G33" s="693"/>
      <c r="H33" s="707" t="s">
        <v>906</v>
      </c>
      <c r="I33" s="693"/>
      <c r="J33" s="708"/>
      <c r="K33" s="720">
        <v>245211.9161</v>
      </c>
      <c r="L33" s="707">
        <v>15</v>
      </c>
      <c r="M33" s="708"/>
      <c r="O33" s="623"/>
      <c r="P33" s="623"/>
      <c r="Q33" s="623"/>
      <c r="R33" s="623"/>
    </row>
    <row r="34" spans="1:18">
      <c r="A34" s="707"/>
      <c r="B34" s="708"/>
      <c r="C34" s="693"/>
      <c r="D34" s="693"/>
      <c r="E34" s="693"/>
      <c r="F34" s="693" t="s">
        <v>907</v>
      </c>
      <c r="G34" s="693"/>
      <c r="H34" s="707"/>
      <c r="I34" s="693"/>
      <c r="J34" s="708"/>
      <c r="K34" s="717"/>
      <c r="L34" s="707"/>
      <c r="M34" s="708"/>
    </row>
    <row r="35" spans="1:18">
      <c r="A35" s="707">
        <v>16</v>
      </c>
      <c r="B35" s="708"/>
      <c r="C35" s="693"/>
      <c r="D35" s="693" t="s">
        <v>908</v>
      </c>
      <c r="E35" s="693"/>
      <c r="F35" s="693"/>
      <c r="G35" s="693"/>
      <c r="H35" s="707" t="s">
        <v>909</v>
      </c>
      <c r="I35" s="693"/>
      <c r="J35" s="708"/>
      <c r="K35" s="717">
        <v>7129838</v>
      </c>
      <c r="L35" s="707">
        <v>16</v>
      </c>
      <c r="M35" s="708"/>
    </row>
    <row r="36" spans="1:18">
      <c r="A36" s="707">
        <v>17</v>
      </c>
      <c r="B36" s="708"/>
      <c r="C36" s="693" t="s">
        <v>910</v>
      </c>
      <c r="D36" s="693"/>
      <c r="E36" s="693"/>
      <c r="F36" s="693"/>
      <c r="G36" s="693"/>
      <c r="H36" s="707" t="s">
        <v>911</v>
      </c>
      <c r="I36" s="693"/>
      <c r="J36" s="708"/>
      <c r="K36" s="719">
        <v>1082191</v>
      </c>
      <c r="L36" s="707">
        <v>17</v>
      </c>
      <c r="M36" s="708"/>
    </row>
    <row r="37" spans="1:18">
      <c r="A37" s="707"/>
      <c r="B37" s="708"/>
      <c r="C37" s="693"/>
      <c r="D37" s="693"/>
      <c r="E37" s="693"/>
      <c r="F37" s="693"/>
      <c r="G37" s="693"/>
      <c r="H37" s="707" t="s">
        <v>912</v>
      </c>
      <c r="I37" s="693"/>
      <c r="J37" s="708"/>
      <c r="K37" s="717"/>
      <c r="L37" s="693"/>
      <c r="M37" s="708"/>
    </row>
    <row r="38" spans="1:18">
      <c r="A38" s="707">
        <v>18</v>
      </c>
      <c r="B38" s="708"/>
      <c r="C38" s="693" t="s">
        <v>913</v>
      </c>
      <c r="D38" s="693"/>
      <c r="E38" s="693"/>
      <c r="F38" s="693"/>
      <c r="G38" s="693"/>
      <c r="H38" s="707" t="s">
        <v>914</v>
      </c>
      <c r="I38" s="693"/>
      <c r="J38" s="708"/>
      <c r="K38" s="717">
        <v>6320762</v>
      </c>
      <c r="L38" s="707">
        <v>18</v>
      </c>
      <c r="M38" s="708"/>
      <c r="N38" s="3163">
        <f>K35+K22-K36</f>
        <v>6320762</v>
      </c>
    </row>
    <row r="39" spans="1:18">
      <c r="A39" s="707">
        <v>19</v>
      </c>
      <c r="B39" s="708"/>
      <c r="C39" s="693" t="s">
        <v>915</v>
      </c>
      <c r="D39" s="693"/>
      <c r="E39" s="693"/>
      <c r="F39" s="693"/>
      <c r="G39" s="693"/>
      <c r="H39" s="707" t="s">
        <v>916</v>
      </c>
      <c r="I39" s="693"/>
      <c r="J39" s="708"/>
      <c r="K39" s="717">
        <v>17558</v>
      </c>
      <c r="L39" s="707">
        <v>19</v>
      </c>
      <c r="M39" s="708"/>
    </row>
    <row r="40" spans="1:18">
      <c r="A40" s="707"/>
      <c r="B40" s="708"/>
      <c r="C40" s="693" t="s">
        <v>917</v>
      </c>
      <c r="D40" s="693"/>
      <c r="E40" s="693"/>
      <c r="F40" s="693"/>
      <c r="G40" s="693"/>
      <c r="H40" s="707"/>
      <c r="I40" s="693"/>
      <c r="J40" s="708"/>
      <c r="K40" s="717"/>
      <c r="L40" s="707"/>
      <c r="M40" s="708"/>
    </row>
    <row r="41" spans="1:18">
      <c r="A41" s="707">
        <v>20</v>
      </c>
      <c r="B41" s="708"/>
      <c r="C41" s="693" t="s">
        <v>327</v>
      </c>
      <c r="D41" s="693" t="s">
        <v>918</v>
      </c>
      <c r="E41" s="693"/>
      <c r="F41" s="693"/>
      <c r="G41" s="693"/>
      <c r="H41" s="707" t="s">
        <v>919</v>
      </c>
      <c r="I41" s="693"/>
      <c r="J41" s="708"/>
      <c r="K41" s="717">
        <v>14</v>
      </c>
      <c r="L41" s="707">
        <v>20</v>
      </c>
      <c r="M41" s="708"/>
    </row>
    <row r="42" spans="1:18">
      <c r="A42" s="707">
        <v>21</v>
      </c>
      <c r="B42" s="708"/>
      <c r="C42" s="693" t="s">
        <v>920</v>
      </c>
      <c r="D42" s="693"/>
      <c r="E42" s="693"/>
      <c r="F42" s="693"/>
      <c r="G42" s="693"/>
      <c r="H42" s="707" t="s">
        <v>921</v>
      </c>
      <c r="I42" s="693"/>
      <c r="J42" s="708"/>
      <c r="K42" s="717">
        <v>24.244016490081421</v>
      </c>
      <c r="L42" s="707">
        <v>21</v>
      </c>
      <c r="M42" s="708"/>
    </row>
    <row r="43" spans="1:18">
      <c r="A43" s="707">
        <v>22</v>
      </c>
      <c r="B43" s="708"/>
      <c r="C43" s="693" t="s">
        <v>922</v>
      </c>
      <c r="D43" s="693"/>
      <c r="E43" s="693"/>
      <c r="F43" s="693"/>
      <c r="G43" s="693"/>
      <c r="H43" s="707" t="s">
        <v>923</v>
      </c>
      <c r="I43" s="693"/>
      <c r="J43" s="708"/>
      <c r="K43" s="719">
        <v>421392</v>
      </c>
      <c r="L43" s="707">
        <v>22</v>
      </c>
      <c r="M43" s="708"/>
    </row>
    <row r="44" spans="1:18">
      <c r="A44" s="707">
        <v>23</v>
      </c>
      <c r="B44" s="708"/>
      <c r="C44" s="693" t="s">
        <v>924</v>
      </c>
      <c r="D44" s="693"/>
      <c r="E44" s="693"/>
      <c r="F44" s="693"/>
      <c r="G44" s="693"/>
      <c r="H44" s="707" t="s">
        <v>925</v>
      </c>
      <c r="I44" s="693"/>
      <c r="J44" s="708"/>
      <c r="K44" s="717">
        <v>886529.27046000003</v>
      </c>
      <c r="L44" s="707">
        <v>23</v>
      </c>
      <c r="M44" s="708"/>
    </row>
    <row r="45" spans="1:18">
      <c r="A45" s="707">
        <v>24</v>
      </c>
      <c r="B45" s="708"/>
      <c r="C45" s="693" t="s">
        <v>926</v>
      </c>
      <c r="D45" s="693"/>
      <c r="E45" s="693"/>
      <c r="F45" s="693"/>
      <c r="G45" s="693"/>
      <c r="H45" s="707" t="s">
        <v>927</v>
      </c>
      <c r="I45" s="693"/>
      <c r="J45" s="708"/>
      <c r="K45" s="717">
        <v>421392</v>
      </c>
      <c r="L45" s="707">
        <v>24</v>
      </c>
      <c r="M45" s="708"/>
    </row>
    <row r="46" spans="1:18">
      <c r="A46" s="707"/>
      <c r="B46" s="708"/>
      <c r="C46" s="693"/>
      <c r="D46" s="693"/>
      <c r="E46" s="693"/>
      <c r="F46" s="693" t="s">
        <v>928</v>
      </c>
      <c r="G46" s="693"/>
      <c r="H46" s="707"/>
      <c r="I46" s="693"/>
      <c r="J46" s="708"/>
      <c r="K46" s="717"/>
      <c r="L46" s="707"/>
      <c r="M46" s="708"/>
    </row>
    <row r="47" spans="1:18">
      <c r="A47" s="707">
        <v>25</v>
      </c>
      <c r="B47" s="708"/>
      <c r="C47" s="693" t="s">
        <v>929</v>
      </c>
      <c r="D47" s="693"/>
      <c r="E47" s="693"/>
      <c r="F47" s="693"/>
      <c r="G47" s="693"/>
      <c r="H47" s="707" t="s">
        <v>883</v>
      </c>
      <c r="I47" s="693"/>
      <c r="J47" s="708"/>
      <c r="K47" s="719">
        <v>256652.79762999999</v>
      </c>
      <c r="L47" s="707">
        <v>25</v>
      </c>
      <c r="M47" s="708"/>
    </row>
    <row r="48" spans="1:18">
      <c r="A48" s="707"/>
      <c r="B48" s="708"/>
      <c r="C48" s="693" t="s">
        <v>930</v>
      </c>
      <c r="D48" s="693"/>
      <c r="E48" s="693"/>
      <c r="F48" s="693"/>
      <c r="G48" s="693"/>
      <c r="H48" s="707"/>
      <c r="I48" s="693"/>
      <c r="J48" s="708"/>
      <c r="K48" s="717"/>
      <c r="L48" s="707"/>
      <c r="M48" s="708"/>
    </row>
    <row r="49" spans="1:18">
      <c r="A49" s="707">
        <v>26</v>
      </c>
      <c r="B49" s="708"/>
      <c r="C49" s="693"/>
      <c r="D49" s="693" t="s">
        <v>931</v>
      </c>
      <c r="E49" s="693"/>
      <c r="F49" s="693"/>
      <c r="G49" s="693"/>
      <c r="H49" s="707" t="s">
        <v>883</v>
      </c>
      <c r="I49" s="693"/>
      <c r="J49" s="708"/>
      <c r="K49" s="717"/>
      <c r="L49" s="707">
        <v>26</v>
      </c>
      <c r="M49" s="708"/>
    </row>
    <row r="50" spans="1:18">
      <c r="A50" s="707"/>
      <c r="B50" s="708"/>
      <c r="C50" s="693" t="s">
        <v>932</v>
      </c>
      <c r="D50" s="693"/>
      <c r="E50" s="693"/>
      <c r="F50" s="693"/>
      <c r="G50" s="693"/>
      <c r="H50" s="707"/>
      <c r="I50" s="693"/>
      <c r="J50" s="708"/>
      <c r="K50" s="717"/>
      <c r="L50" s="707"/>
      <c r="M50" s="708"/>
    </row>
    <row r="51" spans="1:18">
      <c r="A51" s="707">
        <v>27</v>
      </c>
      <c r="B51" s="708"/>
      <c r="C51" s="693"/>
      <c r="D51" s="693" t="s">
        <v>933</v>
      </c>
      <c r="E51" s="693"/>
      <c r="F51" s="693"/>
      <c r="G51" s="693"/>
      <c r="H51" s="707" t="s">
        <v>934</v>
      </c>
      <c r="I51" s="693"/>
      <c r="J51" s="708"/>
      <c r="K51" s="717">
        <v>256652.79762999999</v>
      </c>
      <c r="L51" s="707">
        <v>27</v>
      </c>
      <c r="M51" s="708"/>
    </row>
    <row r="52" spans="1:18">
      <c r="A52" s="709">
        <v>28</v>
      </c>
      <c r="B52" s="712"/>
      <c r="C52" s="710" t="s">
        <v>935</v>
      </c>
      <c r="D52" s="710"/>
      <c r="E52" s="710"/>
      <c r="F52" s="710"/>
      <c r="G52" s="710"/>
      <c r="H52" s="709" t="s">
        <v>936</v>
      </c>
      <c r="I52" s="710"/>
      <c r="J52" s="712"/>
      <c r="K52" s="720">
        <v>678044.79762999993</v>
      </c>
      <c r="L52" s="709">
        <v>28</v>
      </c>
      <c r="M52" s="712"/>
      <c r="Q52" s="623"/>
      <c r="R52" s="623"/>
    </row>
    <row r="53" spans="1:18">
      <c r="A53" s="713"/>
      <c r="B53" s="721"/>
      <c r="C53" s="721"/>
      <c r="D53" s="721"/>
      <c r="E53" s="721"/>
      <c r="F53" s="721"/>
      <c r="G53" s="721"/>
      <c r="H53" s="721"/>
      <c r="I53" s="721"/>
      <c r="J53" s="721"/>
      <c r="K53" s="722"/>
      <c r="L53" s="721"/>
      <c r="M53" s="714"/>
    </row>
    <row r="54" spans="1:18">
      <c r="A54" s="707"/>
      <c r="B54" s="693"/>
      <c r="C54" s="693" t="s">
        <v>937</v>
      </c>
      <c r="D54" s="693"/>
      <c r="E54" s="693"/>
      <c r="F54" s="693" t="s">
        <v>3454</v>
      </c>
      <c r="G54" s="693"/>
      <c r="H54" s="693"/>
      <c r="I54" s="693"/>
      <c r="J54" s="693"/>
      <c r="K54" s="694"/>
      <c r="L54" s="693"/>
      <c r="M54" s="708"/>
    </row>
    <row r="55" spans="1:18">
      <c r="A55" s="707"/>
      <c r="B55" s="693"/>
      <c r="C55" s="693"/>
      <c r="D55" s="693"/>
      <c r="E55" s="693"/>
      <c r="F55" s="693"/>
      <c r="G55" s="693"/>
      <c r="H55" s="693"/>
      <c r="I55" s="693"/>
      <c r="J55" s="693"/>
      <c r="K55" s="694"/>
      <c r="L55" s="693"/>
      <c r="M55" s="708"/>
    </row>
    <row r="56" spans="1:18">
      <c r="A56" s="707"/>
      <c r="B56" s="693"/>
      <c r="C56" s="693"/>
      <c r="D56" s="693"/>
      <c r="E56" s="693"/>
      <c r="F56" s="693" t="s">
        <v>3455</v>
      </c>
      <c r="G56" s="693"/>
      <c r="H56" s="693"/>
      <c r="I56" s="693"/>
      <c r="J56" s="693"/>
      <c r="K56" s="694"/>
      <c r="L56" s="693"/>
      <c r="M56" s="708"/>
    </row>
    <row r="57" spans="1:18">
      <c r="A57" s="707"/>
      <c r="B57" s="693"/>
      <c r="C57" s="693"/>
      <c r="D57" s="693"/>
      <c r="E57" s="693"/>
      <c r="F57" s="693" t="s">
        <v>3456</v>
      </c>
      <c r="G57" s="693"/>
      <c r="H57" s="693"/>
      <c r="I57" s="693"/>
      <c r="J57" s="693"/>
      <c r="K57" s="694"/>
      <c r="L57" s="693"/>
      <c r="M57" s="708"/>
    </row>
    <row r="58" spans="1:18">
      <c r="A58" s="707"/>
      <c r="B58" s="693"/>
      <c r="C58" s="693"/>
      <c r="D58" s="693"/>
      <c r="E58" s="693"/>
      <c r="F58" s="693" t="s">
        <v>3457</v>
      </c>
      <c r="G58" s="693"/>
      <c r="H58" s="693"/>
      <c r="I58" s="693"/>
      <c r="J58" s="693"/>
      <c r="K58" s="694"/>
      <c r="L58" s="693"/>
      <c r="M58" s="708"/>
    </row>
    <row r="59" spans="1:18">
      <c r="A59" s="707"/>
      <c r="B59" s="693"/>
      <c r="C59" s="693"/>
      <c r="D59" s="693"/>
      <c r="E59" s="693"/>
      <c r="F59" s="693" t="s">
        <v>3458</v>
      </c>
      <c r="G59" s="693"/>
      <c r="H59" s="693"/>
      <c r="I59" s="693"/>
      <c r="J59" s="693"/>
      <c r="K59" s="694"/>
      <c r="L59" s="693"/>
      <c r="M59" s="708"/>
    </row>
    <row r="60" spans="1:18">
      <c r="A60" s="707"/>
      <c r="B60" s="693"/>
      <c r="C60" s="693"/>
      <c r="D60" s="693"/>
      <c r="E60" s="693"/>
      <c r="F60" s="693"/>
      <c r="G60" s="693"/>
      <c r="H60" s="693"/>
      <c r="I60" s="693"/>
      <c r="J60" s="693"/>
      <c r="K60" s="694"/>
      <c r="L60" s="693"/>
      <c r="M60" s="708"/>
    </row>
    <row r="61" spans="1:18">
      <c r="A61" s="707"/>
      <c r="B61" s="693"/>
      <c r="C61" s="693"/>
      <c r="D61" s="693"/>
      <c r="E61" s="693"/>
      <c r="F61" s="693" t="s">
        <v>3459</v>
      </c>
      <c r="G61" s="693"/>
      <c r="H61" s="693"/>
      <c r="I61" s="693"/>
      <c r="J61" s="693"/>
      <c r="K61" s="694"/>
      <c r="L61" s="693"/>
      <c r="M61" s="708"/>
    </row>
    <row r="62" spans="1:18">
      <c r="A62" s="709"/>
      <c r="B62" s="710"/>
      <c r="C62" s="710"/>
      <c r="D62" s="710"/>
      <c r="E62" s="710"/>
      <c r="F62" s="710"/>
      <c r="G62" s="710"/>
      <c r="H62" s="710"/>
      <c r="I62" s="710"/>
      <c r="J62" s="710"/>
      <c r="K62" s="711"/>
      <c r="L62" s="710"/>
      <c r="M62" s="712"/>
    </row>
    <row r="63" spans="1:18">
      <c r="A63" s="693" t="s">
        <v>388</v>
      </c>
      <c r="B63" s="693"/>
      <c r="C63" s="693"/>
      <c r="D63" s="693"/>
      <c r="E63" s="693"/>
      <c r="F63" s="693"/>
      <c r="G63" s="693"/>
      <c r="H63" s="693"/>
      <c r="I63" s="693"/>
      <c r="J63" s="693"/>
      <c r="K63" s="694"/>
      <c r="L63" s="693"/>
      <c r="M63" s="693"/>
    </row>
    <row r="64" spans="1:18">
      <c r="A64" s="693"/>
      <c r="B64" s="693"/>
      <c r="C64" s="693"/>
      <c r="D64" s="693"/>
      <c r="E64" s="693"/>
      <c r="F64" s="693"/>
      <c r="G64" s="693"/>
      <c r="H64" s="693"/>
      <c r="I64" s="693"/>
      <c r="J64" s="693"/>
      <c r="K64" s="694"/>
      <c r="L64" s="693"/>
      <c r="M64" s="693"/>
    </row>
    <row r="65" spans="1:13">
      <c r="A65" s="693"/>
      <c r="B65" s="693"/>
      <c r="C65" s="693"/>
      <c r="D65" s="693"/>
      <c r="E65" s="693"/>
      <c r="F65" s="693"/>
      <c r="G65" s="693"/>
      <c r="H65" s="693"/>
      <c r="I65" s="693"/>
      <c r="J65" s="693"/>
      <c r="K65" s="694"/>
      <c r="L65" s="693"/>
      <c r="M65" s="693"/>
    </row>
  </sheetData>
  <customSheetViews>
    <customSheetView guid="{D099E5BD-69C3-4A36-A01A-AB9127CD02AF}" fitToPage="1" topLeftCell="A10">
      <selection activeCell="H29" sqref="H29"/>
      <pageMargins left="0.5" right="0.5" top="0.5" bottom="0.25" header="0.5" footer="0.5"/>
      <printOptions horizontalCentered="1" verticalCentered="1"/>
      <pageSetup scale="88" orientation="portrait" r:id="rId1"/>
      <headerFooter alignWithMargins="0"/>
    </customSheetView>
  </customSheetViews>
  <mergeCells count="3">
    <mergeCell ref="L1:M1"/>
    <mergeCell ref="C10:G10"/>
    <mergeCell ref="C13:G13"/>
  </mergeCells>
  <printOptions horizontalCentered="1" verticalCentered="1"/>
  <pageMargins left="0.5" right="0.5" top="0.5" bottom="0.25" header="0.5" footer="0.5"/>
  <pageSetup scale="88" orientation="portrait" r:id="rId2"/>
  <headerFooter alignWithMargins="0"/>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4"/>
  <sheetViews>
    <sheetView workbookViewId="0">
      <selection activeCell="I1" sqref="I1"/>
    </sheetView>
  </sheetViews>
  <sheetFormatPr defaultColWidth="9.140625" defaultRowHeight="12.75"/>
  <cols>
    <col min="1" max="16384" width="9.140625" style="571"/>
  </cols>
  <sheetData>
    <row r="1" spans="1:9" s="569" customFormat="1" ht="12">
      <c r="A1" s="568">
        <v>24</v>
      </c>
      <c r="I1" s="570" t="s">
        <v>3204</v>
      </c>
    </row>
    <row r="2" spans="1:9">
      <c r="A2" s="3716" t="s">
        <v>37</v>
      </c>
      <c r="B2" s="3717"/>
      <c r="C2" s="3717"/>
      <c r="D2" s="3717"/>
      <c r="E2" s="3717"/>
      <c r="F2" s="3717"/>
      <c r="G2" s="3717"/>
      <c r="H2" s="3717"/>
      <c r="I2" s="3718"/>
    </row>
    <row r="3" spans="1:9">
      <c r="A3" s="572"/>
      <c r="B3" s="573"/>
      <c r="C3" s="573"/>
      <c r="D3" s="573"/>
      <c r="E3" s="573"/>
      <c r="F3" s="573"/>
      <c r="G3" s="573"/>
      <c r="H3" s="573"/>
      <c r="I3" s="574"/>
    </row>
    <row r="4" spans="1:9">
      <c r="A4" s="3745"/>
      <c r="B4" s="3746"/>
      <c r="C4" s="3746"/>
      <c r="D4" s="3746"/>
      <c r="E4" s="3746"/>
      <c r="F4" s="3746"/>
      <c r="G4" s="3746"/>
      <c r="H4" s="3746"/>
      <c r="I4" s="3747"/>
    </row>
    <row r="5" spans="1:9">
      <c r="A5" s="572"/>
      <c r="B5" s="573"/>
      <c r="C5" s="573"/>
      <c r="D5" s="573"/>
      <c r="E5" s="573"/>
      <c r="F5" s="573"/>
      <c r="G5" s="573"/>
      <c r="H5" s="573"/>
      <c r="I5" s="574"/>
    </row>
    <row r="6" spans="1:9">
      <c r="A6" s="572"/>
      <c r="B6" s="573"/>
      <c r="C6" s="573"/>
      <c r="D6" s="573"/>
      <c r="E6" s="573"/>
      <c r="F6" s="573"/>
      <c r="G6" s="573"/>
      <c r="H6" s="573"/>
      <c r="I6" s="574"/>
    </row>
    <row r="7" spans="1:9">
      <c r="A7" s="572"/>
      <c r="B7" s="573"/>
      <c r="C7" s="573"/>
      <c r="D7" s="573"/>
      <c r="E7" s="573"/>
      <c r="F7" s="573"/>
      <c r="G7" s="573"/>
      <c r="H7" s="573"/>
      <c r="I7" s="574"/>
    </row>
    <row r="8" spans="1:9">
      <c r="A8" s="572"/>
      <c r="B8" s="573"/>
      <c r="C8" s="573"/>
      <c r="D8" s="573"/>
      <c r="E8" s="573"/>
      <c r="F8" s="573"/>
      <c r="G8" s="573"/>
      <c r="H8" s="573"/>
      <c r="I8" s="574"/>
    </row>
    <row r="9" spans="1:9">
      <c r="A9" s="572"/>
      <c r="B9" s="573"/>
      <c r="C9" s="573"/>
      <c r="D9" s="573"/>
      <c r="E9" s="573"/>
      <c r="F9" s="573"/>
      <c r="G9" s="573"/>
      <c r="H9" s="573"/>
      <c r="I9" s="574"/>
    </row>
    <row r="10" spans="1:9">
      <c r="A10" s="572"/>
      <c r="B10" s="573"/>
      <c r="C10" s="573"/>
      <c r="D10" s="573"/>
      <c r="E10" s="573"/>
      <c r="F10" s="573"/>
      <c r="G10" s="573"/>
      <c r="H10" s="573"/>
      <c r="I10" s="574"/>
    </row>
    <row r="11" spans="1:9">
      <c r="A11" s="572"/>
      <c r="B11" s="573"/>
      <c r="C11" s="573"/>
      <c r="D11" s="573"/>
      <c r="E11" s="573"/>
      <c r="F11" s="573"/>
      <c r="G11" s="573"/>
      <c r="H11" s="573"/>
      <c r="I11" s="574"/>
    </row>
    <row r="12" spans="1:9">
      <c r="A12" s="572"/>
      <c r="B12" s="573"/>
      <c r="C12" s="573"/>
      <c r="D12" s="573"/>
      <c r="E12" s="573"/>
      <c r="F12" s="573"/>
      <c r="G12" s="573"/>
      <c r="H12" s="573"/>
      <c r="I12" s="574"/>
    </row>
    <row r="13" spans="1:9">
      <c r="A13" s="572"/>
      <c r="B13" s="573"/>
      <c r="C13" s="573"/>
      <c r="D13" s="573"/>
      <c r="E13" s="573"/>
      <c r="F13" s="573"/>
      <c r="G13" s="573"/>
      <c r="H13" s="573"/>
      <c r="I13" s="574"/>
    </row>
    <row r="14" spans="1:9">
      <c r="A14" s="572"/>
      <c r="B14" s="573"/>
      <c r="C14" s="573"/>
      <c r="D14" s="573"/>
      <c r="E14" s="573"/>
      <c r="F14" s="573"/>
      <c r="G14" s="573"/>
      <c r="H14" s="573"/>
      <c r="I14" s="574"/>
    </row>
    <row r="15" spans="1:9">
      <c r="A15" s="572"/>
      <c r="B15" s="573"/>
      <c r="C15" s="573"/>
      <c r="D15" s="573"/>
      <c r="E15" s="573"/>
      <c r="F15" s="573"/>
      <c r="G15" s="573"/>
      <c r="H15" s="573"/>
      <c r="I15" s="574"/>
    </row>
    <row r="16" spans="1:9">
      <c r="A16" s="572"/>
      <c r="B16" s="573"/>
      <c r="C16" s="573"/>
      <c r="D16" s="573"/>
      <c r="E16" s="573"/>
      <c r="F16" s="573"/>
      <c r="G16" s="573"/>
      <c r="H16" s="573"/>
      <c r="I16" s="574"/>
    </row>
    <row r="17" spans="1:9">
      <c r="A17" s="572"/>
      <c r="B17" s="573"/>
      <c r="C17" s="573"/>
      <c r="D17" s="573"/>
      <c r="E17" s="573"/>
      <c r="F17" s="573"/>
      <c r="G17" s="573"/>
      <c r="H17" s="573"/>
      <c r="I17" s="574"/>
    </row>
    <row r="18" spans="1:9">
      <c r="A18" s="572"/>
      <c r="B18" s="573"/>
      <c r="C18" s="573"/>
      <c r="D18" s="573"/>
      <c r="E18" s="573"/>
      <c r="F18" s="573"/>
      <c r="G18" s="573"/>
      <c r="H18" s="573"/>
      <c r="I18" s="574"/>
    </row>
    <row r="19" spans="1:9">
      <c r="A19" s="572"/>
      <c r="B19" s="573"/>
      <c r="C19" s="573"/>
      <c r="D19" s="573"/>
      <c r="E19" s="573"/>
      <c r="F19" s="573"/>
      <c r="G19" s="573"/>
      <c r="H19" s="573"/>
      <c r="I19" s="574"/>
    </row>
    <row r="20" spans="1:9">
      <c r="A20" s="572"/>
      <c r="B20" s="573"/>
      <c r="C20" s="573"/>
      <c r="D20" s="573"/>
      <c r="E20" s="573"/>
      <c r="F20" s="573"/>
      <c r="G20" s="573"/>
      <c r="H20" s="573"/>
      <c r="I20" s="574"/>
    </row>
    <row r="21" spans="1:9">
      <c r="A21" s="572"/>
      <c r="B21" s="573"/>
      <c r="C21" s="573"/>
      <c r="D21" s="573"/>
      <c r="E21" s="573"/>
      <c r="F21" s="573"/>
      <c r="G21" s="573"/>
      <c r="H21" s="573"/>
      <c r="I21" s="574"/>
    </row>
    <row r="22" spans="1:9">
      <c r="A22" s="572"/>
      <c r="B22" s="573"/>
      <c r="C22" s="573"/>
      <c r="D22" s="573"/>
      <c r="E22" s="573"/>
      <c r="F22" s="573"/>
      <c r="G22" s="573"/>
      <c r="H22" s="573"/>
      <c r="I22" s="574"/>
    </row>
    <row r="23" spans="1:9">
      <c r="A23" s="572"/>
      <c r="B23" s="573"/>
      <c r="C23" s="573"/>
      <c r="D23" s="573"/>
      <c r="E23" s="573"/>
      <c r="F23" s="573"/>
      <c r="G23" s="573"/>
      <c r="H23" s="573"/>
      <c r="I23" s="574"/>
    </row>
    <row r="24" spans="1:9">
      <c r="A24" s="572"/>
      <c r="B24" s="573"/>
      <c r="C24" s="573"/>
      <c r="D24" s="573"/>
      <c r="E24" s="573"/>
      <c r="F24" s="573"/>
      <c r="G24" s="573"/>
      <c r="H24" s="573"/>
      <c r="I24" s="574"/>
    </row>
    <row r="25" spans="1:9">
      <c r="A25" s="572"/>
      <c r="B25" s="573"/>
      <c r="C25" s="573"/>
      <c r="D25" s="573"/>
      <c r="E25" s="573"/>
      <c r="F25" s="573"/>
      <c r="G25" s="573"/>
      <c r="H25" s="573"/>
      <c r="I25" s="574"/>
    </row>
    <row r="26" spans="1:9">
      <c r="A26" s="572"/>
      <c r="B26" s="573"/>
      <c r="C26" s="573"/>
      <c r="D26" s="573"/>
      <c r="E26" s="573"/>
      <c r="F26" s="573"/>
      <c r="G26" s="573"/>
      <c r="H26" s="573"/>
      <c r="I26" s="574"/>
    </row>
    <row r="27" spans="1:9">
      <c r="A27" s="572"/>
      <c r="B27" s="573"/>
      <c r="C27" s="573"/>
      <c r="D27" s="573"/>
      <c r="E27" s="573"/>
      <c r="F27" s="573"/>
      <c r="G27" s="573"/>
      <c r="H27" s="573"/>
      <c r="I27" s="574"/>
    </row>
    <row r="28" spans="1:9">
      <c r="A28" s="572"/>
      <c r="B28" s="573"/>
      <c r="C28" s="573"/>
      <c r="D28" s="573"/>
      <c r="E28" s="573"/>
      <c r="F28" s="573"/>
      <c r="G28" s="573"/>
      <c r="H28" s="573"/>
      <c r="I28" s="574"/>
    </row>
    <row r="29" spans="1:9">
      <c r="A29" s="572"/>
      <c r="B29" s="573"/>
      <c r="C29" s="573"/>
      <c r="D29" s="573"/>
      <c r="E29" s="573"/>
      <c r="F29" s="573"/>
      <c r="G29" s="573"/>
      <c r="H29" s="573"/>
      <c r="I29" s="574"/>
    </row>
    <row r="30" spans="1:9">
      <c r="A30" s="572"/>
      <c r="B30" s="573"/>
      <c r="C30" s="573"/>
      <c r="D30" s="573"/>
      <c r="E30" s="573"/>
      <c r="F30" s="573"/>
      <c r="G30" s="573"/>
      <c r="H30" s="573"/>
      <c r="I30" s="574"/>
    </row>
    <row r="31" spans="1:9">
      <c r="A31" s="572"/>
      <c r="B31" s="573"/>
      <c r="C31" s="573"/>
      <c r="D31" s="573"/>
      <c r="E31" s="573"/>
      <c r="F31" s="573"/>
      <c r="G31" s="573"/>
      <c r="H31" s="573"/>
      <c r="I31" s="574"/>
    </row>
    <row r="32" spans="1:9">
      <c r="A32" s="572"/>
      <c r="B32" s="573"/>
      <c r="C32" s="573"/>
      <c r="D32" s="573"/>
      <c r="E32" s="573"/>
      <c r="F32" s="573"/>
      <c r="G32" s="573"/>
      <c r="H32" s="573"/>
      <c r="I32" s="574"/>
    </row>
    <row r="33" spans="1:9">
      <c r="A33" s="572"/>
      <c r="B33" s="573"/>
      <c r="C33" s="573"/>
      <c r="D33" s="573"/>
      <c r="E33" s="573"/>
      <c r="F33" s="573"/>
      <c r="G33" s="573"/>
      <c r="H33" s="573"/>
      <c r="I33" s="574"/>
    </row>
    <row r="34" spans="1:9">
      <c r="A34" s="572"/>
      <c r="B34" s="573"/>
      <c r="C34" s="573"/>
      <c r="D34" s="573"/>
      <c r="E34" s="573"/>
      <c r="F34" s="573"/>
      <c r="G34" s="573"/>
      <c r="H34" s="573"/>
      <c r="I34" s="574"/>
    </row>
    <row r="35" spans="1:9">
      <c r="A35" s="572"/>
      <c r="B35" s="573"/>
      <c r="C35" s="573"/>
      <c r="D35" s="573"/>
      <c r="E35" s="573"/>
      <c r="F35" s="573"/>
      <c r="G35" s="573"/>
      <c r="H35" s="573"/>
      <c r="I35" s="574"/>
    </row>
    <row r="36" spans="1:9">
      <c r="A36" s="572"/>
      <c r="B36" s="573"/>
      <c r="C36" s="573"/>
      <c r="D36" s="573"/>
      <c r="E36" s="573"/>
      <c r="F36" s="573"/>
      <c r="G36" s="573"/>
      <c r="H36" s="573"/>
      <c r="I36" s="574"/>
    </row>
    <row r="37" spans="1:9">
      <c r="A37" s="572"/>
      <c r="B37" s="573"/>
      <c r="C37" s="573"/>
      <c r="D37" s="573"/>
      <c r="E37" s="573"/>
      <c r="F37" s="573"/>
      <c r="G37" s="573"/>
      <c r="H37" s="573"/>
      <c r="I37" s="574"/>
    </row>
    <row r="38" spans="1:9">
      <c r="A38" s="572"/>
      <c r="B38" s="573"/>
      <c r="C38" s="573"/>
      <c r="D38" s="573"/>
      <c r="E38" s="573"/>
      <c r="F38" s="573"/>
      <c r="G38" s="573"/>
      <c r="H38" s="573"/>
      <c r="I38" s="574"/>
    </row>
    <row r="39" spans="1:9">
      <c r="A39" s="572"/>
      <c r="B39" s="573"/>
      <c r="C39" s="573"/>
      <c r="D39" s="573"/>
      <c r="E39" s="573"/>
      <c r="F39" s="573"/>
      <c r="G39" s="573"/>
      <c r="H39" s="573"/>
      <c r="I39" s="574"/>
    </row>
    <row r="40" spans="1:9">
      <c r="A40" s="572"/>
      <c r="B40" s="573"/>
      <c r="C40" s="573"/>
      <c r="D40" s="573"/>
      <c r="E40" s="573"/>
      <c r="F40" s="573"/>
      <c r="G40" s="573"/>
      <c r="H40" s="573"/>
      <c r="I40" s="574"/>
    </row>
    <row r="41" spans="1:9">
      <c r="A41" s="572"/>
      <c r="B41" s="573"/>
      <c r="C41" s="573"/>
      <c r="D41" s="573"/>
      <c r="E41" s="573"/>
      <c r="F41" s="573"/>
      <c r="G41" s="573"/>
      <c r="H41" s="573"/>
      <c r="I41" s="574"/>
    </row>
    <row r="42" spans="1:9">
      <c r="A42" s="572"/>
      <c r="B42" s="573"/>
      <c r="C42" s="573"/>
      <c r="D42" s="573"/>
      <c r="E42" s="573"/>
      <c r="F42" s="573"/>
      <c r="G42" s="573"/>
      <c r="H42" s="573"/>
      <c r="I42" s="574"/>
    </row>
    <row r="43" spans="1:9">
      <c r="A43" s="572"/>
      <c r="B43" s="573"/>
      <c r="C43" s="573"/>
      <c r="D43" s="573"/>
      <c r="E43" s="573"/>
      <c r="F43" s="573"/>
      <c r="G43" s="573"/>
      <c r="H43" s="573"/>
      <c r="I43" s="574"/>
    </row>
    <row r="44" spans="1:9">
      <c r="A44" s="572"/>
      <c r="B44" s="573"/>
      <c r="C44" s="573"/>
      <c r="D44" s="573"/>
      <c r="E44" s="573"/>
      <c r="F44" s="573"/>
      <c r="G44" s="573"/>
      <c r="H44" s="573"/>
      <c r="I44" s="574"/>
    </row>
    <row r="45" spans="1:9">
      <c r="A45" s="572"/>
      <c r="B45" s="573"/>
      <c r="C45" s="573"/>
      <c r="D45" s="573"/>
      <c r="E45" s="573"/>
      <c r="F45" s="573"/>
      <c r="G45" s="573"/>
      <c r="H45" s="573"/>
      <c r="I45" s="574"/>
    </row>
    <row r="46" spans="1:9">
      <c r="A46" s="572"/>
      <c r="B46" s="573"/>
      <c r="C46" s="573"/>
      <c r="D46" s="573"/>
      <c r="E46" s="573"/>
      <c r="F46" s="573"/>
      <c r="G46" s="573"/>
      <c r="H46" s="573"/>
      <c r="I46" s="574"/>
    </row>
    <row r="47" spans="1:9">
      <c r="A47" s="572"/>
      <c r="B47" s="573"/>
      <c r="C47" s="573"/>
      <c r="D47" s="573"/>
      <c r="E47" s="573"/>
      <c r="F47" s="573"/>
      <c r="G47" s="573"/>
      <c r="H47" s="573"/>
      <c r="I47" s="574"/>
    </row>
    <row r="48" spans="1:9">
      <c r="A48" s="572"/>
      <c r="B48" s="573"/>
      <c r="C48" s="573"/>
      <c r="D48" s="573"/>
      <c r="E48" s="573"/>
      <c r="F48" s="573"/>
      <c r="G48" s="573"/>
      <c r="H48" s="573"/>
      <c r="I48" s="574"/>
    </row>
    <row r="49" spans="1:9">
      <c r="A49" s="572"/>
      <c r="B49" s="573"/>
      <c r="C49" s="573"/>
      <c r="D49" s="573"/>
      <c r="E49" s="573"/>
      <c r="F49" s="573"/>
      <c r="G49" s="573"/>
      <c r="H49" s="573"/>
      <c r="I49" s="574"/>
    </row>
    <row r="50" spans="1:9">
      <c r="A50" s="572"/>
      <c r="B50" s="573"/>
      <c r="C50" s="573"/>
      <c r="D50" s="573"/>
      <c r="E50" s="573"/>
      <c r="F50" s="573"/>
      <c r="G50" s="573"/>
      <c r="H50" s="573"/>
      <c r="I50" s="574"/>
    </row>
    <row r="51" spans="1:9">
      <c r="A51" s="572"/>
      <c r="B51" s="573"/>
      <c r="C51" s="573"/>
      <c r="D51" s="573"/>
      <c r="E51" s="573"/>
      <c r="F51" s="573"/>
      <c r="G51" s="573"/>
      <c r="H51" s="573"/>
      <c r="I51" s="574"/>
    </row>
    <row r="52" spans="1:9">
      <c r="A52" s="572"/>
      <c r="B52" s="573"/>
      <c r="C52" s="573"/>
      <c r="D52" s="573"/>
      <c r="E52" s="573"/>
      <c r="F52" s="573"/>
      <c r="G52" s="573"/>
      <c r="H52" s="573"/>
      <c r="I52" s="574"/>
    </row>
    <row r="53" spans="1:9">
      <c r="A53" s="575"/>
      <c r="B53" s="576"/>
      <c r="C53" s="576"/>
      <c r="D53" s="576"/>
      <c r="E53" s="576"/>
      <c r="F53" s="576"/>
      <c r="G53" s="576"/>
      <c r="H53" s="576"/>
      <c r="I53" s="577"/>
    </row>
    <row r="54" spans="1:9" s="569" customFormat="1" ht="12">
      <c r="I54" s="570" t="s">
        <v>388</v>
      </c>
    </row>
  </sheetData>
  <customSheetViews>
    <customSheetView guid="{4E7A3D04-9F51-465C-A42B-3DF9B3E7D5B5}" showPageBreaks="1">
      <selection activeCell="M47" sqref="M47"/>
      <pageMargins left="0.5" right="0.5" top="0.5" bottom="0.25" header="0.5" footer="0.5"/>
      <printOptions horizontalCentered="1" verticalCentered="1"/>
      <pageSetup orientation="portrait" r:id="rId1"/>
      <headerFooter alignWithMargins="0"/>
    </customSheetView>
    <customSheetView guid="{0DB5BAD5-393A-4F38-9E8B-709DEA7858B1}">
      <selection activeCell="M47" sqref="M47"/>
      <pageMargins left="0.5" right="0.5" top="0.5" bottom="0.25" header="0.5" footer="0.5"/>
      <printOptions horizontalCentered="1" verticalCentered="1"/>
      <pageSetup orientation="portrait" r:id="rId2"/>
      <headerFooter alignWithMargins="0"/>
    </customSheetView>
    <customSheetView guid="{9188604F-721B-4607-B5A7-F14601E34BB8}">
      <selection activeCell="M47" sqref="M47"/>
      <pageMargins left="0.5" right="0.5" top="0.5" bottom="0.25" header="0.5" footer="0.5"/>
      <printOptions horizontalCentered="1" verticalCentered="1"/>
      <pageSetup orientation="portrait" r:id="rId3"/>
      <headerFooter alignWithMargins="0"/>
    </customSheetView>
    <customSheetView guid="{26429A53-B624-4AA6-8C8D-667186B058B8}">
      <selection activeCell="M47" sqref="M47"/>
      <pageMargins left="0.5" right="0.5" top="0.5" bottom="0.25" header="0.5" footer="0.5"/>
      <printOptions horizontalCentered="1" verticalCentered="1"/>
      <pageSetup orientation="portrait" r:id="rId4"/>
      <headerFooter alignWithMargins="0"/>
    </customSheetView>
    <customSheetView guid="{7390B031-6060-4327-BF01-8B9465EDB6D9}">
      <selection activeCell="M47" sqref="M47"/>
      <pageMargins left="0.5" right="0.5" top="0.5" bottom="0.25" header="0.5" footer="0.5"/>
      <printOptions horizontalCentered="1" verticalCentered="1"/>
      <pageSetup orientation="portrait" r:id="rId5"/>
      <headerFooter alignWithMargins="0"/>
    </customSheetView>
    <customSheetView guid="{49D366EC-C851-4932-854D-8EA887B298C5}">
      <selection activeCell="M47" sqref="M47"/>
      <pageMargins left="0.5" right="0.5" top="0.5" bottom="0.25" header="0.5" footer="0.5"/>
      <printOptions horizontalCentered="1" verticalCentered="1"/>
      <pageSetup orientation="portrait" r:id="rId6"/>
      <headerFooter alignWithMargins="0"/>
    </customSheetView>
    <customSheetView guid="{F228F194-B0FE-4A91-A927-06A4E89703F0}">
      <selection activeCell="K35" sqref="K35"/>
      <pageMargins left="0.5" right="0.5" top="0.5" bottom="0.25" header="0.5" footer="0.5"/>
      <printOptions horizontalCentered="1" verticalCentered="1"/>
      <pageSetup orientation="portrait" r:id="rId7"/>
      <headerFooter alignWithMargins="0"/>
    </customSheetView>
    <customSheetView guid="{A2494C54-8D9D-4A05-9F27-C858173D9692}">
      <selection activeCell="K35" sqref="K35"/>
      <pageMargins left="0.5" right="0.5" top="0.5" bottom="0.25" header="0.5" footer="0.5"/>
      <printOptions horizontalCentered="1" verticalCentered="1"/>
      <pageSetup orientation="portrait" r:id="rId8"/>
      <headerFooter alignWithMargins="0"/>
    </customSheetView>
    <customSheetView guid="{74404EEC-CA6A-48B0-B168-B7933282EEB2}">
      <selection activeCell="M47" sqref="M47"/>
      <pageMargins left="0.5" right="0.5" top="0.5" bottom="0.25" header="0.5" footer="0.5"/>
      <printOptions horizontalCentered="1" verticalCentered="1"/>
      <pageSetup orientation="portrait" r:id="rId9"/>
      <headerFooter alignWithMargins="0"/>
    </customSheetView>
    <customSheetView guid="{FB19BFAA-60BA-4CC2-92E5-E4C141AE804E}">
      <selection activeCell="M47" sqref="M47"/>
      <pageMargins left="0.5" right="0.5" top="0.5" bottom="0.25" header="0.5" footer="0.5"/>
      <printOptions horizontalCentered="1" verticalCentered="1"/>
      <pageSetup orientation="portrait" r:id="rId10"/>
      <headerFooter alignWithMargins="0"/>
    </customSheetView>
    <customSheetView guid="{F56BCD39-3910-4701-BCCF-245589B07D98}">
      <selection activeCell="M47" sqref="M47"/>
      <pageMargins left="0.5" right="0.5" top="0.5" bottom="0.25" header="0.5" footer="0.5"/>
      <printOptions horizontalCentered="1" verticalCentered="1"/>
      <pageSetup orientation="portrait" r:id="rId11"/>
      <headerFooter alignWithMargins="0"/>
    </customSheetView>
    <customSheetView guid="{D099E5BD-69C3-4A36-A01A-AB9127CD02AF}" fitToPage="1">
      <selection activeCell="I1" sqref="I1"/>
      <pageMargins left="0.5" right="0.5" top="0.5" bottom="0.25" header="0.5" footer="0.5"/>
      <printOptions horizontalCentered="1"/>
      <pageSetup orientation="portrait" r:id="rId12"/>
      <headerFooter alignWithMargins="0"/>
    </customSheetView>
  </customSheetViews>
  <mergeCells count="2">
    <mergeCell ref="A2:I2"/>
    <mergeCell ref="A4:I4"/>
  </mergeCells>
  <printOptions horizontalCentered="1"/>
  <pageMargins left="0.5" right="0.5" top="0.5" bottom="0.25" header="0.5" footer="0.5"/>
  <pageSetup orientation="portrait" r:id="rId13"/>
  <headerFooter alignWithMargins="0"/>
  <legacyDrawing r:id="rId1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1"/>
  <sheetViews>
    <sheetView workbookViewId="0">
      <selection activeCell="C24" sqref="C24"/>
    </sheetView>
  </sheetViews>
  <sheetFormatPr defaultColWidth="9.140625" defaultRowHeight="12"/>
  <cols>
    <col min="1" max="1" width="9.140625" style="730"/>
    <col min="2" max="2" width="5.5703125" style="730" customWidth="1"/>
    <col min="3" max="3" width="5.42578125" style="730" customWidth="1"/>
    <col min="4" max="4" width="4.140625" style="730" customWidth="1"/>
    <col min="5" max="5" width="11.85546875" style="730" customWidth="1"/>
    <col min="6" max="8" width="9.140625" style="730"/>
    <col min="9" max="9" width="7.85546875" style="730" customWidth="1"/>
    <col min="10" max="10" width="8.42578125" style="730" customWidth="1"/>
    <col min="11" max="11" width="18.5703125" style="730" customWidth="1"/>
    <col min="12" max="16384" width="9.140625" style="730"/>
  </cols>
  <sheetData>
    <row r="1" spans="2:12">
      <c r="B1" s="725" t="s">
        <v>3204</v>
      </c>
      <c r="C1" s="726"/>
      <c r="D1" s="727"/>
      <c r="E1" s="727"/>
      <c r="F1" s="727"/>
      <c r="G1" s="728"/>
      <c r="H1" s="727"/>
      <c r="I1" s="727"/>
      <c r="J1" s="727"/>
      <c r="K1" s="727">
        <v>25</v>
      </c>
      <c r="L1" s="729"/>
    </row>
    <row r="2" spans="2:12" s="724" customFormat="1" ht="11.25">
      <c r="B2" s="731"/>
      <c r="C2" s="732"/>
      <c r="D2" s="733"/>
      <c r="E2" s="733"/>
      <c r="F2" s="733"/>
      <c r="G2" s="732"/>
      <c r="H2" s="733"/>
      <c r="I2" s="733"/>
      <c r="J2" s="733"/>
      <c r="K2" s="734"/>
      <c r="L2" s="735"/>
    </row>
    <row r="3" spans="2:12" s="724" customFormat="1" ht="11.25">
      <c r="B3" s="3748" t="s">
        <v>938</v>
      </c>
      <c r="C3" s="3749"/>
      <c r="D3" s="3749"/>
      <c r="E3" s="3749"/>
      <c r="F3" s="3749"/>
      <c r="G3" s="3749"/>
      <c r="H3" s="3749"/>
      <c r="I3" s="3749"/>
      <c r="J3" s="3749"/>
      <c r="K3" s="3750"/>
      <c r="L3" s="735"/>
    </row>
    <row r="4" spans="2:12" s="724" customFormat="1" ht="11.25">
      <c r="B4" s="736"/>
      <c r="C4" s="737"/>
      <c r="D4" s="738"/>
      <c r="E4" s="738"/>
      <c r="F4" s="738"/>
      <c r="G4" s="737"/>
      <c r="H4" s="738"/>
      <c r="I4" s="738"/>
      <c r="J4" s="738"/>
      <c r="K4" s="739"/>
      <c r="L4" s="735"/>
    </row>
    <row r="5" spans="2:12" s="724" customFormat="1" ht="11.25">
      <c r="B5" s="736">
        <v>1</v>
      </c>
      <c r="C5" s="738" t="s">
        <v>939</v>
      </c>
      <c r="E5" s="738"/>
      <c r="F5" s="738"/>
      <c r="G5" s="737"/>
      <c r="H5" s="738"/>
      <c r="I5" s="738"/>
      <c r="J5" s="738"/>
      <c r="K5" s="739"/>
      <c r="L5" s="735"/>
    </row>
    <row r="6" spans="2:12" s="724" customFormat="1" ht="11.25">
      <c r="B6" s="736"/>
      <c r="C6" s="738" t="s">
        <v>940</v>
      </c>
      <c r="E6" s="738"/>
      <c r="F6" s="738"/>
      <c r="G6" s="737"/>
      <c r="H6" s="738"/>
      <c r="I6" s="738"/>
      <c r="J6" s="738"/>
      <c r="K6" s="739"/>
      <c r="L6" s="735"/>
    </row>
    <row r="7" spans="2:12" s="724" customFormat="1" ht="11.25">
      <c r="B7" s="736"/>
      <c r="C7" s="738" t="s">
        <v>941</v>
      </c>
      <c r="E7" s="738"/>
      <c r="F7" s="738"/>
      <c r="G7" s="737"/>
      <c r="H7" s="738"/>
      <c r="I7" s="738"/>
      <c r="J7" s="738"/>
      <c r="K7" s="739"/>
      <c r="L7" s="735"/>
    </row>
    <row r="8" spans="2:12" s="724" customFormat="1" ht="11.25">
      <c r="B8" s="736"/>
      <c r="C8" s="738" t="s">
        <v>942</v>
      </c>
      <c r="E8" s="738"/>
      <c r="F8" s="738"/>
      <c r="G8" s="737"/>
      <c r="H8" s="738"/>
      <c r="I8" s="738"/>
      <c r="J8" s="738"/>
      <c r="K8" s="739"/>
      <c r="L8" s="735"/>
    </row>
    <row r="9" spans="2:12" s="724" customFormat="1" ht="11.25">
      <c r="B9" s="736"/>
      <c r="C9" s="738" t="s">
        <v>943</v>
      </c>
      <c r="E9" s="738"/>
      <c r="F9" s="738"/>
      <c r="G9" s="737"/>
      <c r="H9" s="738"/>
      <c r="I9" s="738"/>
      <c r="J9" s="738"/>
      <c r="K9" s="739"/>
      <c r="L9" s="735"/>
    </row>
    <row r="10" spans="2:12" s="724" customFormat="1" ht="11.25">
      <c r="B10" s="740"/>
      <c r="C10" s="738" t="s">
        <v>944</v>
      </c>
      <c r="E10" s="738"/>
      <c r="F10" s="741"/>
      <c r="G10" s="737"/>
      <c r="H10" s="738"/>
      <c r="I10" s="738"/>
      <c r="J10" s="738"/>
      <c r="K10" s="739"/>
      <c r="L10" s="735"/>
    </row>
    <row r="11" spans="2:12" s="724" customFormat="1" ht="11.25">
      <c r="B11" s="736"/>
      <c r="C11" s="737"/>
      <c r="D11" s="738"/>
      <c r="E11" s="738"/>
      <c r="F11" s="738"/>
      <c r="G11" s="737"/>
      <c r="H11" s="738"/>
      <c r="I11" s="738"/>
      <c r="J11" s="738"/>
      <c r="K11" s="739"/>
      <c r="L11" s="735"/>
    </row>
    <row r="12" spans="2:12" s="724" customFormat="1" ht="11.25">
      <c r="B12" s="736">
        <v>2</v>
      </c>
      <c r="C12" s="738" t="s">
        <v>945</v>
      </c>
      <c r="E12" s="742"/>
      <c r="F12" s="738"/>
      <c r="G12" s="737"/>
      <c r="H12" s="738"/>
      <c r="I12" s="738"/>
      <c r="J12" s="738"/>
      <c r="K12" s="739"/>
      <c r="L12" s="735"/>
    </row>
    <row r="13" spans="2:12" s="724" customFormat="1" ht="11.25">
      <c r="B13" s="736"/>
      <c r="C13" s="738" t="s">
        <v>946</v>
      </c>
      <c r="E13" s="738"/>
      <c r="F13" s="738"/>
      <c r="G13" s="737"/>
      <c r="H13" s="738"/>
      <c r="I13" s="738"/>
      <c r="J13" s="738"/>
      <c r="K13" s="739"/>
      <c r="L13" s="735"/>
    </row>
    <row r="14" spans="2:12" s="724" customFormat="1" ht="11.25">
      <c r="B14" s="743"/>
      <c r="C14" s="744"/>
      <c r="D14" s="744"/>
      <c r="E14" s="744"/>
      <c r="F14" s="744"/>
      <c r="G14" s="744"/>
      <c r="H14" s="744"/>
      <c r="I14" s="744"/>
      <c r="J14" s="744"/>
      <c r="K14" s="745"/>
      <c r="L14" s="735"/>
    </row>
    <row r="15" spans="2:12" s="724" customFormat="1" ht="11.25">
      <c r="B15" s="736"/>
      <c r="C15" s="746" t="s">
        <v>947</v>
      </c>
      <c r="D15" s="738" t="s">
        <v>948</v>
      </c>
      <c r="E15" s="738"/>
      <c r="F15" s="738"/>
      <c r="G15" s="737"/>
      <c r="H15" s="738"/>
      <c r="I15" s="738"/>
      <c r="J15" s="738"/>
      <c r="K15" s="739"/>
      <c r="L15" s="735"/>
    </row>
    <row r="16" spans="2:12" s="724" customFormat="1" ht="11.25">
      <c r="B16" s="736"/>
      <c r="C16" s="746"/>
      <c r="D16" s="738" t="s">
        <v>949</v>
      </c>
      <c r="E16" s="738"/>
      <c r="F16" s="738"/>
      <c r="G16" s="737"/>
      <c r="H16" s="738"/>
      <c r="I16" s="738"/>
      <c r="J16" s="738"/>
      <c r="K16" s="739"/>
      <c r="L16" s="735"/>
    </row>
    <row r="17" spans="2:12" s="724" customFormat="1" ht="11.25">
      <c r="B17" s="736"/>
      <c r="C17" s="746"/>
      <c r="D17" s="738" t="s">
        <v>950</v>
      </c>
      <c r="E17" s="738"/>
      <c r="F17" s="738"/>
      <c r="G17" s="737"/>
      <c r="H17" s="738"/>
      <c r="I17" s="738"/>
      <c r="J17" s="738"/>
      <c r="K17" s="739"/>
      <c r="L17" s="735"/>
    </row>
    <row r="18" spans="2:12" s="724" customFormat="1" ht="11.25">
      <c r="B18" s="736"/>
      <c r="C18" s="746"/>
      <c r="D18" s="738" t="s">
        <v>951</v>
      </c>
      <c r="E18" s="738"/>
      <c r="F18" s="738"/>
      <c r="G18" s="737"/>
      <c r="H18" s="738"/>
      <c r="I18" s="738"/>
      <c r="J18" s="738"/>
      <c r="K18" s="739"/>
      <c r="L18" s="735"/>
    </row>
    <row r="19" spans="2:12" s="724" customFormat="1" ht="11.25">
      <c r="B19" s="736"/>
      <c r="C19" s="746"/>
      <c r="D19" s="738" t="s">
        <v>952</v>
      </c>
      <c r="E19" s="738"/>
      <c r="F19" s="738"/>
      <c r="G19" s="737"/>
      <c r="H19" s="738"/>
      <c r="I19" s="738"/>
      <c r="J19" s="738"/>
      <c r="K19" s="739"/>
      <c r="L19" s="735"/>
    </row>
    <row r="20" spans="2:12" s="724" customFormat="1" ht="11.25">
      <c r="B20" s="736"/>
      <c r="C20" s="746" t="s">
        <v>953</v>
      </c>
      <c r="D20" s="738" t="s">
        <v>954</v>
      </c>
      <c r="E20" s="738"/>
      <c r="F20" s="738"/>
      <c r="G20" s="737"/>
      <c r="H20" s="738"/>
      <c r="I20" s="738"/>
      <c r="J20" s="738"/>
      <c r="K20" s="739"/>
      <c r="L20" s="735"/>
    </row>
    <row r="21" spans="2:12" s="724" customFormat="1" ht="11.25">
      <c r="B21" s="736"/>
      <c r="C21" s="746" t="s">
        <v>955</v>
      </c>
      <c r="D21" s="738" t="s">
        <v>956</v>
      </c>
      <c r="E21" s="738"/>
      <c r="F21" s="738"/>
      <c r="G21" s="737"/>
      <c r="H21" s="738"/>
      <c r="I21" s="738"/>
      <c r="J21" s="738"/>
      <c r="K21" s="739"/>
      <c r="L21" s="735"/>
    </row>
    <row r="22" spans="2:12" s="724" customFormat="1" ht="11.25">
      <c r="B22" s="736"/>
      <c r="C22" s="746" t="s">
        <v>957</v>
      </c>
      <c r="D22" s="738" t="s">
        <v>958</v>
      </c>
      <c r="E22" s="738"/>
      <c r="F22" s="738"/>
      <c r="G22" s="737"/>
      <c r="H22" s="738"/>
      <c r="I22" s="738"/>
      <c r="J22" s="738"/>
      <c r="K22" s="739"/>
      <c r="L22" s="735"/>
    </row>
    <row r="23" spans="2:12" s="724" customFormat="1" ht="11.25">
      <c r="B23" s="736"/>
      <c r="C23" s="746" t="s">
        <v>959</v>
      </c>
      <c r="D23" s="738" t="s">
        <v>960</v>
      </c>
      <c r="E23" s="738"/>
      <c r="F23" s="738"/>
      <c r="G23" s="737"/>
      <c r="H23" s="738"/>
      <c r="I23" s="738"/>
      <c r="J23" s="738"/>
      <c r="K23" s="739"/>
      <c r="L23" s="735"/>
    </row>
    <row r="24" spans="2:12" s="724" customFormat="1" ht="11.25">
      <c r="B24" s="736"/>
      <c r="C24" s="744"/>
      <c r="D24" s="744"/>
      <c r="E24" s="744"/>
      <c r="F24" s="738"/>
      <c r="G24" s="737"/>
      <c r="H24" s="738"/>
      <c r="I24" s="738"/>
      <c r="J24" s="738"/>
      <c r="K24" s="739"/>
      <c r="L24" s="735"/>
    </row>
    <row r="25" spans="2:12" s="724" customFormat="1" ht="11.25">
      <c r="B25" s="736">
        <v>3</v>
      </c>
      <c r="C25" s="737" t="s">
        <v>961</v>
      </c>
      <c r="D25" s="738"/>
      <c r="E25" s="738"/>
      <c r="F25" s="738"/>
      <c r="G25" s="737"/>
      <c r="H25" s="738"/>
      <c r="I25" s="738"/>
      <c r="J25" s="738"/>
      <c r="K25" s="739"/>
      <c r="L25" s="735"/>
    </row>
    <row r="26" spans="2:12" s="724" customFormat="1" ht="4.9000000000000004" customHeight="1">
      <c r="B26" s="743"/>
      <c r="C26" s="744"/>
      <c r="D26" s="738"/>
      <c r="E26" s="738"/>
      <c r="F26" s="738"/>
      <c r="G26" s="737"/>
      <c r="H26" s="738"/>
      <c r="I26" s="738"/>
      <c r="J26" s="738"/>
      <c r="K26" s="739"/>
      <c r="L26" s="735"/>
    </row>
    <row r="27" spans="2:12" s="724" customFormat="1" ht="5.45" customHeight="1">
      <c r="B27" s="736"/>
      <c r="C27" s="737"/>
      <c r="D27" s="738"/>
      <c r="E27" s="738"/>
      <c r="F27" s="738"/>
      <c r="G27" s="737"/>
      <c r="H27" s="738"/>
      <c r="I27" s="738"/>
      <c r="J27" s="738"/>
      <c r="K27" s="739"/>
      <c r="L27" s="735"/>
    </row>
    <row r="28" spans="2:12" s="724" customFormat="1" ht="11.25">
      <c r="B28" s="736">
        <v>4</v>
      </c>
      <c r="C28" s="737" t="s">
        <v>962</v>
      </c>
      <c r="D28" s="738"/>
      <c r="E28" s="738"/>
      <c r="F28" s="738"/>
      <c r="G28" s="737"/>
      <c r="H28" s="738"/>
      <c r="I28" s="738"/>
      <c r="J28" s="738"/>
      <c r="K28" s="739"/>
      <c r="L28" s="735"/>
    </row>
    <row r="29" spans="2:12" s="724" customFormat="1" ht="11.25">
      <c r="B29" s="736"/>
      <c r="C29" s="737" t="s">
        <v>963</v>
      </c>
      <c r="D29" s="738"/>
      <c r="E29" s="738"/>
      <c r="F29" s="738"/>
      <c r="G29" s="737"/>
      <c r="H29" s="738"/>
      <c r="I29" s="738"/>
      <c r="J29" s="738"/>
      <c r="K29" s="739"/>
      <c r="L29" s="735"/>
    </row>
    <row r="30" spans="2:12" s="724" customFormat="1" ht="11.25">
      <c r="B30" s="736"/>
      <c r="C30" s="737"/>
      <c r="D30" s="738"/>
      <c r="E30" s="738"/>
      <c r="F30" s="738"/>
      <c r="G30" s="737"/>
      <c r="H30" s="738"/>
      <c r="I30" s="738"/>
      <c r="J30" s="738"/>
      <c r="K30" s="739"/>
      <c r="L30" s="735"/>
    </row>
    <row r="31" spans="2:12" s="724" customFormat="1" ht="11.25">
      <c r="B31" s="736"/>
      <c r="C31" s="737" t="s">
        <v>964</v>
      </c>
      <c r="D31" s="738"/>
      <c r="E31" s="738" t="s">
        <v>965</v>
      </c>
      <c r="F31" s="738"/>
      <c r="G31" s="737"/>
      <c r="H31" s="738"/>
      <c r="I31" s="738"/>
      <c r="J31" s="738"/>
      <c r="K31" s="739"/>
      <c r="L31" s="735"/>
    </row>
    <row r="32" spans="2:12" s="724" customFormat="1" ht="11.25">
      <c r="B32" s="736"/>
      <c r="C32" s="747" t="s">
        <v>966</v>
      </c>
      <c r="D32" s="738"/>
      <c r="E32" s="738" t="s">
        <v>967</v>
      </c>
      <c r="F32" s="738"/>
      <c r="G32" s="737"/>
      <c r="H32" s="738"/>
      <c r="I32" s="738"/>
      <c r="J32" s="738"/>
      <c r="K32" s="739"/>
      <c r="L32" s="735"/>
    </row>
    <row r="33" spans="2:12" s="724" customFormat="1" ht="11.25">
      <c r="B33" s="736"/>
      <c r="C33" s="747" t="s">
        <v>968</v>
      </c>
      <c r="D33" s="738"/>
      <c r="E33" s="738" t="s">
        <v>969</v>
      </c>
      <c r="F33" s="738"/>
      <c r="G33" s="737"/>
      <c r="H33" s="738"/>
      <c r="I33" s="738"/>
      <c r="J33" s="738"/>
      <c r="K33" s="739"/>
      <c r="L33" s="735"/>
    </row>
    <row r="34" spans="2:12" s="724" customFormat="1" ht="11.25">
      <c r="B34" s="736"/>
      <c r="C34" s="747" t="s">
        <v>970</v>
      </c>
      <c r="D34" s="738"/>
      <c r="E34" s="738" t="s">
        <v>971</v>
      </c>
      <c r="F34" s="738"/>
      <c r="G34" s="737"/>
      <c r="H34" s="738"/>
      <c r="I34" s="738"/>
      <c r="J34" s="738"/>
      <c r="K34" s="739"/>
      <c r="L34" s="735"/>
    </row>
    <row r="35" spans="2:12" s="724" customFormat="1" ht="11.25">
      <c r="B35" s="736"/>
      <c r="C35" s="747" t="s">
        <v>972</v>
      </c>
      <c r="D35" s="738"/>
      <c r="E35" s="738" t="s">
        <v>973</v>
      </c>
      <c r="F35" s="738"/>
      <c r="G35" s="737"/>
      <c r="H35" s="738"/>
      <c r="I35" s="738"/>
      <c r="J35" s="738"/>
      <c r="K35" s="739"/>
      <c r="L35" s="735"/>
    </row>
    <row r="36" spans="2:12" s="724" customFormat="1" ht="11.25">
      <c r="B36" s="736"/>
      <c r="C36" s="747" t="s">
        <v>974</v>
      </c>
      <c r="D36" s="738"/>
      <c r="E36" s="738" t="s">
        <v>975</v>
      </c>
      <c r="F36" s="738"/>
      <c r="G36" s="737"/>
      <c r="H36" s="738"/>
      <c r="I36" s="738"/>
      <c r="J36" s="738"/>
      <c r="K36" s="739"/>
      <c r="L36" s="735"/>
    </row>
    <row r="37" spans="2:12" s="724" customFormat="1" ht="11.25">
      <c r="B37" s="736"/>
      <c r="C37" s="747" t="s">
        <v>976</v>
      </c>
      <c r="D37" s="738"/>
      <c r="E37" s="738" t="s">
        <v>977</v>
      </c>
      <c r="F37" s="738"/>
      <c r="G37" s="737"/>
      <c r="H37" s="738"/>
      <c r="I37" s="738"/>
      <c r="J37" s="738"/>
      <c r="K37" s="739"/>
      <c r="L37" s="735"/>
    </row>
    <row r="38" spans="2:12" s="724" customFormat="1" ht="11.25">
      <c r="B38" s="736"/>
      <c r="C38" s="747" t="s">
        <v>978</v>
      </c>
      <c r="D38" s="738"/>
      <c r="E38" s="738" t="s">
        <v>979</v>
      </c>
      <c r="F38" s="738"/>
      <c r="G38" s="737"/>
      <c r="H38" s="738"/>
      <c r="I38" s="738"/>
      <c r="J38" s="738"/>
      <c r="K38" s="739"/>
      <c r="L38" s="735"/>
    </row>
    <row r="39" spans="2:12" s="724" customFormat="1" ht="11.25">
      <c r="B39" s="736"/>
      <c r="C39" s="747" t="s">
        <v>980</v>
      </c>
      <c r="D39" s="738"/>
      <c r="E39" s="738" t="s">
        <v>981</v>
      </c>
      <c r="F39" s="738"/>
      <c r="G39" s="737"/>
      <c r="H39" s="738"/>
      <c r="I39" s="738"/>
      <c r="J39" s="738"/>
      <c r="K39" s="739"/>
      <c r="L39" s="735"/>
    </row>
    <row r="40" spans="2:12" s="724" customFormat="1" ht="11.25">
      <c r="B40" s="736"/>
      <c r="C40" s="747" t="s">
        <v>982</v>
      </c>
      <c r="D40" s="738"/>
      <c r="E40" s="738" t="s">
        <v>983</v>
      </c>
      <c r="F40" s="738"/>
      <c r="G40" s="737"/>
      <c r="H40" s="738"/>
      <c r="I40" s="738"/>
      <c r="J40" s="738"/>
      <c r="K40" s="739"/>
      <c r="L40" s="735"/>
    </row>
    <row r="41" spans="2:12" s="724" customFormat="1" ht="11.25">
      <c r="B41" s="736"/>
      <c r="C41" s="747" t="s">
        <v>424</v>
      </c>
      <c r="D41" s="738"/>
      <c r="E41" s="738" t="s">
        <v>984</v>
      </c>
      <c r="F41" s="738"/>
      <c r="G41" s="737"/>
      <c r="H41" s="738"/>
      <c r="I41" s="738"/>
      <c r="J41" s="738"/>
      <c r="K41" s="739"/>
      <c r="L41" s="735"/>
    </row>
    <row r="42" spans="2:12" s="724" customFormat="1" ht="11.25">
      <c r="B42" s="736"/>
      <c r="C42" s="744"/>
      <c r="D42" s="744"/>
      <c r="E42" s="744"/>
      <c r="F42" s="738"/>
      <c r="G42" s="737"/>
      <c r="H42" s="738"/>
      <c r="I42" s="738"/>
      <c r="J42" s="738"/>
      <c r="K42" s="739"/>
      <c r="L42" s="735"/>
    </row>
    <row r="43" spans="2:12" s="724" customFormat="1" ht="11.25">
      <c r="B43" s="736">
        <v>5</v>
      </c>
      <c r="C43" s="737" t="s">
        <v>985</v>
      </c>
      <c r="D43" s="738"/>
      <c r="E43" s="738"/>
      <c r="F43" s="738"/>
      <c r="G43" s="737"/>
      <c r="H43" s="738"/>
      <c r="I43" s="738"/>
      <c r="J43" s="738"/>
      <c r="K43" s="739"/>
      <c r="L43" s="735"/>
    </row>
    <row r="44" spans="2:12" s="724" customFormat="1" ht="11.25">
      <c r="B44" s="736"/>
      <c r="C44" s="737" t="s">
        <v>986</v>
      </c>
      <c r="D44" s="738"/>
      <c r="E44" s="738"/>
      <c r="F44" s="738"/>
      <c r="G44" s="737"/>
      <c r="H44" s="738"/>
      <c r="I44" s="738"/>
      <c r="J44" s="738"/>
      <c r="K44" s="739"/>
      <c r="L44" s="735"/>
    </row>
    <row r="45" spans="2:12" s="724" customFormat="1" ht="11.25">
      <c r="B45" s="736"/>
      <c r="C45" s="737" t="s">
        <v>987</v>
      </c>
      <c r="D45" s="738"/>
      <c r="E45" s="738"/>
      <c r="F45" s="738"/>
      <c r="G45" s="737"/>
      <c r="H45" s="738"/>
      <c r="I45" s="738"/>
      <c r="J45" s="738"/>
      <c r="K45" s="739"/>
      <c r="L45" s="735"/>
    </row>
    <row r="46" spans="2:12" s="724" customFormat="1" ht="11.25">
      <c r="B46" s="736"/>
      <c r="C46" s="737" t="s">
        <v>988</v>
      </c>
      <c r="D46" s="738"/>
      <c r="E46" s="738"/>
      <c r="F46" s="738"/>
      <c r="G46" s="737"/>
      <c r="H46" s="738"/>
      <c r="I46" s="738"/>
      <c r="J46" s="738"/>
      <c r="K46" s="739"/>
      <c r="L46" s="735"/>
    </row>
    <row r="47" spans="2:12" s="724" customFormat="1" ht="11.25">
      <c r="B47" s="736"/>
      <c r="C47" s="737" t="s">
        <v>989</v>
      </c>
      <c r="D47" s="738"/>
      <c r="E47" s="738"/>
      <c r="F47" s="738"/>
      <c r="G47" s="737"/>
      <c r="H47" s="738"/>
      <c r="I47" s="738"/>
      <c r="J47" s="738"/>
      <c r="K47" s="739"/>
      <c r="L47" s="735"/>
    </row>
    <row r="48" spans="2:12" s="724" customFormat="1" ht="11.25">
      <c r="B48" s="736"/>
      <c r="C48" s="737"/>
      <c r="D48" s="738"/>
      <c r="E48" s="738"/>
      <c r="F48" s="738"/>
      <c r="G48" s="737"/>
      <c r="H48" s="738"/>
      <c r="I48" s="738"/>
      <c r="J48" s="738"/>
      <c r="K48" s="739"/>
      <c r="L48" s="735"/>
    </row>
    <row r="49" spans="2:12" s="724" customFormat="1" ht="11.25">
      <c r="B49" s="736">
        <v>6</v>
      </c>
      <c r="C49" s="737" t="s">
        <v>990</v>
      </c>
      <c r="D49" s="738"/>
      <c r="E49" s="738"/>
      <c r="F49" s="738"/>
      <c r="G49" s="737"/>
      <c r="H49" s="738"/>
      <c r="I49" s="738"/>
      <c r="J49" s="738"/>
      <c r="K49" s="739"/>
      <c r="L49" s="735"/>
    </row>
    <row r="50" spans="2:12" s="724" customFormat="1" ht="11.25">
      <c r="B50" s="736"/>
      <c r="C50" s="737" t="s">
        <v>991</v>
      </c>
      <c r="D50" s="738"/>
      <c r="E50" s="738"/>
      <c r="F50" s="738"/>
      <c r="G50" s="737"/>
      <c r="H50" s="738"/>
      <c r="I50" s="738"/>
      <c r="J50" s="738"/>
      <c r="K50" s="739"/>
      <c r="L50" s="735"/>
    </row>
    <row r="51" spans="2:12" s="724" customFormat="1" ht="11.25">
      <c r="B51" s="736"/>
      <c r="C51" s="737" t="s">
        <v>992</v>
      </c>
      <c r="D51" s="738"/>
      <c r="E51" s="738"/>
      <c r="F51" s="738"/>
      <c r="G51" s="737"/>
      <c r="H51" s="738"/>
      <c r="I51" s="738"/>
      <c r="J51" s="738"/>
      <c r="K51" s="739"/>
      <c r="L51" s="735"/>
    </row>
    <row r="52" spans="2:12" s="724" customFormat="1" ht="11.25">
      <c r="B52" s="736"/>
      <c r="C52" s="737" t="s">
        <v>993</v>
      </c>
      <c r="D52" s="738"/>
      <c r="E52" s="738"/>
      <c r="F52" s="738"/>
      <c r="G52" s="737"/>
      <c r="H52" s="738"/>
      <c r="I52" s="738"/>
      <c r="J52" s="738"/>
      <c r="K52" s="739"/>
      <c r="L52" s="735"/>
    </row>
    <row r="53" spans="2:12" s="724" customFormat="1" ht="11.25">
      <c r="B53" s="736"/>
      <c r="C53" s="737"/>
      <c r="D53" s="738"/>
      <c r="E53" s="738"/>
      <c r="F53" s="738"/>
      <c r="G53" s="737"/>
      <c r="H53" s="738"/>
      <c r="I53" s="738"/>
      <c r="J53" s="738"/>
      <c r="K53" s="739"/>
      <c r="L53" s="735"/>
    </row>
    <row r="54" spans="2:12" s="724" customFormat="1" ht="11.25">
      <c r="B54" s="736">
        <v>7</v>
      </c>
      <c r="C54" s="737" t="s">
        <v>994</v>
      </c>
      <c r="D54" s="738"/>
      <c r="E54" s="738"/>
      <c r="F54" s="738"/>
      <c r="G54" s="737"/>
      <c r="H54" s="738"/>
      <c r="I54" s="738"/>
      <c r="J54" s="738"/>
      <c r="K54" s="739"/>
      <c r="L54" s="735"/>
    </row>
    <row r="55" spans="2:12" s="724" customFormat="1" ht="11.25">
      <c r="B55" s="736"/>
      <c r="C55" s="737" t="s">
        <v>995</v>
      </c>
      <c r="D55" s="738"/>
      <c r="E55" s="738"/>
      <c r="F55" s="738"/>
      <c r="G55" s="737"/>
      <c r="H55" s="738"/>
      <c r="I55" s="738"/>
      <c r="J55" s="738"/>
      <c r="K55" s="739"/>
      <c r="L55" s="735"/>
    </row>
    <row r="56" spans="2:12" s="724" customFormat="1" ht="11.25">
      <c r="B56" s="736"/>
      <c r="C56" s="737" t="s">
        <v>996</v>
      </c>
      <c r="D56" s="738"/>
      <c r="E56" s="738"/>
      <c r="F56" s="738"/>
      <c r="G56" s="737"/>
      <c r="H56" s="738"/>
      <c r="I56" s="738"/>
      <c r="J56" s="738"/>
      <c r="K56" s="739"/>
      <c r="L56" s="735"/>
    </row>
    <row r="57" spans="2:12" s="724" customFormat="1" ht="11.25">
      <c r="B57" s="736"/>
      <c r="C57" s="737" t="s">
        <v>997</v>
      </c>
      <c r="D57" s="738"/>
      <c r="E57" s="738"/>
      <c r="F57" s="738"/>
      <c r="G57" s="737"/>
      <c r="H57" s="738"/>
      <c r="I57" s="738"/>
      <c r="J57" s="738"/>
      <c r="K57" s="739"/>
      <c r="L57" s="735"/>
    </row>
    <row r="58" spans="2:12" s="724" customFormat="1" ht="11.25">
      <c r="B58" s="736"/>
      <c r="C58" s="737"/>
      <c r="D58" s="738"/>
      <c r="E58" s="738"/>
      <c r="F58" s="738"/>
      <c r="G58" s="737"/>
      <c r="H58" s="738"/>
      <c r="I58" s="738"/>
      <c r="J58" s="738"/>
      <c r="K58" s="739"/>
      <c r="L58" s="735"/>
    </row>
    <row r="59" spans="2:12" s="724" customFormat="1" ht="11.25">
      <c r="B59" s="736">
        <v>8</v>
      </c>
      <c r="C59" s="737" t="s">
        <v>998</v>
      </c>
      <c r="D59" s="738"/>
      <c r="E59" s="738"/>
      <c r="F59" s="738"/>
      <c r="G59" s="737"/>
      <c r="H59" s="738"/>
      <c r="I59" s="738"/>
      <c r="J59" s="738"/>
      <c r="K59" s="739"/>
      <c r="L59" s="735"/>
    </row>
    <row r="60" spans="2:12" s="724" customFormat="1" ht="11.25">
      <c r="B60" s="736"/>
      <c r="C60" s="737"/>
      <c r="D60" s="738"/>
      <c r="E60" s="738"/>
      <c r="F60" s="738"/>
      <c r="G60" s="737"/>
      <c r="H60" s="738"/>
      <c r="I60" s="738"/>
      <c r="J60" s="738"/>
      <c r="K60" s="739"/>
      <c r="L60" s="735"/>
    </row>
    <row r="61" spans="2:12" s="724" customFormat="1" ht="11.25">
      <c r="B61" s="736">
        <v>9</v>
      </c>
      <c r="C61" s="737" t="s">
        <v>999</v>
      </c>
      <c r="D61" s="738"/>
      <c r="E61" s="738"/>
      <c r="F61" s="738"/>
      <c r="G61" s="737"/>
      <c r="H61" s="738"/>
      <c r="I61" s="738"/>
      <c r="J61" s="738"/>
      <c r="K61" s="739"/>
      <c r="L61" s="735"/>
    </row>
    <row r="62" spans="2:12" s="724" customFormat="1" ht="11.25">
      <c r="B62" s="736"/>
      <c r="C62" s="737" t="s">
        <v>1000</v>
      </c>
      <c r="D62" s="738"/>
      <c r="E62" s="738"/>
      <c r="F62" s="738"/>
      <c r="G62" s="737"/>
      <c r="H62" s="738"/>
      <c r="I62" s="738"/>
      <c r="J62" s="738"/>
      <c r="K62" s="739"/>
      <c r="L62" s="735"/>
    </row>
    <row r="63" spans="2:12" s="724" customFormat="1" ht="11.25">
      <c r="B63" s="736"/>
      <c r="C63" s="737"/>
      <c r="D63" s="738"/>
      <c r="E63" s="738"/>
      <c r="F63" s="738"/>
      <c r="G63" s="737"/>
      <c r="H63" s="738"/>
      <c r="I63" s="738"/>
      <c r="J63" s="738"/>
      <c r="K63" s="739"/>
      <c r="L63" s="735"/>
    </row>
    <row r="64" spans="2:12" s="724" customFormat="1" ht="11.25">
      <c r="B64" s="736">
        <v>10</v>
      </c>
      <c r="C64" s="737" t="s">
        <v>1001</v>
      </c>
      <c r="D64" s="738"/>
      <c r="E64" s="738"/>
      <c r="F64" s="738"/>
      <c r="G64" s="737"/>
      <c r="H64" s="738"/>
      <c r="I64" s="738"/>
      <c r="J64" s="738"/>
      <c r="K64" s="739"/>
      <c r="L64" s="735"/>
    </row>
    <row r="65" spans="2:12" s="724" customFormat="1" ht="11.25">
      <c r="B65" s="736"/>
      <c r="C65" s="737"/>
      <c r="D65" s="738"/>
      <c r="E65" s="738"/>
      <c r="F65" s="738"/>
      <c r="G65" s="737"/>
      <c r="H65" s="738"/>
      <c r="I65" s="738"/>
      <c r="J65" s="738"/>
      <c r="K65" s="739"/>
      <c r="L65" s="735"/>
    </row>
    <row r="66" spans="2:12" s="724" customFormat="1" ht="11.25">
      <c r="B66" s="736">
        <v>11</v>
      </c>
      <c r="C66" s="737" t="s">
        <v>1002</v>
      </c>
      <c r="D66" s="738"/>
      <c r="E66" s="738"/>
      <c r="F66" s="738"/>
      <c r="G66" s="737"/>
      <c r="H66" s="738"/>
      <c r="I66" s="738"/>
      <c r="J66" s="738"/>
      <c r="K66" s="739"/>
      <c r="L66" s="735"/>
    </row>
    <row r="67" spans="2:12" s="724" customFormat="1" ht="11.25">
      <c r="B67" s="3691"/>
      <c r="C67" s="737" t="s">
        <v>1003</v>
      </c>
      <c r="D67" s="738"/>
      <c r="E67" s="738"/>
      <c r="F67" s="738"/>
      <c r="G67" s="737"/>
      <c r="H67" s="738"/>
      <c r="I67" s="738"/>
      <c r="J67" s="738"/>
      <c r="K67" s="739"/>
      <c r="L67" s="735"/>
    </row>
    <row r="68" spans="2:12" s="724" customFormat="1" ht="11.25">
      <c r="B68" s="748"/>
      <c r="C68" s="750"/>
      <c r="D68" s="750"/>
      <c r="E68" s="750"/>
      <c r="F68" s="750"/>
      <c r="G68" s="749"/>
      <c r="H68" s="750"/>
      <c r="I68" s="750"/>
      <c r="J68" s="750"/>
      <c r="K68" s="751"/>
      <c r="L68" s="735"/>
    </row>
    <row r="69" spans="2:12" s="724" customFormat="1">
      <c r="B69" s="725" t="s">
        <v>388</v>
      </c>
      <c r="C69" s="752"/>
      <c r="D69" s="753"/>
      <c r="E69" s="753"/>
      <c r="F69" s="753"/>
      <c r="G69" s="752"/>
      <c r="H69" s="753"/>
      <c r="I69" s="753"/>
      <c r="J69" s="753"/>
      <c r="K69" s="753"/>
      <c r="L69" s="735"/>
    </row>
    <row r="70" spans="2:12" s="724" customFormat="1" ht="11.25"/>
    <row r="71" spans="2:12" s="724" customFormat="1" ht="11.25"/>
  </sheetData>
  <customSheetViews>
    <customSheetView guid="{4E7A3D04-9F51-465C-A42B-3DF9B3E7D5B5}" showPageBreaks="1" fitToPage="1" printArea="1">
      <selection activeCell="N39" sqref="N39"/>
      <pageMargins left="0.5" right="0.5" top="0.5" bottom="0.25" header="0.5" footer="0.5"/>
      <printOptions horizontalCentered="1" verticalCentered="1"/>
      <pageSetup scale="98" orientation="portrait" r:id="rId1"/>
      <headerFooter alignWithMargins="0"/>
    </customSheetView>
    <customSheetView guid="{0DB5BAD5-393A-4F38-9E8B-709DEA7858B1}" showPageBreaks="1" fitToPage="1" printArea="1">
      <selection activeCell="G39" sqref="G39"/>
      <pageMargins left="0.5" right="0.5" top="0.5" bottom="0.25" header="0.5" footer="0.5"/>
      <printOptions horizontalCentered="1" verticalCentered="1"/>
      <pageSetup scale="98" orientation="portrait" r:id="rId2"/>
      <headerFooter alignWithMargins="0"/>
    </customSheetView>
    <customSheetView guid="{9188604F-721B-4607-B5A7-F14601E34BB8}" showPageBreaks="1" fitToPage="1" printArea="1">
      <selection activeCell="N39" sqref="N39"/>
      <pageMargins left="0.5" right="0.5" top="0.5" bottom="0.25" header="0.5" footer="0.5"/>
      <printOptions horizontalCentered="1" verticalCentered="1"/>
      <pageSetup scale="98" orientation="portrait" r:id="rId3"/>
      <headerFooter alignWithMargins="0"/>
    </customSheetView>
    <customSheetView guid="{26429A53-B624-4AA6-8C8D-667186B058B8}" fitToPage="1">
      <selection activeCell="N39" sqref="N39"/>
      <pageMargins left="0.5" right="0.5" top="0.5" bottom="0.25" header="0.5" footer="0.5"/>
      <printOptions horizontalCentered="1" verticalCentered="1"/>
      <pageSetup orientation="portrait" r:id="rId4"/>
      <headerFooter alignWithMargins="0"/>
    </customSheetView>
    <customSheetView guid="{7390B031-6060-4327-BF01-8B9465EDB6D9}" fitToPage="1">
      <selection activeCell="N39" sqref="N39"/>
      <pageMargins left="0.5" right="0.5" top="0.5" bottom="0.25" header="0.5" footer="0.5"/>
      <printOptions horizontalCentered="1" verticalCentered="1"/>
      <pageSetup orientation="portrait" r:id="rId5"/>
      <headerFooter alignWithMargins="0"/>
    </customSheetView>
    <customSheetView guid="{49D366EC-C851-4932-854D-8EA887B298C5}" fitToPage="1">
      <selection activeCell="N39" sqref="N39"/>
      <pageMargins left="0.5" right="0.5" top="0.5" bottom="0.25" header="0.5" footer="0.5"/>
      <printOptions horizontalCentered="1" verticalCentered="1"/>
      <pageSetup orientation="portrait" r:id="rId6"/>
      <headerFooter alignWithMargins="0"/>
    </customSheetView>
    <customSheetView guid="{F228F194-B0FE-4A91-A927-06A4E89703F0}" fitToPage="1">
      <selection activeCell="N39" sqref="N39"/>
      <pageMargins left="0.5" right="0.5" top="0.5" bottom="0.25" header="0.5" footer="0.5"/>
      <printOptions horizontalCentered="1" verticalCentered="1"/>
      <pageSetup scale="98" orientation="portrait" r:id="rId7"/>
      <headerFooter alignWithMargins="0"/>
    </customSheetView>
    <customSheetView guid="{A2494C54-8D9D-4A05-9F27-C858173D9692}" fitToPage="1">
      <selection activeCell="N39" sqref="N39"/>
      <pageMargins left="0.5" right="0.5" top="0.5" bottom="0.25" header="0.5" footer="0.5"/>
      <printOptions horizontalCentered="1" verticalCentered="1"/>
      <pageSetup scale="98" orientation="portrait" r:id="rId8"/>
      <headerFooter alignWithMargins="0"/>
    </customSheetView>
    <customSheetView guid="{74404EEC-CA6A-48B0-B168-B7933282EEB2}" showPageBreaks="1" fitToPage="1" printArea="1">
      <selection activeCell="N39" sqref="N39"/>
      <pageMargins left="0.5" right="0.5" top="0.5" bottom="0.25" header="0.5" footer="0.5"/>
      <printOptions horizontalCentered="1" verticalCentered="1"/>
      <pageSetup orientation="portrait" r:id="rId9"/>
      <headerFooter alignWithMargins="0"/>
    </customSheetView>
    <customSheetView guid="{FB19BFAA-60BA-4CC2-92E5-E4C141AE804E}" fitToPage="1">
      <selection activeCell="N39" sqref="N39"/>
      <pageMargins left="0.5" right="0.5" top="0.5" bottom="0.25" header="0.5" footer="0.5"/>
      <printOptions horizontalCentered="1" verticalCentered="1"/>
      <pageSetup scale="98" orientation="portrait" r:id="rId10"/>
      <headerFooter alignWithMargins="0"/>
    </customSheetView>
    <customSheetView guid="{F56BCD39-3910-4701-BCCF-245589B07D98}" showPageBreaks="1" fitToPage="1" printArea="1">
      <selection activeCell="N39" sqref="N39"/>
      <pageMargins left="0.5" right="0.5" top="0.5" bottom="0.25" header="0.5" footer="0.5"/>
      <printOptions horizontalCentered="1" verticalCentered="1"/>
      <pageSetup scale="98" orientation="portrait" r:id="rId11"/>
      <headerFooter alignWithMargins="0"/>
    </customSheetView>
    <customSheetView guid="{D099E5BD-69C3-4A36-A01A-AB9127CD02AF}" fitToPage="1" topLeftCell="A58">
      <selection activeCell="C5" sqref="C5"/>
      <pageMargins left="0.5" right="0.5" top="0.5" bottom="0.25" header="0.5" footer="0.5"/>
      <printOptions horizontalCentered="1" verticalCentered="1"/>
      <pageSetup orientation="portrait" r:id="rId12"/>
      <headerFooter alignWithMargins="0"/>
    </customSheetView>
  </customSheetViews>
  <mergeCells count="1">
    <mergeCell ref="B3:K3"/>
  </mergeCells>
  <printOptions horizontalCentered="1" verticalCentered="1"/>
  <pageMargins left="0.5" right="0.5" top="0.5" bottom="0.25" header="0.5" footer="0.5"/>
  <pageSetup orientation="portrait" r:id="rId13"/>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83"/>
  <sheetViews>
    <sheetView zoomScaleNormal="100" workbookViewId="0">
      <selection activeCell="G15" sqref="G15"/>
    </sheetView>
  </sheetViews>
  <sheetFormatPr defaultColWidth="11.42578125" defaultRowHeight="12.75"/>
  <cols>
    <col min="1" max="1" width="4.42578125" style="755" customWidth="1"/>
    <col min="2" max="2" width="0.42578125" style="755" customWidth="1"/>
    <col min="3" max="3" width="8.5703125" style="755" customWidth="1"/>
    <col min="4" max="4" width="5.42578125" style="755" customWidth="1"/>
    <col min="5" max="5" width="7.42578125" style="755" customWidth="1"/>
    <col min="6" max="6" width="4" style="755" customWidth="1"/>
    <col min="7" max="8" width="11.42578125" style="755" customWidth="1"/>
    <col min="9" max="9" width="16.85546875" style="755" customWidth="1"/>
    <col min="10" max="10" width="6.5703125" style="755" customWidth="1"/>
    <col min="11" max="11" width="3" style="755" customWidth="1"/>
    <col min="12" max="12" width="9.140625" style="755" customWidth="1"/>
    <col min="13" max="13" width="3.7109375" style="755" customWidth="1"/>
    <col min="14" max="14" width="0.7109375" style="755" customWidth="1"/>
    <col min="15" max="16384" width="11.42578125" style="755"/>
  </cols>
  <sheetData>
    <row r="1" spans="1:15">
      <c r="A1" s="754">
        <v>26</v>
      </c>
      <c r="B1" s="727"/>
      <c r="C1" s="727"/>
      <c r="D1" s="727"/>
      <c r="E1" s="727"/>
      <c r="F1" s="727"/>
      <c r="G1" s="727"/>
      <c r="H1" s="727"/>
      <c r="J1" s="727"/>
      <c r="K1" s="727"/>
      <c r="L1" s="727"/>
      <c r="N1" s="756" t="s">
        <v>3204</v>
      </c>
      <c r="O1" s="727"/>
    </row>
    <row r="2" spans="1:15">
      <c r="A2" s="757" t="s">
        <v>1004</v>
      </c>
      <c r="B2" s="758"/>
      <c r="C2" s="758"/>
      <c r="D2" s="758"/>
      <c r="E2" s="758"/>
      <c r="F2" s="758"/>
      <c r="G2" s="758"/>
      <c r="H2" s="758"/>
      <c r="I2" s="758"/>
      <c r="J2" s="758"/>
      <c r="K2" s="758"/>
      <c r="L2" s="758"/>
      <c r="M2" s="758"/>
      <c r="N2" s="759"/>
      <c r="O2" s="727"/>
    </row>
    <row r="3" spans="1:15">
      <c r="A3" s="760"/>
      <c r="B3" s="761"/>
      <c r="C3" s="761"/>
      <c r="D3" s="761"/>
      <c r="E3" s="761"/>
      <c r="F3" s="761"/>
      <c r="G3" s="761"/>
      <c r="H3" s="761"/>
      <c r="I3" s="761"/>
      <c r="J3" s="761"/>
      <c r="K3" s="761"/>
      <c r="L3" s="761"/>
      <c r="M3" s="761"/>
      <c r="N3" s="762"/>
      <c r="O3" s="727"/>
    </row>
    <row r="4" spans="1:15" ht="9.75" customHeight="1">
      <c r="A4" s="763"/>
      <c r="B4" s="727"/>
      <c r="C4" s="727"/>
      <c r="D4" s="727"/>
      <c r="E4" s="727"/>
      <c r="F4" s="727"/>
      <c r="G4" s="727"/>
      <c r="H4" s="727"/>
      <c r="I4" s="727"/>
      <c r="J4" s="727"/>
      <c r="K4" s="727"/>
      <c r="L4" s="727"/>
      <c r="M4" s="727"/>
      <c r="N4" s="764"/>
      <c r="O4" s="727"/>
    </row>
    <row r="5" spans="1:15">
      <c r="A5" s="763"/>
      <c r="B5" s="727"/>
      <c r="C5" s="727" t="s">
        <v>1005</v>
      </c>
      <c r="D5" s="727"/>
      <c r="E5" s="727"/>
      <c r="F5" s="727"/>
      <c r="G5" s="727"/>
      <c r="H5" s="727"/>
      <c r="I5" s="727"/>
      <c r="J5" s="727"/>
      <c r="K5" s="727"/>
      <c r="L5" s="727"/>
      <c r="M5" s="727"/>
      <c r="N5" s="764"/>
      <c r="O5" s="727"/>
    </row>
    <row r="6" spans="1:15">
      <c r="A6" s="765"/>
      <c r="B6" s="766"/>
      <c r="C6" s="767" t="s">
        <v>1006</v>
      </c>
      <c r="D6" s="727"/>
      <c r="E6" s="727"/>
      <c r="F6" s="727"/>
      <c r="G6" s="727"/>
      <c r="H6" s="727"/>
      <c r="I6" s="727"/>
      <c r="J6" s="727"/>
      <c r="K6" s="727"/>
      <c r="L6" s="727"/>
      <c r="M6" s="727"/>
      <c r="N6" s="764"/>
      <c r="O6" s="727"/>
    </row>
    <row r="7" spans="1:15">
      <c r="A7" s="765"/>
      <c r="B7" s="766"/>
      <c r="C7" s="767" t="s">
        <v>1007</v>
      </c>
      <c r="D7" s="727"/>
      <c r="E7" s="727"/>
      <c r="F7" s="727"/>
      <c r="G7" s="727"/>
      <c r="H7" s="727"/>
      <c r="I7" s="727"/>
      <c r="J7" s="727"/>
      <c r="K7" s="727"/>
      <c r="L7" s="727"/>
      <c r="M7" s="727"/>
      <c r="N7" s="764"/>
      <c r="O7" s="727"/>
    </row>
    <row r="8" spans="1:15">
      <c r="A8" s="763"/>
      <c r="B8" s="727"/>
      <c r="C8" s="727" t="s">
        <v>1008</v>
      </c>
      <c r="D8" s="727"/>
      <c r="E8" s="727"/>
      <c r="F8" s="727"/>
      <c r="G8" s="727"/>
      <c r="H8" s="727"/>
      <c r="I8" s="727"/>
      <c r="J8" s="727"/>
      <c r="K8" s="727"/>
      <c r="L8" s="727"/>
      <c r="M8" s="727"/>
      <c r="N8" s="764"/>
      <c r="O8" s="727"/>
    </row>
    <row r="9" spans="1:15">
      <c r="A9" s="765"/>
      <c r="B9" s="766"/>
      <c r="C9" s="767" t="s">
        <v>3460</v>
      </c>
      <c r="D9" s="727"/>
      <c r="E9" s="727"/>
      <c r="F9" s="727"/>
      <c r="G9" s="727"/>
      <c r="H9" s="727"/>
      <c r="I9" s="727"/>
      <c r="J9" s="727"/>
      <c r="K9" s="727"/>
      <c r="L9" s="727"/>
      <c r="M9" s="727"/>
      <c r="N9" s="764"/>
      <c r="O9" s="727"/>
    </row>
    <row r="10" spans="1:15">
      <c r="A10" s="763"/>
      <c r="B10" s="727"/>
      <c r="C10" s="727" t="s">
        <v>1009</v>
      </c>
      <c r="D10" s="727"/>
      <c r="E10" s="727"/>
      <c r="F10" s="727"/>
      <c r="G10" s="727"/>
      <c r="H10" s="727"/>
      <c r="I10" s="727"/>
      <c r="J10" s="727"/>
      <c r="K10" s="727"/>
      <c r="L10" s="727"/>
      <c r="M10" s="727"/>
      <c r="N10" s="764"/>
      <c r="O10" s="727"/>
    </row>
    <row r="11" spans="1:15">
      <c r="A11" s="765"/>
      <c r="B11" s="766"/>
      <c r="C11" s="767" t="s">
        <v>3461</v>
      </c>
      <c r="D11" s="727"/>
      <c r="E11" s="727"/>
      <c r="F11" s="727"/>
      <c r="G11" s="727"/>
      <c r="H11" s="727"/>
      <c r="I11" s="727"/>
      <c r="J11" s="727"/>
      <c r="K11" s="727"/>
      <c r="L11" s="727"/>
      <c r="M11" s="727"/>
      <c r="N11" s="764"/>
      <c r="O11" s="727"/>
    </row>
    <row r="12" spans="1:15">
      <c r="A12" s="765"/>
      <c r="B12" s="766"/>
      <c r="C12" s="767" t="s">
        <v>1010</v>
      </c>
      <c r="D12" s="727"/>
      <c r="E12" s="727"/>
      <c r="F12" s="727"/>
      <c r="G12" s="727"/>
      <c r="H12" s="727"/>
      <c r="I12" s="727"/>
      <c r="J12" s="727"/>
      <c r="K12" s="727"/>
      <c r="L12" s="727"/>
      <c r="M12" s="727"/>
      <c r="N12" s="764"/>
      <c r="O12" s="727"/>
    </row>
    <row r="13" spans="1:15">
      <c r="A13" s="763"/>
      <c r="B13" s="727"/>
      <c r="C13" s="727" t="s">
        <v>1011</v>
      </c>
      <c r="D13" s="727"/>
      <c r="E13" s="727"/>
      <c r="F13" s="727"/>
      <c r="G13" s="727"/>
      <c r="H13" s="727"/>
      <c r="I13" s="727"/>
      <c r="J13" s="727"/>
      <c r="K13" s="727"/>
      <c r="L13" s="727"/>
      <c r="M13" s="727"/>
      <c r="N13" s="764"/>
      <c r="O13" s="727"/>
    </row>
    <row r="14" spans="1:15">
      <c r="A14" s="763"/>
      <c r="B14" s="727"/>
      <c r="C14" s="727" t="s">
        <v>1012</v>
      </c>
      <c r="D14" s="727"/>
      <c r="E14" s="727"/>
      <c r="F14" s="727"/>
      <c r="G14" s="727"/>
      <c r="H14" s="727"/>
      <c r="I14" s="727"/>
      <c r="J14" s="727"/>
      <c r="K14" s="727"/>
      <c r="L14" s="727"/>
      <c r="M14" s="727"/>
      <c r="N14" s="764"/>
      <c r="O14" s="727"/>
    </row>
    <row r="15" spans="1:15">
      <c r="A15" s="765"/>
      <c r="B15" s="766"/>
      <c r="C15" s="767" t="s">
        <v>1013</v>
      </c>
      <c r="D15" s="727"/>
      <c r="E15" s="727"/>
      <c r="F15" s="727"/>
      <c r="G15" s="727"/>
      <c r="H15" s="727"/>
      <c r="I15" s="727"/>
      <c r="J15" s="727"/>
      <c r="K15" s="727"/>
      <c r="L15" s="727"/>
      <c r="M15" s="727"/>
      <c r="N15" s="764"/>
      <c r="O15" s="727"/>
    </row>
    <row r="16" spans="1:15">
      <c r="A16" s="765"/>
      <c r="B16" s="766"/>
      <c r="C16" s="767" t="s">
        <v>1014</v>
      </c>
      <c r="D16" s="727"/>
      <c r="E16" s="727"/>
      <c r="F16" s="727"/>
      <c r="G16" s="727"/>
      <c r="H16" s="727"/>
      <c r="I16" s="727"/>
      <c r="J16" s="727"/>
      <c r="K16" s="727"/>
      <c r="L16" s="727"/>
      <c r="M16" s="727"/>
      <c r="N16" s="764"/>
      <c r="O16" s="727"/>
    </row>
    <row r="17" spans="1:15">
      <c r="A17" s="763"/>
      <c r="B17" s="727"/>
      <c r="C17" s="727"/>
      <c r="D17" s="727"/>
      <c r="E17" s="727"/>
      <c r="F17" s="727"/>
      <c r="G17" s="727"/>
      <c r="H17" s="727"/>
      <c r="I17" s="727"/>
      <c r="J17" s="727"/>
      <c r="K17" s="727"/>
      <c r="L17" s="727"/>
      <c r="M17" s="727"/>
      <c r="N17" s="764"/>
      <c r="O17" s="727"/>
    </row>
    <row r="18" spans="1:15" ht="9.75" customHeight="1">
      <c r="A18" s="768"/>
      <c r="B18" s="769"/>
      <c r="C18" s="769"/>
      <c r="D18" s="769"/>
      <c r="E18" s="769"/>
      <c r="F18" s="769"/>
      <c r="G18" s="769"/>
      <c r="H18" s="769"/>
      <c r="I18" s="769"/>
      <c r="J18" s="769"/>
      <c r="K18" s="769"/>
      <c r="L18" s="769"/>
      <c r="M18" s="769"/>
      <c r="N18" s="770"/>
      <c r="O18" s="727"/>
    </row>
    <row r="19" spans="1:15">
      <c r="A19" s="771" t="s">
        <v>7</v>
      </c>
      <c r="B19" s="772"/>
      <c r="C19" s="773" t="s">
        <v>547</v>
      </c>
      <c r="D19" s="773" t="s">
        <v>8</v>
      </c>
      <c r="E19" s="773" t="s">
        <v>1015</v>
      </c>
      <c r="F19" s="774" t="s">
        <v>1016</v>
      </c>
      <c r="G19" s="774"/>
      <c r="H19" s="774"/>
      <c r="I19" s="774"/>
      <c r="J19" s="774"/>
      <c r="K19" s="775"/>
      <c r="L19" s="773" t="s">
        <v>1017</v>
      </c>
      <c r="M19" s="771" t="s">
        <v>7</v>
      </c>
      <c r="N19" s="772"/>
      <c r="O19" s="727"/>
    </row>
    <row r="20" spans="1:15">
      <c r="A20" s="776" t="s">
        <v>17</v>
      </c>
      <c r="B20" s="764"/>
      <c r="C20" s="777" t="s">
        <v>17</v>
      </c>
      <c r="D20" s="777" t="s">
        <v>17</v>
      </c>
      <c r="E20" s="777" t="s">
        <v>1018</v>
      </c>
      <c r="F20" s="727" t="s">
        <v>1019</v>
      </c>
      <c r="G20" s="727"/>
      <c r="H20" s="727"/>
      <c r="I20" s="727"/>
      <c r="J20" s="727"/>
      <c r="K20" s="778"/>
      <c r="L20" s="777" t="s">
        <v>1020</v>
      </c>
      <c r="M20" s="776" t="s">
        <v>17</v>
      </c>
      <c r="N20" s="764"/>
      <c r="O20" s="727"/>
    </row>
    <row r="21" spans="1:15">
      <c r="A21" s="763"/>
      <c r="B21" s="764"/>
      <c r="C21" s="779"/>
      <c r="D21" s="779"/>
      <c r="E21" s="779"/>
      <c r="F21" s="727"/>
      <c r="G21" s="727"/>
      <c r="H21" s="727"/>
      <c r="I21" s="727"/>
      <c r="J21" s="727"/>
      <c r="K21" s="727"/>
      <c r="L21" s="779"/>
      <c r="M21" s="763"/>
      <c r="N21" s="764"/>
      <c r="O21" s="727"/>
    </row>
    <row r="22" spans="1:15">
      <c r="A22" s="768"/>
      <c r="B22" s="770"/>
      <c r="C22" s="780" t="s">
        <v>24</v>
      </c>
      <c r="D22" s="780" t="s">
        <v>25</v>
      </c>
      <c r="E22" s="780" t="s">
        <v>26</v>
      </c>
      <c r="F22" s="769"/>
      <c r="G22" s="769"/>
      <c r="H22" s="769" t="s">
        <v>1021</v>
      </c>
      <c r="I22" s="769"/>
      <c r="J22" s="769"/>
      <c r="K22" s="781"/>
      <c r="L22" s="780" t="s">
        <v>28</v>
      </c>
      <c r="M22" s="768"/>
      <c r="N22" s="770"/>
      <c r="O22" s="727"/>
    </row>
    <row r="23" spans="1:15">
      <c r="A23" s="771">
        <v>1</v>
      </c>
      <c r="B23" s="772"/>
      <c r="C23" s="773">
        <v>721</v>
      </c>
      <c r="D23" s="773" t="s">
        <v>3317</v>
      </c>
      <c r="E23" s="773" t="s">
        <v>978</v>
      </c>
      <c r="F23" s="2801" t="s">
        <v>3318</v>
      </c>
      <c r="G23" s="2801"/>
      <c r="H23" s="2801"/>
      <c r="I23" s="2801"/>
      <c r="J23" s="3205">
        <v>-1</v>
      </c>
      <c r="K23" s="3205"/>
      <c r="L23" s="3179">
        <v>50</v>
      </c>
      <c r="M23" s="771">
        <v>1</v>
      </c>
      <c r="N23" s="772"/>
      <c r="O23" s="727"/>
    </row>
    <row r="24" spans="1:15">
      <c r="A24" s="763">
        <v>2</v>
      </c>
      <c r="B24" s="764"/>
      <c r="C24" s="777"/>
      <c r="D24" s="779"/>
      <c r="E24" s="779"/>
      <c r="F24" s="2801" t="s">
        <v>3319</v>
      </c>
      <c r="G24" s="2801"/>
      <c r="H24" s="2801"/>
      <c r="I24" s="2801"/>
      <c r="J24" s="3205">
        <v>-2</v>
      </c>
      <c r="K24" s="3205"/>
      <c r="L24" s="3179">
        <v>25</v>
      </c>
      <c r="M24" s="763">
        <v>2</v>
      </c>
      <c r="N24" s="764"/>
      <c r="O24" s="727"/>
    </row>
    <row r="25" spans="1:15">
      <c r="A25" s="763">
        <v>3</v>
      </c>
      <c r="B25" s="764"/>
      <c r="C25" s="777"/>
      <c r="D25" s="779"/>
      <c r="E25" s="779"/>
      <c r="F25" s="2801" t="s">
        <v>3320</v>
      </c>
      <c r="G25" s="2801"/>
      <c r="H25" s="2801"/>
      <c r="I25" s="2801"/>
      <c r="J25" s="3205">
        <v>-3</v>
      </c>
      <c r="K25" s="3205"/>
      <c r="L25" s="3179">
        <v>25</v>
      </c>
      <c r="M25" s="763">
        <v>3</v>
      </c>
      <c r="N25" s="764"/>
      <c r="O25" s="727"/>
    </row>
    <row r="26" spans="1:15">
      <c r="A26" s="763">
        <v>4</v>
      </c>
      <c r="B26" s="764"/>
      <c r="C26" s="777"/>
      <c r="D26" s="779"/>
      <c r="E26" s="779"/>
      <c r="F26" s="2801" t="s">
        <v>3321</v>
      </c>
      <c r="G26" s="2801"/>
      <c r="H26" s="2801"/>
      <c r="I26" s="2801"/>
      <c r="J26" s="3205">
        <v>-4</v>
      </c>
      <c r="K26" s="3205"/>
      <c r="L26" s="3179">
        <v>50</v>
      </c>
      <c r="M26" s="763">
        <v>4</v>
      </c>
      <c r="N26" s="764"/>
      <c r="O26" s="727"/>
    </row>
    <row r="27" spans="1:15">
      <c r="A27" s="763">
        <v>5</v>
      </c>
      <c r="B27" s="764"/>
      <c r="C27" s="777"/>
      <c r="D27" s="779"/>
      <c r="E27" s="779"/>
      <c r="F27" s="2801" t="s">
        <v>3322</v>
      </c>
      <c r="G27" s="2801"/>
      <c r="H27" s="2801"/>
      <c r="I27" s="2801"/>
      <c r="J27" s="3205">
        <v>-5</v>
      </c>
      <c r="K27" s="3205"/>
      <c r="L27" s="3179">
        <v>50</v>
      </c>
      <c r="M27" s="763">
        <v>5</v>
      </c>
      <c r="N27" s="764"/>
      <c r="O27" s="727"/>
    </row>
    <row r="28" spans="1:15">
      <c r="A28" s="763">
        <v>6</v>
      </c>
      <c r="B28" s="764"/>
      <c r="C28" s="777"/>
      <c r="D28" s="779"/>
      <c r="E28" s="779"/>
      <c r="F28" s="2801" t="s">
        <v>3323</v>
      </c>
      <c r="G28" s="2801"/>
      <c r="H28" s="2801"/>
      <c r="I28" s="2801"/>
      <c r="J28" s="3205">
        <v>-6</v>
      </c>
      <c r="K28" s="3205"/>
      <c r="L28" s="3179">
        <v>8.33</v>
      </c>
      <c r="M28" s="763">
        <v>6</v>
      </c>
      <c r="N28" s="764"/>
      <c r="O28" s="727"/>
    </row>
    <row r="29" spans="1:15">
      <c r="A29" s="763">
        <v>7</v>
      </c>
      <c r="B29" s="764"/>
      <c r="C29" s="777"/>
      <c r="D29" s="779"/>
      <c r="E29" s="779"/>
      <c r="F29" s="2801" t="s">
        <v>3324</v>
      </c>
      <c r="G29" s="2801"/>
      <c r="H29" s="2801"/>
      <c r="I29" s="2801"/>
      <c r="J29" s="3205">
        <v>-7</v>
      </c>
      <c r="K29" s="2801"/>
      <c r="L29" s="3180">
        <v>30</v>
      </c>
      <c r="M29" s="763">
        <v>7</v>
      </c>
      <c r="N29" s="764"/>
      <c r="O29" s="727"/>
    </row>
    <row r="30" spans="1:15" ht="12.75" customHeight="1">
      <c r="A30" s="763">
        <v>8</v>
      </c>
      <c r="B30" s="764"/>
      <c r="C30" s="777"/>
      <c r="D30" s="779"/>
      <c r="E30" s="779"/>
      <c r="F30" s="2801" t="s">
        <v>3325</v>
      </c>
      <c r="G30" s="2801"/>
      <c r="H30" s="2801"/>
      <c r="I30" s="2801"/>
      <c r="J30" s="3205">
        <v>-8</v>
      </c>
      <c r="K30" s="3205"/>
      <c r="L30" s="3179">
        <v>33.33</v>
      </c>
      <c r="M30" s="763">
        <v>8</v>
      </c>
      <c r="N30" s="764"/>
      <c r="O30" s="727"/>
    </row>
    <row r="31" spans="1:15" ht="12.75" customHeight="1">
      <c r="A31" s="763">
        <v>9</v>
      </c>
      <c r="B31" s="764"/>
      <c r="C31" s="777"/>
      <c r="D31" s="779"/>
      <c r="E31" s="779"/>
      <c r="F31" s="2801" t="s">
        <v>3326</v>
      </c>
      <c r="G31" s="2801"/>
      <c r="H31" s="2801"/>
      <c r="I31" s="2801"/>
      <c r="J31" s="3205">
        <v>-9</v>
      </c>
      <c r="K31" s="2801"/>
      <c r="L31" s="3180">
        <v>50</v>
      </c>
      <c r="M31" s="763">
        <v>9</v>
      </c>
      <c r="N31" s="764"/>
      <c r="O31" s="727"/>
    </row>
    <row r="32" spans="1:15" ht="12.75" customHeight="1">
      <c r="A32" s="763">
        <v>10</v>
      </c>
      <c r="B32" s="764"/>
      <c r="C32" s="777"/>
      <c r="D32" s="779"/>
      <c r="E32" s="779"/>
      <c r="F32" s="2801" t="s">
        <v>3327</v>
      </c>
      <c r="G32" s="2801"/>
      <c r="H32" s="2801"/>
      <c r="I32" s="2801"/>
      <c r="J32" s="3205">
        <v>-10</v>
      </c>
      <c r="K32" s="3205"/>
      <c r="L32" s="3179">
        <v>40.64</v>
      </c>
      <c r="M32" s="763">
        <v>10</v>
      </c>
      <c r="N32" s="764"/>
      <c r="O32" s="727"/>
    </row>
    <row r="33" spans="1:15" ht="12.75" customHeight="1">
      <c r="A33" s="763">
        <v>11</v>
      </c>
      <c r="B33" s="764"/>
      <c r="C33" s="777"/>
      <c r="D33" s="779"/>
      <c r="E33" s="779"/>
      <c r="F33" s="2801" t="s">
        <v>3328</v>
      </c>
      <c r="G33" s="2801"/>
      <c r="H33" s="2801"/>
      <c r="I33" s="2801"/>
      <c r="J33" s="3205">
        <v>-11</v>
      </c>
      <c r="K33" s="3205"/>
      <c r="L33" s="3179">
        <v>14.29</v>
      </c>
      <c r="M33" s="763">
        <v>11</v>
      </c>
      <c r="N33" s="764"/>
      <c r="O33" s="727"/>
    </row>
    <row r="34" spans="1:15" ht="12.75" customHeight="1">
      <c r="A34" s="763">
        <v>12</v>
      </c>
      <c r="B34" s="764"/>
      <c r="C34" s="777"/>
      <c r="D34" s="779"/>
      <c r="E34" s="779"/>
      <c r="F34" s="2801" t="s">
        <v>3329</v>
      </c>
      <c r="G34" s="2801"/>
      <c r="H34" s="2801"/>
      <c r="I34" s="2801"/>
      <c r="J34" s="3205">
        <v>-12</v>
      </c>
      <c r="K34" s="3205"/>
      <c r="L34" s="3179">
        <v>19.649999999999999</v>
      </c>
      <c r="M34" s="763">
        <v>12</v>
      </c>
      <c r="N34" s="764"/>
      <c r="O34" s="727"/>
    </row>
    <row r="35" spans="1:15" ht="12.75" customHeight="1">
      <c r="A35" s="763">
        <v>13</v>
      </c>
      <c r="B35" s="764"/>
      <c r="C35" s="777"/>
      <c r="D35" s="779"/>
      <c r="E35" s="779"/>
      <c r="F35" s="2801" t="s">
        <v>3330</v>
      </c>
      <c r="G35" s="2801"/>
      <c r="H35" s="2801"/>
      <c r="I35" s="2801"/>
      <c r="J35" s="3205">
        <v>-13</v>
      </c>
      <c r="K35" s="3205"/>
      <c r="L35" s="3179">
        <v>50</v>
      </c>
      <c r="M35" s="763">
        <v>13</v>
      </c>
      <c r="N35" s="764"/>
      <c r="O35" s="727"/>
    </row>
    <row r="36" spans="1:15" ht="12.75" customHeight="1">
      <c r="A36" s="763">
        <v>14</v>
      </c>
      <c r="B36" s="764"/>
      <c r="C36" s="777"/>
      <c r="D36" s="779"/>
      <c r="E36" s="779"/>
      <c r="F36" s="2801" t="s">
        <v>3331</v>
      </c>
      <c r="G36" s="2801"/>
      <c r="H36" s="2801"/>
      <c r="I36" s="2801"/>
      <c r="J36" s="3205">
        <v>-14</v>
      </c>
      <c r="K36" s="3205"/>
      <c r="L36" s="3179">
        <v>50</v>
      </c>
      <c r="M36" s="763">
        <v>14</v>
      </c>
      <c r="N36" s="764"/>
      <c r="O36" s="727"/>
    </row>
    <row r="37" spans="1:15" ht="12.75" customHeight="1">
      <c r="A37" s="763">
        <v>15</v>
      </c>
      <c r="B37" s="764"/>
      <c r="C37" s="777"/>
      <c r="D37" s="779"/>
      <c r="E37" s="779"/>
      <c r="F37" s="2806"/>
      <c r="G37" s="785"/>
      <c r="H37" s="785"/>
      <c r="I37" s="785"/>
      <c r="J37" s="783"/>
      <c r="K37" s="2802"/>
      <c r="L37" s="785"/>
      <c r="M37" s="763">
        <v>15</v>
      </c>
      <c r="N37" s="764"/>
      <c r="O37" s="727"/>
    </row>
    <row r="38" spans="1:15" ht="12.75" customHeight="1">
      <c r="A38" s="763">
        <v>16</v>
      </c>
      <c r="B38" s="764"/>
      <c r="C38" s="777"/>
      <c r="D38" s="779"/>
      <c r="E38" s="779"/>
      <c r="F38" s="785"/>
      <c r="G38" s="785"/>
      <c r="H38" s="2806" t="s">
        <v>3332</v>
      </c>
      <c r="I38" s="785"/>
      <c r="J38" s="785"/>
      <c r="K38" s="2802"/>
      <c r="L38" s="785"/>
      <c r="M38" s="763">
        <v>16</v>
      </c>
      <c r="N38" s="764"/>
      <c r="O38" s="727"/>
    </row>
    <row r="39" spans="1:15" ht="12.75" customHeight="1">
      <c r="A39" s="763">
        <v>17</v>
      </c>
      <c r="B39" s="764"/>
      <c r="C39" s="777"/>
      <c r="D39" s="779"/>
      <c r="E39" s="779"/>
      <c r="F39" s="766"/>
      <c r="G39" s="766"/>
      <c r="H39" s="785"/>
      <c r="I39" s="766"/>
      <c r="J39" s="783"/>
      <c r="K39" s="783"/>
      <c r="L39" s="784"/>
      <c r="M39" s="763">
        <v>17</v>
      </c>
      <c r="N39" s="764"/>
      <c r="O39" s="727"/>
    </row>
    <row r="40" spans="1:15" ht="12.75" customHeight="1">
      <c r="A40" s="763">
        <v>18</v>
      </c>
      <c r="B40" s="764"/>
      <c r="C40" s="777"/>
      <c r="D40" s="779"/>
      <c r="E40" s="779"/>
      <c r="F40" s="766"/>
      <c r="G40" s="766"/>
      <c r="H40" s="766"/>
      <c r="I40" s="766"/>
      <c r="J40" s="783"/>
      <c r="K40" s="783"/>
      <c r="L40" s="784"/>
      <c r="M40" s="763">
        <v>18</v>
      </c>
      <c r="N40" s="764"/>
      <c r="O40" s="727"/>
    </row>
    <row r="41" spans="1:15" ht="12.75" customHeight="1">
      <c r="A41" s="763">
        <v>19</v>
      </c>
      <c r="B41" s="764"/>
      <c r="C41" s="777"/>
      <c r="D41" s="779"/>
      <c r="E41" s="779"/>
      <c r="F41" s="766"/>
      <c r="G41" s="766"/>
      <c r="H41" s="766"/>
      <c r="I41" s="766"/>
      <c r="J41" s="783"/>
      <c r="K41" s="783"/>
      <c r="L41" s="784"/>
      <c r="M41" s="763">
        <v>19</v>
      </c>
      <c r="N41" s="764"/>
      <c r="O41" s="727"/>
    </row>
    <row r="42" spans="1:15" ht="12.75" customHeight="1">
      <c r="A42" s="763">
        <v>20</v>
      </c>
      <c r="B42" s="764"/>
      <c r="C42" s="777"/>
      <c r="D42" s="777"/>
      <c r="E42" s="777"/>
      <c r="F42" s="766"/>
      <c r="G42" s="766"/>
      <c r="H42" s="766"/>
      <c r="I42" s="766"/>
      <c r="J42" s="783"/>
      <c r="K42" s="783"/>
      <c r="L42" s="784"/>
      <c r="M42" s="763">
        <v>20</v>
      </c>
      <c r="N42" s="764"/>
      <c r="O42" s="727"/>
    </row>
    <row r="43" spans="1:15" ht="12.75" customHeight="1">
      <c r="A43" s="763">
        <v>21</v>
      </c>
      <c r="B43" s="764"/>
      <c r="C43" s="777"/>
      <c r="D43" s="777"/>
      <c r="E43" s="777"/>
      <c r="F43" s="766"/>
      <c r="G43" s="766"/>
      <c r="H43" s="766"/>
      <c r="I43" s="766"/>
      <c r="J43" s="783"/>
      <c r="K43" s="783"/>
      <c r="L43" s="784"/>
      <c r="M43" s="763">
        <v>21</v>
      </c>
      <c r="N43" s="764"/>
      <c r="O43" s="727"/>
    </row>
    <row r="44" spans="1:15" ht="12.75" customHeight="1">
      <c r="A44" s="763">
        <v>22</v>
      </c>
      <c r="B44" s="764"/>
      <c r="C44" s="777"/>
      <c r="D44" s="777" t="s">
        <v>3333</v>
      </c>
      <c r="E44" s="777" t="s">
        <v>424</v>
      </c>
      <c r="F44" s="2801" t="s">
        <v>3334</v>
      </c>
      <c r="G44" s="2813"/>
      <c r="H44" s="2813"/>
      <c r="I44" s="2813"/>
      <c r="J44" s="3205">
        <v>-15</v>
      </c>
      <c r="K44" s="2802"/>
      <c r="L44" s="3181">
        <v>25</v>
      </c>
      <c r="M44" s="763">
        <v>22</v>
      </c>
      <c r="N44" s="764"/>
      <c r="O44" s="727"/>
    </row>
    <row r="45" spans="1:15" ht="12.75" customHeight="1">
      <c r="A45" s="763">
        <v>23</v>
      </c>
      <c r="B45" s="764"/>
      <c r="C45" s="777"/>
      <c r="D45" s="779"/>
      <c r="E45" s="777"/>
      <c r="F45" s="2801" t="s">
        <v>3335</v>
      </c>
      <c r="G45" s="2801"/>
      <c r="H45" s="2801"/>
      <c r="I45" s="2801"/>
      <c r="J45" s="3205">
        <v>-16</v>
      </c>
      <c r="K45" s="3205"/>
      <c r="L45" s="3181">
        <v>14.29</v>
      </c>
      <c r="M45" s="763">
        <v>23</v>
      </c>
      <c r="N45" s="764"/>
      <c r="O45" s="727"/>
    </row>
    <row r="46" spans="1:15" ht="12.75" customHeight="1">
      <c r="A46" s="763">
        <v>24</v>
      </c>
      <c r="B46" s="764"/>
      <c r="C46" s="777"/>
      <c r="D46" s="2806"/>
      <c r="E46" s="779"/>
      <c r="F46" s="2801" t="s">
        <v>3336</v>
      </c>
      <c r="G46" s="2813"/>
      <c r="H46" s="2813"/>
      <c r="I46" s="2813"/>
      <c r="J46" s="3205">
        <v>-17</v>
      </c>
      <c r="K46" s="3205"/>
      <c r="L46" s="3181">
        <v>45.44</v>
      </c>
      <c r="M46" s="763">
        <v>24</v>
      </c>
      <c r="N46" s="764">
        <v>2</v>
      </c>
      <c r="O46" s="727"/>
    </row>
    <row r="47" spans="1:15" ht="12.75" customHeight="1">
      <c r="A47" s="763">
        <v>25</v>
      </c>
      <c r="B47" s="764"/>
      <c r="C47" s="777"/>
      <c r="D47" s="777"/>
      <c r="E47" s="777"/>
      <c r="G47" s="2806"/>
      <c r="H47" s="785"/>
      <c r="I47" s="2806"/>
      <c r="K47" s="783"/>
      <c r="L47" s="3181"/>
      <c r="M47" s="763">
        <v>25</v>
      </c>
      <c r="N47" s="764"/>
      <c r="O47" s="727"/>
    </row>
    <row r="48" spans="1:15" ht="12.75" customHeight="1">
      <c r="A48" s="763">
        <v>26</v>
      </c>
      <c r="B48" s="764"/>
      <c r="C48" s="777"/>
      <c r="D48" s="777"/>
      <c r="E48" s="777"/>
      <c r="F48" s="2806"/>
      <c r="G48" s="2806"/>
      <c r="H48" s="2806" t="s">
        <v>3337</v>
      </c>
      <c r="I48" s="2806"/>
      <c r="J48" s="783"/>
      <c r="K48" s="783"/>
      <c r="L48" s="3181"/>
      <c r="M48" s="763">
        <v>26</v>
      </c>
      <c r="N48" s="764"/>
      <c r="O48" s="727"/>
    </row>
    <row r="49" spans="1:15" ht="12.75" customHeight="1">
      <c r="A49" s="763">
        <v>27</v>
      </c>
      <c r="B49" s="764"/>
      <c r="C49" s="777"/>
      <c r="D49" s="777"/>
      <c r="E49" s="777"/>
      <c r="F49" s="766"/>
      <c r="G49" s="766"/>
      <c r="H49" s="785"/>
      <c r="I49" s="766"/>
      <c r="J49" s="766"/>
      <c r="K49" s="787"/>
      <c r="L49" s="784"/>
      <c r="M49" s="763">
        <v>27</v>
      </c>
      <c r="N49" s="764"/>
      <c r="O49" s="727"/>
    </row>
    <row r="50" spans="1:15" ht="12.75" customHeight="1">
      <c r="A50" s="763">
        <v>28</v>
      </c>
      <c r="B50" s="764"/>
      <c r="C50" s="777"/>
      <c r="D50" s="779"/>
      <c r="E50" s="779"/>
      <c r="F50" s="766"/>
      <c r="G50" s="766"/>
      <c r="H50" s="766"/>
      <c r="I50" s="766"/>
      <c r="J50" s="766"/>
      <c r="K50" s="787"/>
      <c r="L50" s="784"/>
      <c r="M50" s="763">
        <v>28</v>
      </c>
      <c r="N50" s="764"/>
      <c r="O50" s="727"/>
    </row>
    <row r="51" spans="1:15" ht="12.75" customHeight="1">
      <c r="A51" s="763">
        <v>29</v>
      </c>
      <c r="B51" s="764"/>
      <c r="C51" s="777"/>
      <c r="D51" s="779"/>
      <c r="E51" s="779"/>
      <c r="F51" s="766"/>
      <c r="G51" s="766"/>
      <c r="H51" s="766"/>
      <c r="I51" s="766"/>
      <c r="J51" s="766"/>
      <c r="K51" s="787"/>
      <c r="L51" s="784"/>
      <c r="M51" s="763">
        <v>29</v>
      </c>
      <c r="N51" s="764"/>
      <c r="O51" s="727"/>
    </row>
    <row r="52" spans="1:15" ht="12.75" customHeight="1">
      <c r="A52" s="763">
        <v>30</v>
      </c>
      <c r="B52" s="764"/>
      <c r="C52" s="777"/>
      <c r="D52" s="779"/>
      <c r="E52" s="779"/>
      <c r="F52" s="766"/>
      <c r="G52" s="766"/>
      <c r="H52" s="766"/>
      <c r="I52" s="766"/>
      <c r="J52" s="766"/>
      <c r="K52" s="787"/>
      <c r="L52" s="784"/>
      <c r="M52" s="763">
        <v>30</v>
      </c>
      <c r="N52" s="764"/>
      <c r="O52" s="727"/>
    </row>
    <row r="53" spans="1:15" ht="12.75" customHeight="1">
      <c r="A53" s="763">
        <v>31</v>
      </c>
      <c r="B53" s="764"/>
      <c r="C53" s="777"/>
      <c r="D53" s="779"/>
      <c r="E53" s="779"/>
      <c r="F53" s="766"/>
      <c r="G53" s="766"/>
      <c r="H53" s="766"/>
      <c r="I53" s="766"/>
      <c r="J53" s="766"/>
      <c r="K53" s="787"/>
      <c r="L53" s="784"/>
      <c r="M53" s="763">
        <v>31</v>
      </c>
      <c r="N53" s="764"/>
      <c r="O53" s="727"/>
    </row>
    <row r="54" spans="1:15" ht="12.75" customHeight="1">
      <c r="A54" s="763">
        <v>32</v>
      </c>
      <c r="B54" s="764"/>
      <c r="C54" s="777"/>
      <c r="D54" s="779"/>
      <c r="E54" s="779"/>
      <c r="F54" s="766"/>
      <c r="G54" s="766"/>
      <c r="H54" s="766"/>
      <c r="I54" s="766"/>
      <c r="J54" s="766"/>
      <c r="K54" s="787"/>
      <c r="L54" s="784"/>
      <c r="M54" s="763">
        <v>32</v>
      </c>
      <c r="N54" s="764"/>
      <c r="O54" s="727"/>
    </row>
    <row r="55" spans="1:15" ht="12.75" customHeight="1">
      <c r="A55" s="763">
        <v>33</v>
      </c>
      <c r="B55" s="764"/>
      <c r="C55" s="777"/>
      <c r="D55" s="779"/>
      <c r="E55" s="779"/>
      <c r="F55" s="766"/>
      <c r="G55" s="766"/>
      <c r="H55" s="766"/>
      <c r="I55" s="766"/>
      <c r="J55" s="766"/>
      <c r="K55" s="787"/>
      <c r="L55" s="784"/>
      <c r="M55" s="763">
        <v>33</v>
      </c>
      <c r="N55" s="764"/>
      <c r="O55" s="727"/>
    </row>
    <row r="56" spans="1:15" ht="12.75" customHeight="1">
      <c r="A56" s="763">
        <v>34</v>
      </c>
      <c r="B56" s="764"/>
      <c r="C56" s="777"/>
      <c r="D56" s="779"/>
      <c r="E56" s="779"/>
      <c r="F56" s="766"/>
      <c r="G56" s="766"/>
      <c r="H56" s="766"/>
      <c r="I56" s="766"/>
      <c r="J56" s="766"/>
      <c r="K56" s="787"/>
      <c r="L56" s="784"/>
      <c r="M56" s="763">
        <v>34</v>
      </c>
      <c r="N56" s="764"/>
      <c r="O56" s="727"/>
    </row>
    <row r="57" spans="1:15" ht="12.75" customHeight="1">
      <c r="A57" s="763">
        <v>35</v>
      </c>
      <c r="B57" s="764"/>
      <c r="C57" s="777"/>
      <c r="D57" s="779"/>
      <c r="E57" s="779"/>
      <c r="F57" s="766"/>
      <c r="G57" s="766"/>
      <c r="H57" s="766"/>
      <c r="I57" s="766"/>
      <c r="J57" s="766"/>
      <c r="K57" s="787"/>
      <c r="L57" s="784"/>
      <c r="M57" s="763">
        <v>35</v>
      </c>
      <c r="N57" s="764"/>
      <c r="O57" s="727"/>
    </row>
    <row r="58" spans="1:15" ht="12.75" customHeight="1">
      <c r="A58" s="763">
        <v>36</v>
      </c>
      <c r="B58" s="764"/>
      <c r="C58" s="777"/>
      <c r="D58" s="779"/>
      <c r="E58" s="779"/>
      <c r="F58" s="766"/>
      <c r="G58" s="766"/>
      <c r="H58" s="766"/>
      <c r="I58" s="766"/>
      <c r="J58" s="766"/>
      <c r="K58" s="787"/>
      <c r="L58" s="784"/>
      <c r="M58" s="763">
        <v>36</v>
      </c>
      <c r="N58" s="764"/>
      <c r="O58" s="727"/>
    </row>
    <row r="59" spans="1:15" ht="12.75" customHeight="1">
      <c r="A59" s="763">
        <v>37</v>
      </c>
      <c r="B59" s="764"/>
      <c r="C59" s="777"/>
      <c r="D59" s="779"/>
      <c r="E59" s="779"/>
      <c r="F59" s="766"/>
      <c r="G59" s="766"/>
      <c r="H59" s="766"/>
      <c r="I59" s="766"/>
      <c r="J59" s="766"/>
      <c r="K59" s="787"/>
      <c r="L59" s="784"/>
      <c r="M59" s="763">
        <v>37</v>
      </c>
      <c r="N59" s="764"/>
      <c r="O59" s="727"/>
    </row>
    <row r="60" spans="1:15" ht="12.6" customHeight="1">
      <c r="A60" s="768">
        <v>38</v>
      </c>
      <c r="B60" s="770"/>
      <c r="C60" s="780"/>
      <c r="D60" s="788"/>
      <c r="E60" s="788"/>
      <c r="F60" s="769"/>
      <c r="G60" s="769"/>
      <c r="H60" s="769"/>
      <c r="I60" s="769"/>
      <c r="J60" s="769"/>
      <c r="K60" s="769"/>
      <c r="L60" s="788"/>
      <c r="M60" s="768">
        <v>38</v>
      </c>
      <c r="N60" s="770"/>
      <c r="O60" s="727"/>
    </row>
    <row r="61" spans="1:15" ht="12.6" customHeight="1">
      <c r="A61" s="763"/>
      <c r="B61" s="766"/>
      <c r="C61" s="728"/>
      <c r="D61" s="766"/>
      <c r="E61" s="766"/>
      <c r="F61" s="766"/>
      <c r="G61" s="766"/>
      <c r="H61" s="766"/>
      <c r="I61" s="766"/>
      <c r="J61" s="766"/>
      <c r="K61" s="766"/>
      <c r="L61" s="766"/>
      <c r="M61" s="766"/>
      <c r="N61" s="764"/>
      <c r="O61" s="727"/>
    </row>
    <row r="62" spans="1:15" ht="12.6" customHeight="1">
      <c r="A62" s="3751" t="s">
        <v>37</v>
      </c>
      <c r="B62" s="3752"/>
      <c r="C62" s="3752"/>
      <c r="D62" s="3752"/>
      <c r="E62" s="3752"/>
      <c r="F62" s="3752"/>
      <c r="G62" s="3752"/>
      <c r="H62" s="3752"/>
      <c r="I62" s="3752"/>
      <c r="J62" s="3752"/>
      <c r="K62" s="3752"/>
      <c r="L62" s="3752"/>
      <c r="M62" s="3752"/>
      <c r="N62" s="3753"/>
      <c r="O62" s="727"/>
    </row>
    <row r="63" spans="1:15" ht="12.6" customHeight="1">
      <c r="A63" s="789"/>
      <c r="B63" s="790"/>
      <c r="C63" s="790"/>
      <c r="D63" s="790"/>
      <c r="E63" s="790"/>
      <c r="F63" s="790"/>
      <c r="G63" s="790"/>
      <c r="H63" s="790"/>
      <c r="I63" s="790"/>
      <c r="J63" s="790"/>
      <c r="K63" s="790"/>
      <c r="L63" s="790"/>
      <c r="M63" s="790"/>
      <c r="N63" s="791"/>
      <c r="O63" s="727"/>
    </row>
    <row r="64" spans="1:15" ht="12.75" customHeight="1">
      <c r="A64" s="2811" t="s">
        <v>3338</v>
      </c>
      <c r="B64" s="2801"/>
      <c r="C64" s="778"/>
      <c r="D64" s="2806"/>
      <c r="E64" s="2806"/>
      <c r="F64" s="2806"/>
      <c r="G64" s="2806"/>
      <c r="H64" s="2806"/>
      <c r="I64" s="2806" t="s">
        <v>3339</v>
      </c>
      <c r="J64" s="2806"/>
      <c r="K64" s="2806"/>
      <c r="L64" s="2806"/>
      <c r="M64" s="766"/>
      <c r="N64" s="764"/>
      <c r="O64" s="727"/>
    </row>
    <row r="65" spans="1:15" ht="12.75" customHeight="1">
      <c r="A65" s="2803" t="s">
        <v>3340</v>
      </c>
      <c r="B65" s="2801"/>
      <c r="C65" s="778"/>
      <c r="D65" s="2801"/>
      <c r="E65" s="2801"/>
      <c r="F65" s="2801"/>
      <c r="G65" s="2801"/>
      <c r="H65" s="2801"/>
      <c r="I65" s="2807" t="s">
        <v>3341</v>
      </c>
      <c r="J65" s="2801"/>
      <c r="K65" s="2801"/>
      <c r="L65" s="2801"/>
      <c r="M65" s="727"/>
      <c r="N65" s="764"/>
      <c r="O65" s="727"/>
    </row>
    <row r="66" spans="1:15" ht="12.75" customHeight="1">
      <c r="A66" s="2811" t="s">
        <v>3342</v>
      </c>
      <c r="B66" s="2801"/>
      <c r="C66" s="778"/>
      <c r="D66" s="2801"/>
      <c r="E66" s="2801"/>
      <c r="F66" s="2801"/>
      <c r="G66" s="2801"/>
      <c r="H66" s="2801"/>
      <c r="I66" s="2806" t="s">
        <v>3343</v>
      </c>
      <c r="J66" s="2801"/>
      <c r="K66" s="2801"/>
      <c r="L66" s="2801"/>
      <c r="M66" s="727"/>
      <c r="N66" s="764"/>
      <c r="O66" s="727"/>
    </row>
    <row r="67" spans="1:15" ht="12.75" customHeight="1">
      <c r="A67" s="2811" t="s">
        <v>3344</v>
      </c>
      <c r="B67" s="2801"/>
      <c r="C67" s="2801"/>
      <c r="D67" s="2801"/>
      <c r="E67" s="2801"/>
      <c r="F67" s="2801"/>
      <c r="G67" s="2801"/>
      <c r="H67" s="2801"/>
      <c r="I67" s="2806" t="s">
        <v>3345</v>
      </c>
      <c r="J67" s="2801"/>
      <c r="K67" s="2801"/>
      <c r="L67" s="2801"/>
      <c r="M67" s="727"/>
      <c r="N67" s="764"/>
      <c r="O67" s="727"/>
    </row>
    <row r="68" spans="1:15" ht="12.75" customHeight="1">
      <c r="A68" s="2804" t="s">
        <v>3346</v>
      </c>
      <c r="B68" s="2805"/>
      <c r="C68" s="781"/>
      <c r="D68" s="2805"/>
      <c r="E68" s="2805"/>
      <c r="F68" s="2805"/>
      <c r="G68" s="2805"/>
      <c r="H68" s="2805"/>
      <c r="I68" s="2805" t="s">
        <v>3347</v>
      </c>
      <c r="J68" s="2805"/>
      <c r="K68" s="2805"/>
      <c r="L68" s="2805"/>
      <c r="M68" s="769"/>
      <c r="N68" s="770"/>
      <c r="O68" s="727"/>
    </row>
    <row r="69" spans="1:15">
      <c r="A69" s="727"/>
      <c r="B69" s="727"/>
      <c r="C69" s="778"/>
      <c r="D69" s="727"/>
      <c r="E69" s="727"/>
      <c r="F69" s="727"/>
      <c r="G69" s="727"/>
      <c r="H69" s="727"/>
      <c r="I69" s="727"/>
      <c r="K69" s="727"/>
      <c r="L69" s="727"/>
      <c r="M69" s="792"/>
      <c r="N69" s="756" t="s">
        <v>1022</v>
      </c>
      <c r="O69" s="727"/>
    </row>
    <row r="70" spans="1:15">
      <c r="A70" s="727"/>
      <c r="B70" s="727"/>
      <c r="C70" s="778"/>
      <c r="D70" s="727"/>
      <c r="E70" s="727"/>
      <c r="F70" s="727"/>
      <c r="G70" s="727"/>
      <c r="H70" s="727"/>
      <c r="I70" s="727"/>
      <c r="J70" s="727"/>
      <c r="K70" s="727"/>
      <c r="L70" s="727"/>
      <c r="M70" s="727"/>
      <c r="N70" s="727"/>
      <c r="O70" s="727"/>
    </row>
    <row r="71" spans="1:15">
      <c r="A71" s="727"/>
      <c r="B71" s="727"/>
      <c r="C71" s="778"/>
      <c r="D71" s="727"/>
      <c r="E71" s="727"/>
      <c r="F71" s="727"/>
      <c r="G71" s="727"/>
      <c r="H71" s="727"/>
      <c r="I71" s="727"/>
      <c r="J71" s="727"/>
      <c r="K71" s="727"/>
      <c r="L71" s="727"/>
      <c r="M71" s="727"/>
      <c r="N71" s="727"/>
      <c r="O71" s="727"/>
    </row>
    <row r="72" spans="1:15">
      <c r="A72" s="727"/>
      <c r="B72" s="727"/>
      <c r="C72" s="778"/>
      <c r="D72" s="727"/>
      <c r="E72" s="727"/>
      <c r="F72" s="727"/>
      <c r="G72" s="727"/>
      <c r="H72" s="727"/>
      <c r="I72" s="727"/>
      <c r="J72" s="727"/>
      <c r="K72" s="727"/>
      <c r="L72" s="727"/>
      <c r="M72" s="727"/>
      <c r="N72" s="727"/>
      <c r="O72" s="727"/>
    </row>
    <row r="73" spans="1:15">
      <c r="A73" s="727"/>
      <c r="B73" s="727"/>
      <c r="C73" s="778"/>
      <c r="D73" s="727"/>
      <c r="E73" s="727"/>
      <c r="F73" s="727"/>
      <c r="G73" s="727"/>
      <c r="H73" s="727"/>
      <c r="I73" s="727"/>
      <c r="J73" s="727"/>
      <c r="K73" s="727"/>
      <c r="L73" s="727"/>
      <c r="M73" s="727"/>
      <c r="N73" s="727"/>
      <c r="O73" s="727"/>
    </row>
    <row r="74" spans="1:15">
      <c r="A74" s="727"/>
      <c r="B74" s="727"/>
      <c r="C74" s="778"/>
      <c r="D74" s="727"/>
      <c r="E74" s="727"/>
      <c r="F74" s="727"/>
      <c r="G74" s="727"/>
      <c r="H74" s="727"/>
      <c r="I74" s="727"/>
      <c r="J74" s="727"/>
      <c r="K74" s="727"/>
      <c r="L74" s="727"/>
      <c r="M74" s="727"/>
      <c r="N74" s="727"/>
      <c r="O74" s="727"/>
    </row>
    <row r="75" spans="1:15">
      <c r="C75" s="793"/>
    </row>
    <row r="76" spans="1:15">
      <c r="C76" s="793"/>
    </row>
    <row r="77" spans="1:15">
      <c r="C77" s="793"/>
    </row>
    <row r="78" spans="1:15">
      <c r="C78" s="793"/>
    </row>
    <row r="79" spans="1:15">
      <c r="C79" s="793"/>
    </row>
    <row r="80" spans="1:15">
      <c r="C80" s="793"/>
    </row>
    <row r="81" spans="3:3">
      <c r="C81" s="793"/>
    </row>
    <row r="82" spans="3:3">
      <c r="C82" s="793"/>
    </row>
    <row r="83" spans="3:3">
      <c r="C83" s="793"/>
    </row>
  </sheetData>
  <customSheetViews>
    <customSheetView guid="{4E7A3D04-9F51-465C-A42B-3DF9B3E7D5B5}" showPageBreaks="1">
      <selection activeCell="F37" sqref="F37"/>
      <pageMargins left="0.5" right="0.5" top="0.5" bottom="0.25" header="0.5" footer="0.25"/>
      <printOptions horizontalCentered="1" verticalCentered="1"/>
      <pageSetup scale="82" orientation="portrait" r:id="rId1"/>
      <headerFooter alignWithMargins="0"/>
    </customSheetView>
    <customSheetView guid="{0DB5BAD5-393A-4F38-9E8B-709DEA7858B1}">
      <selection activeCell="C2" sqref="C2"/>
      <pageMargins left="0.5" right="0.5" top="0.5" bottom="0.25" header="0.5" footer="0.25"/>
      <printOptions horizontalCentered="1" verticalCentered="1"/>
      <pageSetup scale="82" orientation="portrait" r:id="rId2"/>
      <headerFooter alignWithMargins="0"/>
    </customSheetView>
    <customSheetView guid="{9188604F-721B-4607-B5A7-F14601E34BB8}" topLeftCell="C1">
      <selection activeCell="Q36" sqref="Q36"/>
      <pageMargins left="0.5" right="0.5" top="0.5" bottom="0.25" header="0.5" footer="0.25"/>
      <printOptions horizontalCentered="1" verticalCentered="1"/>
      <pageSetup scale="82" orientation="portrait" r:id="rId3"/>
      <headerFooter alignWithMargins="0"/>
    </customSheetView>
    <customSheetView guid="{26429A53-B624-4AA6-8C8D-667186B058B8}" topLeftCell="C1">
      <selection activeCell="Q36" sqref="Q36"/>
      <pageMargins left="0.5" right="0.5" top="0.5" bottom="0.25" header="0.5" footer="0.25"/>
      <printOptions horizontalCentered="1" verticalCentered="1"/>
      <pageSetup scale="82" orientation="portrait" r:id="rId4"/>
      <headerFooter alignWithMargins="0"/>
    </customSheetView>
    <customSheetView guid="{7390B031-6060-4327-BF01-8B9465EDB6D9}" topLeftCell="C1">
      <selection activeCell="Q36" sqref="Q36"/>
      <pageMargins left="0.5" right="0.5" top="0.5" bottom="0.25" header="0.5" footer="0.25"/>
      <printOptions horizontalCentered="1" verticalCentered="1"/>
      <pageSetup scale="82" orientation="portrait" r:id="rId5"/>
      <headerFooter alignWithMargins="0"/>
    </customSheetView>
    <customSheetView guid="{49D366EC-C851-4932-854D-8EA887B298C5}" topLeftCell="C1">
      <selection activeCell="Q36" sqref="Q36"/>
      <pageMargins left="0.5" right="0.5" top="0.5" bottom="0.25" header="0.5" footer="0.25"/>
      <printOptions horizontalCentered="1" verticalCentered="1"/>
      <pageSetup scale="82" orientation="portrait" r:id="rId6"/>
      <headerFooter alignWithMargins="0"/>
    </customSheetView>
    <customSheetView guid="{F228F194-B0FE-4A91-A927-06A4E89703F0}">
      <selection activeCell="Q36" sqref="Q36"/>
      <pageMargins left="0.5" right="0.5" top="0.5" bottom="0.25" header="0.5" footer="0.25"/>
      <printOptions horizontalCentered="1" verticalCentered="1"/>
      <pageSetup scale="82" orientation="portrait" r:id="rId7"/>
      <headerFooter alignWithMargins="0"/>
    </customSheetView>
    <customSheetView guid="{A2494C54-8D9D-4A05-9F27-C858173D9692}">
      <selection activeCell="Q36" sqref="Q36"/>
      <pageMargins left="0.5" right="0.5" top="0.5" bottom="0.25" header="0.5" footer="0.25"/>
      <printOptions horizontalCentered="1" verticalCentered="1"/>
      <pageSetup scale="82" orientation="portrait" r:id="rId8"/>
      <headerFooter alignWithMargins="0"/>
    </customSheetView>
    <customSheetView guid="{74404EEC-CA6A-48B0-B168-B7933282EEB2}" topLeftCell="C1">
      <selection activeCell="Q36" sqref="Q36"/>
      <pageMargins left="0.5" right="0.5" top="0.5" bottom="0.25" header="0.5" footer="0.25"/>
      <printOptions horizontalCentered="1" verticalCentered="1"/>
      <pageSetup scale="82" orientation="portrait" r:id="rId9"/>
      <headerFooter alignWithMargins="0"/>
    </customSheetView>
    <customSheetView guid="{FB19BFAA-60BA-4CC2-92E5-E4C141AE804E}" topLeftCell="A16">
      <selection activeCell="F37" sqref="F37"/>
      <pageMargins left="0.5" right="0.5" top="0.5" bottom="0.25" header="0.5" footer="0.25"/>
      <printOptions horizontalCentered="1" verticalCentered="1"/>
      <pageSetup scale="82" orientation="portrait" r:id="rId10"/>
      <headerFooter alignWithMargins="0"/>
    </customSheetView>
    <customSheetView guid="{F56BCD39-3910-4701-BCCF-245589B07D98}" topLeftCell="C1">
      <selection activeCell="Q36" sqref="Q36"/>
      <pageMargins left="0.5" right="0.5" top="0.5" bottom="0.25" header="0.5" footer="0.25"/>
      <printOptions horizontalCentered="1" verticalCentered="1"/>
      <pageSetup scale="82" orientation="portrait" r:id="rId11"/>
      <headerFooter alignWithMargins="0"/>
    </customSheetView>
    <customSheetView guid="{D099E5BD-69C3-4A36-A01A-AB9127CD02AF}">
      <selection activeCell="G15" sqref="G15"/>
      <pageMargins left="0.5" right="0.5" top="0.5" bottom="0.25" header="0.5" footer="0.25"/>
      <printOptions horizontalCentered="1" verticalCentered="1"/>
      <pageSetup scale="82" orientation="portrait" r:id="rId12"/>
      <headerFooter alignWithMargins="0"/>
    </customSheetView>
  </customSheetViews>
  <mergeCells count="1">
    <mergeCell ref="A62:N62"/>
  </mergeCells>
  <printOptions horizontalCentered="1" verticalCentered="1"/>
  <pageMargins left="0.5" right="0.5" top="0.5" bottom="0.25" header="0.5" footer="0.25"/>
  <pageSetup scale="82" orientation="portrait" r:id="rId13"/>
  <headerFooter alignWithMargins="0"/>
  <legacyDrawing r:id="rId1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4"/>
  <sheetViews>
    <sheetView zoomScaleNormal="100" workbookViewId="0">
      <selection activeCell="C10" sqref="C10"/>
    </sheetView>
  </sheetViews>
  <sheetFormatPr defaultColWidth="11.42578125" defaultRowHeight="12.75"/>
  <cols>
    <col min="1" max="1" width="4.28515625" style="755" customWidth="1"/>
    <col min="2" max="2" width="0.42578125" style="755" customWidth="1"/>
    <col min="3" max="3" width="14.140625" style="755" customWidth="1"/>
    <col min="4" max="4" width="11.42578125" style="755" customWidth="1"/>
    <col min="5" max="5" width="18" style="755" customWidth="1"/>
    <col min="6" max="6" width="13.140625" style="755" customWidth="1"/>
    <col min="7" max="7" width="13" style="755" customWidth="1"/>
    <col min="8" max="8" width="13.28515625" style="755" customWidth="1"/>
    <col min="9" max="9" width="14.42578125" style="755" customWidth="1"/>
    <col min="10" max="10" width="3.85546875" style="755" customWidth="1"/>
    <col min="11" max="11" width="1.42578125" style="755" customWidth="1"/>
    <col min="12" max="12" width="11.42578125" style="755"/>
    <col min="13" max="13" width="20.140625" style="793" bestFit="1" customWidth="1"/>
    <col min="14" max="14" width="10.140625" style="793" bestFit="1" customWidth="1"/>
    <col min="15" max="15" width="35.28515625" style="793" bestFit="1" customWidth="1"/>
    <col min="16" max="16" width="10.140625" style="793" bestFit="1" customWidth="1"/>
    <col min="17" max="16384" width="11.42578125" style="755"/>
  </cols>
  <sheetData>
    <row r="1" spans="1:11">
      <c r="A1" s="769" t="s">
        <v>3204</v>
      </c>
      <c r="B1" s="769"/>
      <c r="C1" s="769"/>
      <c r="D1" s="769"/>
      <c r="E1" s="769"/>
      <c r="F1" s="769"/>
      <c r="G1" s="769"/>
      <c r="H1" s="769"/>
      <c r="I1" s="769"/>
      <c r="J1" s="3755">
        <v>27</v>
      </c>
      <c r="K1" s="3755"/>
    </row>
    <row r="2" spans="1:11">
      <c r="A2" s="760" t="s">
        <v>1023</v>
      </c>
      <c r="B2" s="761"/>
      <c r="C2" s="761"/>
      <c r="D2" s="761"/>
      <c r="E2" s="761"/>
      <c r="F2" s="761"/>
      <c r="G2" s="761"/>
      <c r="H2" s="761"/>
      <c r="I2" s="761"/>
      <c r="J2" s="761"/>
      <c r="K2" s="794"/>
    </row>
    <row r="3" spans="1:11">
      <c r="A3" s="795" t="s">
        <v>1024</v>
      </c>
      <c r="B3" s="761"/>
      <c r="C3" s="761"/>
      <c r="D3" s="761"/>
      <c r="E3" s="761"/>
      <c r="F3" s="761"/>
      <c r="G3" s="761"/>
      <c r="H3" s="761"/>
      <c r="I3" s="761"/>
      <c r="J3" s="761"/>
      <c r="K3" s="794"/>
    </row>
    <row r="4" spans="1:11">
      <c r="A4" s="795"/>
      <c r="B4" s="761"/>
      <c r="C4" s="761"/>
      <c r="D4" s="761"/>
      <c r="E4" s="761"/>
      <c r="F4" s="761"/>
      <c r="G4" s="761"/>
      <c r="H4" s="761"/>
      <c r="I4" s="761"/>
      <c r="J4" s="761"/>
      <c r="K4" s="794"/>
    </row>
    <row r="5" spans="1:11" ht="9.75" customHeight="1">
      <c r="A5" s="763"/>
      <c r="B5" s="727"/>
      <c r="C5" s="727"/>
      <c r="D5" s="727"/>
      <c r="E5" s="727"/>
      <c r="F5" s="727"/>
      <c r="G5" s="727"/>
      <c r="H5" s="727"/>
      <c r="I5" s="727"/>
      <c r="J5" s="727"/>
      <c r="K5" s="786"/>
    </row>
    <row r="6" spans="1:11">
      <c r="A6" s="763"/>
      <c r="B6" s="727"/>
      <c r="C6" s="727" t="s">
        <v>1025</v>
      </c>
      <c r="D6" s="727"/>
      <c r="E6" s="727"/>
      <c r="F6" s="727"/>
      <c r="G6" s="727"/>
      <c r="H6" s="727"/>
      <c r="I6" s="727"/>
      <c r="J6" s="727"/>
      <c r="K6" s="786"/>
    </row>
    <row r="7" spans="1:11">
      <c r="A7" s="765"/>
      <c r="B7" s="766"/>
      <c r="C7" s="767" t="s">
        <v>1026</v>
      </c>
      <c r="D7" s="727"/>
      <c r="E7" s="727"/>
      <c r="F7" s="727"/>
      <c r="G7" s="727"/>
      <c r="H7" s="727"/>
      <c r="I7" s="727"/>
      <c r="J7" s="727"/>
      <c r="K7" s="786"/>
    </row>
    <row r="8" spans="1:11">
      <c r="A8" s="765"/>
      <c r="B8" s="766"/>
      <c r="C8" s="767" t="s">
        <v>1027</v>
      </c>
      <c r="D8" s="727"/>
      <c r="E8" s="727"/>
      <c r="F8" s="727"/>
      <c r="G8" s="727"/>
      <c r="H8" s="727"/>
      <c r="I8" s="727"/>
      <c r="J8" s="727"/>
      <c r="K8" s="786"/>
    </row>
    <row r="9" spans="1:11">
      <c r="A9" s="763"/>
      <c r="B9" s="727"/>
      <c r="C9" s="727" t="s">
        <v>1028</v>
      </c>
      <c r="D9" s="727"/>
      <c r="E9" s="727"/>
      <c r="F9" s="727"/>
      <c r="G9" s="727"/>
      <c r="H9" s="727"/>
      <c r="I9" s="727"/>
      <c r="J9" s="727"/>
      <c r="K9" s="786"/>
    </row>
    <row r="10" spans="1:11">
      <c r="A10" s="763"/>
      <c r="B10" s="727"/>
      <c r="C10" s="727" t="s">
        <v>1029</v>
      </c>
      <c r="D10" s="727"/>
      <c r="E10" s="727"/>
      <c r="F10" s="727"/>
      <c r="G10" s="727"/>
      <c r="H10" s="727"/>
      <c r="I10" s="727"/>
      <c r="J10" s="727"/>
      <c r="K10" s="786"/>
    </row>
    <row r="11" spans="1:11">
      <c r="A11" s="765"/>
      <c r="B11" s="766"/>
      <c r="C11" s="767" t="s">
        <v>1030</v>
      </c>
      <c r="D11" s="727"/>
      <c r="E11" s="727"/>
      <c r="F11" s="727"/>
      <c r="G11" s="727"/>
      <c r="H11" s="727"/>
      <c r="I11" s="727"/>
      <c r="J11" s="727"/>
      <c r="K11" s="786"/>
    </row>
    <row r="12" spans="1:11">
      <c r="A12" s="763"/>
      <c r="B12" s="727"/>
      <c r="C12" s="727" t="s">
        <v>1031</v>
      </c>
      <c r="D12" s="727"/>
      <c r="E12" s="727"/>
      <c r="F12" s="727"/>
      <c r="G12" s="727"/>
      <c r="H12" s="727"/>
      <c r="I12" s="727"/>
      <c r="J12" s="727"/>
      <c r="K12" s="786"/>
    </row>
    <row r="13" spans="1:11">
      <c r="A13" s="765"/>
      <c r="B13" s="766"/>
      <c r="C13" s="767" t="s">
        <v>1032</v>
      </c>
      <c r="D13" s="727"/>
      <c r="E13" s="727"/>
      <c r="F13" s="727"/>
      <c r="G13" s="727"/>
      <c r="H13" s="727"/>
      <c r="I13" s="727"/>
      <c r="J13" s="727"/>
      <c r="K13" s="786"/>
    </row>
    <row r="14" spans="1:11">
      <c r="A14" s="763"/>
      <c r="B14" s="727"/>
      <c r="C14" s="727" t="s">
        <v>1033</v>
      </c>
      <c r="D14" s="727"/>
      <c r="E14" s="727"/>
      <c r="F14" s="727"/>
      <c r="G14" s="727"/>
      <c r="H14" s="727"/>
      <c r="I14" s="727"/>
      <c r="J14" s="727"/>
      <c r="K14" s="786"/>
    </row>
    <row r="15" spans="1:11">
      <c r="A15" s="763"/>
      <c r="B15" s="727"/>
      <c r="C15" s="727" t="s">
        <v>1034</v>
      </c>
      <c r="D15" s="727"/>
      <c r="E15" s="727"/>
      <c r="F15" s="727"/>
      <c r="G15" s="727"/>
      <c r="H15" s="727"/>
      <c r="I15" s="727"/>
      <c r="J15" s="727"/>
      <c r="K15" s="786"/>
    </row>
    <row r="16" spans="1:11">
      <c r="A16" s="765"/>
      <c r="B16" s="766"/>
      <c r="C16" s="767" t="s">
        <v>1035</v>
      </c>
      <c r="D16" s="727"/>
      <c r="E16" s="727"/>
      <c r="F16" s="727"/>
      <c r="G16" s="727"/>
      <c r="H16" s="727"/>
      <c r="I16" s="727"/>
      <c r="J16" s="727"/>
      <c r="K16" s="786"/>
    </row>
    <row r="17" spans="1:16" ht="9.75" customHeight="1">
      <c r="A17" s="763"/>
      <c r="B17" s="727"/>
      <c r="C17" s="727"/>
      <c r="D17" s="727"/>
      <c r="E17" s="727"/>
      <c r="F17" s="727"/>
      <c r="G17" s="727"/>
      <c r="H17" s="727"/>
      <c r="I17" s="727"/>
      <c r="J17" s="727"/>
      <c r="K17" s="786"/>
    </row>
    <row r="18" spans="1:16">
      <c r="A18" s="771"/>
      <c r="B18" s="774"/>
      <c r="C18" s="771"/>
      <c r="D18" s="774" t="s">
        <v>1036</v>
      </c>
      <c r="E18" s="774"/>
      <c r="F18" s="774"/>
      <c r="G18" s="771"/>
      <c r="H18" s="771"/>
      <c r="I18" s="771"/>
      <c r="J18" s="771"/>
      <c r="K18" s="796"/>
    </row>
    <row r="19" spans="1:16" ht="12.75" customHeight="1">
      <c r="A19" s="763" t="s">
        <v>7</v>
      </c>
      <c r="B19" s="727"/>
      <c r="C19" s="773" t="s">
        <v>1037</v>
      </c>
      <c r="D19" s="773" t="s">
        <v>1038</v>
      </c>
      <c r="E19" s="797" t="s">
        <v>1039</v>
      </c>
      <c r="F19" s="797" t="s">
        <v>1040</v>
      </c>
      <c r="G19" s="776" t="s">
        <v>1041</v>
      </c>
      <c r="H19" s="776" t="s">
        <v>1042</v>
      </c>
      <c r="I19" s="776" t="s">
        <v>1043</v>
      </c>
      <c r="J19" s="763" t="s">
        <v>7</v>
      </c>
      <c r="K19" s="786"/>
    </row>
    <row r="20" spans="1:16" ht="12.75" customHeight="1">
      <c r="A20" s="776" t="s">
        <v>17</v>
      </c>
      <c r="B20" s="727"/>
      <c r="C20" s="779"/>
      <c r="D20" s="779"/>
      <c r="E20" s="776" t="s">
        <v>1044</v>
      </c>
      <c r="F20" s="763"/>
      <c r="G20" s="776" t="s">
        <v>1045</v>
      </c>
      <c r="H20" s="776" t="s">
        <v>1046</v>
      </c>
      <c r="I20" s="776" t="s">
        <v>1047</v>
      </c>
      <c r="J20" s="763" t="s">
        <v>17</v>
      </c>
      <c r="K20" s="786"/>
    </row>
    <row r="21" spans="1:16" ht="12.75" customHeight="1">
      <c r="A21" s="763"/>
      <c r="B21" s="727"/>
      <c r="C21" s="779"/>
      <c r="D21" s="779"/>
      <c r="E21" s="763"/>
      <c r="F21" s="763"/>
      <c r="G21" s="763"/>
      <c r="H21" s="763"/>
      <c r="I21" s="776" t="s">
        <v>1048</v>
      </c>
      <c r="J21" s="763"/>
      <c r="K21" s="786"/>
    </row>
    <row r="22" spans="1:16" ht="12.75" customHeight="1">
      <c r="A22" s="768"/>
      <c r="B22" s="769"/>
      <c r="C22" s="780" t="s">
        <v>29</v>
      </c>
      <c r="D22" s="780" t="s">
        <v>30</v>
      </c>
      <c r="E22" s="798" t="s">
        <v>31</v>
      </c>
      <c r="F22" s="798" t="s">
        <v>32</v>
      </c>
      <c r="G22" s="798" t="s">
        <v>89</v>
      </c>
      <c r="H22" s="798" t="s">
        <v>90</v>
      </c>
      <c r="I22" s="798" t="s">
        <v>91</v>
      </c>
      <c r="J22" s="768"/>
      <c r="K22" s="799"/>
      <c r="M22" s="213"/>
      <c r="N22" s="213"/>
      <c r="O22" s="213"/>
      <c r="P22" s="213"/>
    </row>
    <row r="23" spans="1:16" ht="12.75" customHeight="1">
      <c r="A23" s="771">
        <v>1</v>
      </c>
      <c r="B23" s="774"/>
      <c r="C23" s="3183">
        <v>28</v>
      </c>
      <c r="D23" s="2808"/>
      <c r="E23" s="2809"/>
      <c r="F23" s="800">
        <v>28</v>
      </c>
      <c r="G23" s="800"/>
      <c r="H23" s="800"/>
      <c r="I23" s="801"/>
      <c r="J23" s="771">
        <v>1</v>
      </c>
      <c r="K23" s="796"/>
    </row>
    <row r="24" spans="1:16" ht="12.75" customHeight="1">
      <c r="A24" s="763">
        <v>2</v>
      </c>
      <c r="B24" s="766"/>
      <c r="C24" s="3184"/>
      <c r="D24" s="2808"/>
      <c r="E24" s="2809"/>
      <c r="F24" s="802"/>
      <c r="G24" s="804"/>
      <c r="H24" s="804"/>
      <c r="I24" s="805"/>
      <c r="J24" s="763">
        <v>2</v>
      </c>
      <c r="K24" s="786"/>
    </row>
    <row r="25" spans="1:16" ht="12.75" customHeight="1">
      <c r="A25" s="763">
        <v>3</v>
      </c>
      <c r="B25" s="766"/>
      <c r="C25" s="3183">
        <v>173</v>
      </c>
      <c r="D25" s="2808"/>
      <c r="E25" s="2809"/>
      <c r="F25" s="804">
        <v>173</v>
      </c>
      <c r="G25" s="804"/>
      <c r="H25" s="804">
        <v>20</v>
      </c>
      <c r="I25" s="805"/>
      <c r="J25" s="763">
        <v>3</v>
      </c>
      <c r="K25" s="786"/>
    </row>
    <row r="26" spans="1:16" ht="12.75" customHeight="1">
      <c r="A26" s="763">
        <v>4</v>
      </c>
      <c r="B26" s="766"/>
      <c r="C26" s="3183">
        <v>19</v>
      </c>
      <c r="D26" s="2808"/>
      <c r="E26" s="2809"/>
      <c r="F26" s="804">
        <v>19</v>
      </c>
      <c r="G26" s="804"/>
      <c r="H26" s="804"/>
      <c r="I26" s="805"/>
      <c r="J26" s="763">
        <v>4</v>
      </c>
      <c r="K26" s="786"/>
    </row>
    <row r="27" spans="1:16" ht="12.75" customHeight="1">
      <c r="A27" s="763">
        <v>5</v>
      </c>
      <c r="B27" s="766"/>
      <c r="C27" s="3183">
        <v>19</v>
      </c>
      <c r="D27" s="2808"/>
      <c r="E27" s="2809"/>
      <c r="F27" s="804">
        <v>19</v>
      </c>
      <c r="G27" s="804"/>
      <c r="H27" s="804"/>
      <c r="I27" s="805"/>
      <c r="J27" s="763">
        <v>5</v>
      </c>
      <c r="K27" s="786"/>
    </row>
    <row r="28" spans="1:16" ht="12.75" customHeight="1">
      <c r="A28" s="763">
        <v>6</v>
      </c>
      <c r="B28" s="766"/>
      <c r="C28" s="3183"/>
      <c r="D28" s="2808"/>
      <c r="E28" s="2809"/>
      <c r="F28" s="804"/>
      <c r="G28" s="804"/>
      <c r="H28" s="804"/>
      <c r="I28" s="805"/>
      <c r="J28" s="763">
        <v>6</v>
      </c>
      <c r="K28" s="786"/>
    </row>
    <row r="29" spans="1:16" ht="12.75" customHeight="1">
      <c r="A29" s="763">
        <v>7</v>
      </c>
      <c r="B29" s="766"/>
      <c r="C29" s="3183">
        <v>302008</v>
      </c>
      <c r="D29" s="2808">
        <v>2400</v>
      </c>
      <c r="E29" s="2809"/>
      <c r="F29" s="804">
        <v>304408</v>
      </c>
      <c r="G29" s="804"/>
      <c r="H29" s="804"/>
      <c r="I29" s="805"/>
      <c r="J29" s="763">
        <v>7</v>
      </c>
      <c r="K29" s="786"/>
    </row>
    <row r="30" spans="1:16" ht="12.75" customHeight="1">
      <c r="A30" s="763">
        <v>8</v>
      </c>
      <c r="B30" s="766"/>
      <c r="C30" s="3183">
        <v>35</v>
      </c>
      <c r="D30" s="2808"/>
      <c r="E30" s="2809"/>
      <c r="F30" s="804">
        <v>35</v>
      </c>
      <c r="G30" s="804"/>
      <c r="H30" s="804"/>
      <c r="I30" s="805"/>
      <c r="J30" s="763">
        <v>8</v>
      </c>
      <c r="K30" s="786"/>
    </row>
    <row r="31" spans="1:16" ht="12.75" customHeight="1">
      <c r="A31" s="763">
        <v>9</v>
      </c>
      <c r="B31" s="766"/>
      <c r="C31" s="3183">
        <v>151294</v>
      </c>
      <c r="D31" s="2808"/>
      <c r="E31" s="3190"/>
      <c r="F31" s="804">
        <v>151294</v>
      </c>
      <c r="G31" s="804"/>
      <c r="H31" s="804"/>
      <c r="I31" s="805"/>
      <c r="J31" s="763">
        <v>9</v>
      </c>
      <c r="K31" s="786"/>
    </row>
    <row r="32" spans="1:16" ht="12.75" customHeight="1">
      <c r="A32" s="763">
        <v>10</v>
      </c>
      <c r="B32" s="766"/>
      <c r="C32" s="3183">
        <v>157</v>
      </c>
      <c r="D32" s="2808"/>
      <c r="E32" s="2809"/>
      <c r="F32" s="804">
        <v>157</v>
      </c>
      <c r="G32" s="804"/>
      <c r="H32" s="804"/>
      <c r="I32" s="805"/>
      <c r="J32" s="763">
        <v>10</v>
      </c>
      <c r="K32" s="786"/>
    </row>
    <row r="33" spans="1:11" ht="12.75" customHeight="1">
      <c r="A33" s="763">
        <v>11</v>
      </c>
      <c r="B33" s="766"/>
      <c r="C33" s="3183">
        <v>330</v>
      </c>
      <c r="D33" s="2808"/>
      <c r="E33" s="2809"/>
      <c r="F33" s="804">
        <v>330</v>
      </c>
      <c r="G33" s="804"/>
      <c r="H33" s="804"/>
      <c r="I33" s="805"/>
      <c r="J33" s="763">
        <v>11</v>
      </c>
      <c r="K33" s="786"/>
    </row>
    <row r="34" spans="1:11" ht="12.75" customHeight="1">
      <c r="A34" s="763">
        <v>12</v>
      </c>
      <c r="B34" s="766"/>
      <c r="C34" s="3184">
        <v>309</v>
      </c>
      <c r="D34" s="2808"/>
      <c r="E34" s="2809"/>
      <c r="F34" s="806">
        <v>309</v>
      </c>
      <c r="G34" s="804"/>
      <c r="H34" s="804"/>
      <c r="I34" s="805"/>
      <c r="J34" s="763">
        <v>12</v>
      </c>
      <c r="K34" s="786"/>
    </row>
    <row r="35" spans="1:11" ht="12.75" customHeight="1">
      <c r="A35" s="763">
        <v>13</v>
      </c>
      <c r="B35" s="766"/>
      <c r="C35" s="3183">
        <v>1323</v>
      </c>
      <c r="D35" s="2808"/>
      <c r="E35" s="2809"/>
      <c r="F35" s="804">
        <v>1323</v>
      </c>
      <c r="G35" s="804"/>
      <c r="H35" s="804"/>
      <c r="I35" s="805"/>
      <c r="J35" s="763">
        <v>13</v>
      </c>
      <c r="K35" s="786"/>
    </row>
    <row r="36" spans="1:11" ht="12.75" customHeight="1">
      <c r="A36" s="763">
        <v>14</v>
      </c>
      <c r="B36" s="766"/>
      <c r="C36" s="3183">
        <v>120</v>
      </c>
      <c r="D36" s="2810"/>
      <c r="E36" s="2810"/>
      <c r="F36" s="807">
        <v>120</v>
      </c>
      <c r="G36" s="807"/>
      <c r="H36" s="807"/>
      <c r="I36" s="764"/>
      <c r="J36" s="763">
        <v>14</v>
      </c>
      <c r="K36" s="786"/>
    </row>
    <row r="37" spans="1:11" ht="12.75" customHeight="1">
      <c r="A37" s="763">
        <v>15</v>
      </c>
      <c r="B37" s="766"/>
      <c r="C37" s="802"/>
      <c r="D37" s="803"/>
      <c r="E37" s="803"/>
      <c r="F37" s="807"/>
      <c r="G37" s="808"/>
      <c r="H37" s="808"/>
      <c r="I37" s="808"/>
      <c r="J37" s="766">
        <v>15</v>
      </c>
      <c r="K37" s="786"/>
    </row>
    <row r="38" spans="1:11" ht="12.75" customHeight="1">
      <c r="A38" s="763">
        <v>16</v>
      </c>
      <c r="B38" s="766"/>
      <c r="C38" s="809">
        <f t="shared" ref="C38:H38" si="0">SUM(C23:C37)</f>
        <v>455815</v>
      </c>
      <c r="D38" s="809">
        <f>SUM(D23:D37)</f>
        <v>2400</v>
      </c>
      <c r="E38" s="809"/>
      <c r="F38" s="809">
        <f t="shared" si="0"/>
        <v>458215</v>
      </c>
      <c r="G38" s="809"/>
      <c r="H38" s="809">
        <f t="shared" si="0"/>
        <v>20</v>
      </c>
      <c r="I38" s="810"/>
      <c r="J38" s="766">
        <v>16</v>
      </c>
      <c r="K38" s="786"/>
    </row>
    <row r="39" spans="1:11" ht="12.75" customHeight="1">
      <c r="A39" s="763">
        <v>17</v>
      </c>
      <c r="B39" s="766"/>
      <c r="C39" s="811"/>
      <c r="D39" s="811"/>
      <c r="E39" s="811"/>
      <c r="F39" s="811"/>
      <c r="G39" s="811"/>
      <c r="H39" s="811"/>
      <c r="I39" s="811"/>
      <c r="J39" s="766">
        <v>17</v>
      </c>
      <c r="K39" s="786"/>
    </row>
    <row r="40" spans="1:11" ht="12.75" customHeight="1">
      <c r="A40" s="763">
        <v>18</v>
      </c>
      <c r="B40" s="766"/>
      <c r="C40" s="803"/>
      <c r="D40" s="803"/>
      <c r="E40" s="804"/>
      <c r="F40" s="804"/>
      <c r="G40" s="804"/>
      <c r="H40" s="804"/>
      <c r="I40" s="805"/>
      <c r="J40" s="763">
        <v>18</v>
      </c>
      <c r="K40" s="786"/>
    </row>
    <row r="41" spans="1:11" ht="12.75" customHeight="1">
      <c r="A41" s="763">
        <v>19</v>
      </c>
      <c r="B41" s="766"/>
      <c r="C41" s="803"/>
      <c r="D41" s="803"/>
      <c r="E41" s="804"/>
      <c r="F41" s="804"/>
      <c r="G41" s="804"/>
      <c r="H41" s="804"/>
      <c r="I41" s="805"/>
      <c r="J41" s="763">
        <v>19</v>
      </c>
      <c r="K41" s="786"/>
    </row>
    <row r="42" spans="1:11" ht="12.75" customHeight="1">
      <c r="A42" s="763">
        <v>20</v>
      </c>
      <c r="B42" s="766"/>
      <c r="C42" s="803"/>
      <c r="D42" s="803"/>
      <c r="E42" s="804"/>
      <c r="F42" s="804"/>
      <c r="G42" s="804"/>
      <c r="H42" s="804"/>
      <c r="I42" s="805"/>
      <c r="J42" s="763">
        <v>20</v>
      </c>
      <c r="K42" s="786"/>
    </row>
    <row r="43" spans="1:11" ht="12.75" customHeight="1">
      <c r="A43" s="763">
        <v>21</v>
      </c>
      <c r="B43" s="766"/>
      <c r="C43" s="803"/>
      <c r="D43" s="803"/>
      <c r="E43" s="804"/>
      <c r="F43" s="804"/>
      <c r="G43" s="804"/>
      <c r="H43" s="804"/>
      <c r="I43" s="805"/>
      <c r="J43" s="763">
        <v>21</v>
      </c>
      <c r="K43" s="786"/>
    </row>
    <row r="44" spans="1:11" ht="12.75" customHeight="1">
      <c r="A44" s="763">
        <v>22</v>
      </c>
      <c r="B44" s="766"/>
      <c r="C44" s="3185">
        <v>66650</v>
      </c>
      <c r="D44" s="3188">
        <v>6500</v>
      </c>
      <c r="E44" s="804"/>
      <c r="F44" s="3197">
        <v>73150</v>
      </c>
      <c r="G44" s="804"/>
      <c r="H44" s="804"/>
      <c r="I44" s="805"/>
      <c r="J44" s="763">
        <v>22</v>
      </c>
      <c r="K44" s="786"/>
    </row>
    <row r="45" spans="1:11" ht="12.75" customHeight="1">
      <c r="A45" s="763">
        <v>23</v>
      </c>
      <c r="B45" s="766"/>
      <c r="C45" s="3187">
        <v>7933</v>
      </c>
      <c r="D45" s="3189">
        <v>1015</v>
      </c>
      <c r="E45" s="804"/>
      <c r="F45" s="3197">
        <v>8948</v>
      </c>
      <c r="G45" s="804"/>
      <c r="H45" s="804"/>
      <c r="I45" s="805"/>
      <c r="J45" s="763">
        <v>23</v>
      </c>
      <c r="K45" s="786"/>
    </row>
    <row r="46" spans="1:11" ht="12.75" customHeight="1">
      <c r="A46" s="763">
        <v>24</v>
      </c>
      <c r="B46" s="766"/>
      <c r="C46" s="3186">
        <v>200</v>
      </c>
      <c r="D46" s="803"/>
      <c r="E46" s="804"/>
      <c r="F46" s="804">
        <v>200</v>
      </c>
      <c r="G46" s="804"/>
      <c r="H46" s="804"/>
      <c r="I46" s="805"/>
      <c r="J46" s="763">
        <v>24</v>
      </c>
      <c r="K46" s="786"/>
    </row>
    <row r="47" spans="1:11" ht="12.75" customHeight="1">
      <c r="A47" s="763">
        <v>25</v>
      </c>
      <c r="B47" s="766"/>
      <c r="C47" s="802"/>
      <c r="D47" s="803"/>
      <c r="E47" s="812"/>
      <c r="F47" s="804"/>
      <c r="G47" s="812"/>
      <c r="H47" s="812"/>
      <c r="I47" s="812"/>
      <c r="J47" s="763">
        <v>25</v>
      </c>
      <c r="K47" s="786"/>
    </row>
    <row r="48" spans="1:11" ht="12.75" customHeight="1">
      <c r="A48" s="763">
        <v>26</v>
      </c>
      <c r="B48" s="766"/>
      <c r="C48" s="809">
        <f>SUM(C44:C47)</f>
        <v>74783</v>
      </c>
      <c r="D48" s="809">
        <f>SUM(D44:D47)</f>
        <v>7515</v>
      </c>
      <c r="E48" s="809"/>
      <c r="F48" s="809">
        <f>SUM(F44:F47)</f>
        <v>82298</v>
      </c>
      <c r="G48" s="813"/>
      <c r="H48" s="813"/>
      <c r="I48" s="814"/>
      <c r="J48" s="763">
        <v>26</v>
      </c>
      <c r="K48" s="786"/>
    </row>
    <row r="49" spans="1:11" ht="12.75" customHeight="1">
      <c r="A49" s="763">
        <v>27</v>
      </c>
      <c r="B49" s="766"/>
      <c r="C49" s="815"/>
      <c r="D49" s="815"/>
      <c r="E49" s="805"/>
      <c r="F49" s="805"/>
      <c r="G49" s="805"/>
      <c r="H49" s="805"/>
      <c r="I49" s="805"/>
      <c r="J49" s="763">
        <v>27</v>
      </c>
      <c r="K49" s="786"/>
    </row>
    <row r="50" spans="1:11" ht="12.75" customHeight="1">
      <c r="A50" s="763">
        <v>28</v>
      </c>
      <c r="B50" s="766"/>
      <c r="C50" s="815"/>
      <c r="D50" s="805"/>
      <c r="E50" s="805"/>
      <c r="F50" s="805"/>
      <c r="G50" s="805"/>
      <c r="H50" s="805"/>
      <c r="I50" s="815"/>
      <c r="J50" s="763">
        <v>28</v>
      </c>
      <c r="K50" s="786"/>
    </row>
    <row r="51" spans="1:11" ht="12.75" customHeight="1">
      <c r="A51" s="763">
        <v>29</v>
      </c>
      <c r="B51" s="766"/>
      <c r="C51" s="815"/>
      <c r="D51" s="815"/>
      <c r="E51" s="805"/>
      <c r="F51" s="805"/>
      <c r="G51" s="805"/>
      <c r="H51" s="805"/>
      <c r="I51" s="805"/>
      <c r="J51" s="763">
        <v>29</v>
      </c>
      <c r="K51" s="786"/>
    </row>
    <row r="52" spans="1:11" ht="12.75" customHeight="1">
      <c r="A52" s="763">
        <v>30</v>
      </c>
      <c r="B52" s="766"/>
      <c r="C52" s="815"/>
      <c r="D52" s="815"/>
      <c r="E52" s="805"/>
      <c r="F52" s="805"/>
      <c r="G52" s="805"/>
      <c r="H52" s="805"/>
      <c r="I52" s="805"/>
      <c r="J52" s="763">
        <v>30</v>
      </c>
      <c r="K52" s="786"/>
    </row>
    <row r="53" spans="1:11" ht="12.75" customHeight="1">
      <c r="A53" s="763">
        <v>31</v>
      </c>
      <c r="B53" s="766"/>
      <c r="C53" s="815"/>
      <c r="D53" s="805"/>
      <c r="E53" s="808"/>
      <c r="F53" s="805"/>
      <c r="G53" s="805"/>
      <c r="H53" s="805"/>
      <c r="I53" s="805"/>
      <c r="J53" s="763">
        <v>31</v>
      </c>
      <c r="K53" s="786"/>
    </row>
    <row r="54" spans="1:11" ht="12.75" customHeight="1">
      <c r="A54" s="763">
        <v>32</v>
      </c>
      <c r="B54" s="766"/>
      <c r="C54" s="815"/>
      <c r="D54" s="815"/>
      <c r="E54" s="785"/>
      <c r="F54" s="805"/>
      <c r="G54" s="805"/>
      <c r="H54" s="805"/>
      <c r="I54" s="805"/>
      <c r="J54" s="763">
        <v>32</v>
      </c>
      <c r="K54" s="786"/>
    </row>
    <row r="55" spans="1:11" ht="12.75" customHeight="1">
      <c r="A55" s="763">
        <v>33</v>
      </c>
      <c r="B55" s="766"/>
      <c r="C55" s="815"/>
      <c r="D55" s="815"/>
      <c r="E55" s="805"/>
      <c r="F55" s="805"/>
      <c r="G55" s="805"/>
      <c r="H55" s="805"/>
      <c r="I55" s="805"/>
      <c r="J55" s="763">
        <v>33</v>
      </c>
      <c r="K55" s="786"/>
    </row>
    <row r="56" spans="1:11" ht="12.75" customHeight="1">
      <c r="A56" s="763">
        <v>34</v>
      </c>
      <c r="B56" s="766"/>
      <c r="C56" s="815"/>
      <c r="D56" s="785"/>
      <c r="E56" s="805"/>
      <c r="F56" s="805"/>
      <c r="G56" s="805"/>
      <c r="H56" s="805"/>
      <c r="I56" s="805"/>
      <c r="J56" s="763">
        <v>34</v>
      </c>
      <c r="K56" s="786"/>
    </row>
    <row r="57" spans="1:11" ht="12.75" customHeight="1">
      <c r="A57" s="763">
        <v>35</v>
      </c>
      <c r="B57" s="766"/>
      <c r="C57" s="815"/>
      <c r="D57" s="815"/>
      <c r="E57" s="805"/>
      <c r="F57" s="805"/>
      <c r="G57" s="805"/>
      <c r="H57" s="805"/>
      <c r="I57" s="805"/>
      <c r="J57" s="763">
        <v>35</v>
      </c>
      <c r="K57" s="786"/>
    </row>
    <row r="58" spans="1:11" ht="12.75" customHeight="1">
      <c r="A58" s="763">
        <v>36</v>
      </c>
      <c r="B58" s="766"/>
      <c r="C58" s="815"/>
      <c r="D58" s="816"/>
      <c r="E58" s="805"/>
      <c r="F58" s="805"/>
      <c r="G58" s="805"/>
      <c r="H58" s="805"/>
      <c r="I58" s="805"/>
      <c r="J58" s="763">
        <v>36</v>
      </c>
      <c r="K58" s="786"/>
    </row>
    <row r="59" spans="1:11" ht="12.75" customHeight="1">
      <c r="A59" s="763">
        <v>37</v>
      </c>
      <c r="B59" s="766"/>
      <c r="C59" s="815"/>
      <c r="D59" s="816"/>
      <c r="E59" s="805"/>
      <c r="F59" s="805"/>
      <c r="G59" s="805"/>
      <c r="H59" s="805"/>
      <c r="I59" s="805"/>
      <c r="J59" s="763">
        <v>37</v>
      </c>
      <c r="K59" s="786"/>
    </row>
    <row r="60" spans="1:11" ht="12.75" customHeight="1">
      <c r="A60" s="768">
        <v>38</v>
      </c>
      <c r="B60" s="769"/>
      <c r="C60" s="817"/>
      <c r="D60" s="817"/>
      <c r="E60" s="818"/>
      <c r="F60" s="818"/>
      <c r="G60" s="818"/>
      <c r="H60" s="818"/>
      <c r="I60" s="818"/>
      <c r="J60" s="768">
        <v>38</v>
      </c>
      <c r="K60" s="799"/>
    </row>
    <row r="61" spans="1:11" ht="12.75" customHeight="1">
      <c r="A61" s="763"/>
      <c r="B61" s="766"/>
      <c r="C61" s="819"/>
      <c r="D61" s="819"/>
      <c r="E61" s="819"/>
      <c r="F61" s="819"/>
      <c r="G61" s="819"/>
      <c r="H61" s="819"/>
      <c r="I61" s="819"/>
      <c r="J61" s="766"/>
      <c r="K61" s="786"/>
    </row>
    <row r="62" spans="1:11" ht="12.75" customHeight="1">
      <c r="A62" s="3751" t="s">
        <v>37</v>
      </c>
      <c r="B62" s="3752"/>
      <c r="C62" s="3752"/>
      <c r="D62" s="3752"/>
      <c r="E62" s="3752"/>
      <c r="F62" s="3752"/>
      <c r="G62" s="3752"/>
      <c r="H62" s="3752"/>
      <c r="I62" s="3752"/>
      <c r="J62" s="3752"/>
      <c r="K62" s="3753"/>
    </row>
    <row r="63" spans="1:11" ht="12.75" customHeight="1">
      <c r="A63" s="763"/>
      <c r="B63" s="766"/>
      <c r="C63" s="819"/>
      <c r="D63" s="819"/>
      <c r="E63" s="819"/>
      <c r="F63" s="819"/>
      <c r="G63" s="819"/>
      <c r="H63" s="819"/>
      <c r="I63" s="819"/>
      <c r="J63" s="766"/>
      <c r="K63" s="786"/>
    </row>
    <row r="64" spans="1:11" ht="12.75" customHeight="1">
      <c r="A64" s="2811" t="s">
        <v>3348</v>
      </c>
      <c r="B64" s="2806"/>
      <c r="C64" s="2807"/>
      <c r="D64" s="2807"/>
      <c r="E64" s="2807"/>
      <c r="F64" s="3348" t="s">
        <v>3349</v>
      </c>
      <c r="G64" s="3348"/>
      <c r="H64" s="3348"/>
      <c r="I64" s="3348"/>
      <c r="J64" s="3348"/>
      <c r="K64" s="786"/>
    </row>
    <row r="65" spans="1:11" ht="12.75" customHeight="1">
      <c r="A65" s="2811" t="s">
        <v>3350</v>
      </c>
      <c r="B65" s="2801"/>
      <c r="C65" s="820"/>
      <c r="D65" s="820"/>
      <c r="E65" s="820"/>
      <c r="F65" s="3348" t="s">
        <v>3351</v>
      </c>
      <c r="G65" s="3348"/>
      <c r="H65" s="3348"/>
      <c r="I65" s="3348"/>
      <c r="J65" s="3348"/>
      <c r="K65" s="786"/>
    </row>
    <row r="66" spans="1:11" ht="12.75" customHeight="1">
      <c r="A66" s="2811" t="s">
        <v>3352</v>
      </c>
      <c r="B66" s="2801"/>
      <c r="C66" s="820"/>
      <c r="D66" s="2801"/>
      <c r="E66" s="2801"/>
      <c r="F66" s="3754" t="s">
        <v>3353</v>
      </c>
      <c r="G66" s="3754"/>
      <c r="H66" s="3754"/>
      <c r="I66" s="3754"/>
      <c r="J66" s="3754"/>
      <c r="K66" s="786"/>
    </row>
    <row r="67" spans="1:11" ht="12.75" customHeight="1">
      <c r="A67" s="2811" t="s">
        <v>3354</v>
      </c>
      <c r="B67" s="2801"/>
      <c r="C67" s="820"/>
      <c r="D67" s="2801"/>
      <c r="E67" s="2801"/>
      <c r="K67" s="786"/>
    </row>
    <row r="68" spans="1:11" ht="12.75" customHeight="1">
      <c r="A68" s="3182"/>
      <c r="B68" s="769"/>
      <c r="C68" s="821"/>
      <c r="D68" s="769"/>
      <c r="E68" s="769"/>
      <c r="F68" s="2749"/>
      <c r="G68" s="2749"/>
      <c r="H68" s="2749"/>
      <c r="I68" s="2749"/>
      <c r="J68" s="2749"/>
      <c r="K68" s="799"/>
    </row>
    <row r="69" spans="1:11" ht="12.75" customHeight="1">
      <c r="A69" s="727" t="s">
        <v>388</v>
      </c>
      <c r="B69" s="727"/>
      <c r="C69" s="727"/>
      <c r="D69" s="727"/>
      <c r="E69" s="727"/>
      <c r="F69" s="727"/>
      <c r="G69" s="727"/>
      <c r="H69" s="727"/>
      <c r="I69" s="727"/>
      <c r="J69" s="727"/>
    </row>
    <row r="70" spans="1:11">
      <c r="A70" s="727"/>
      <c r="B70" s="727"/>
      <c r="C70" s="727"/>
      <c r="D70" s="727"/>
      <c r="E70" s="727"/>
      <c r="F70" s="727"/>
      <c r="G70" s="727"/>
      <c r="H70" s="727"/>
      <c r="I70" s="727"/>
      <c r="J70" s="727"/>
    </row>
    <row r="71" spans="1:11">
      <c r="A71" s="727"/>
      <c r="B71" s="727"/>
      <c r="C71" s="727"/>
      <c r="D71" s="727"/>
      <c r="E71" s="727"/>
      <c r="F71" s="727"/>
      <c r="G71" s="727"/>
      <c r="H71" s="727"/>
      <c r="I71" s="727"/>
      <c r="J71" s="727"/>
    </row>
    <row r="72" spans="1:11">
      <c r="A72" s="727"/>
      <c r="B72" s="727"/>
      <c r="C72" s="727"/>
      <c r="D72" s="727"/>
      <c r="E72" s="727"/>
      <c r="F72" s="727"/>
      <c r="G72" s="727"/>
      <c r="H72" s="727"/>
      <c r="I72" s="727"/>
      <c r="J72" s="727"/>
    </row>
    <row r="73" spans="1:11" ht="15">
      <c r="A73" s="727"/>
      <c r="B73" s="727"/>
      <c r="C73" s="820"/>
      <c r="D73" s="820"/>
      <c r="E73" s="820"/>
      <c r="F73" s="822"/>
      <c r="G73" s="727"/>
      <c r="H73" s="820"/>
      <c r="I73" s="820"/>
      <c r="J73" s="727"/>
    </row>
    <row r="74" spans="1:11">
      <c r="A74" s="727"/>
      <c r="B74" s="727"/>
      <c r="C74" s="727"/>
      <c r="D74" s="727"/>
      <c r="E74" s="727"/>
      <c r="F74" s="727"/>
      <c r="G74" s="727"/>
      <c r="H74" s="727"/>
      <c r="I74" s="727"/>
      <c r="J74" s="727"/>
    </row>
  </sheetData>
  <customSheetViews>
    <customSheetView guid="{4E7A3D04-9F51-465C-A42B-3DF9B3E7D5B5}" showPageBreaks="1" fitToPage="1" printArea="1">
      <selection activeCell="M36" sqref="M36"/>
      <rowBreaks count="1" manualBreakCount="1">
        <brk id="67" max="65535" man="1"/>
      </rowBreaks>
      <pageMargins left="0.5" right="0.5" top="0.5" bottom="0.25" header="0.5" footer="0.25"/>
      <printOptions horizontalCentered="1" verticalCentered="1"/>
      <pageSetup scale="87" orientation="portrait" r:id="rId1"/>
      <headerFooter alignWithMargins="0"/>
    </customSheetView>
    <customSheetView guid="{0DB5BAD5-393A-4F38-9E8B-709DEA7858B1}" showPageBreaks="1" fitToPage="1" printArea="1" topLeftCell="A34">
      <selection activeCell="M66" sqref="M66"/>
      <rowBreaks count="1" manualBreakCount="1">
        <brk id="67" max="65535" man="1"/>
      </rowBreaks>
      <pageMargins left="0.5" right="0.5" top="0.5" bottom="0.25" header="0.5" footer="0.25"/>
      <printOptions horizontalCentered="1" verticalCentered="1"/>
      <pageSetup scale="87" orientation="portrait" r:id="rId2"/>
      <headerFooter alignWithMargins="0"/>
    </customSheetView>
    <customSheetView guid="{9188604F-721B-4607-B5A7-F14601E34BB8}" showPageBreaks="1" fitToPage="1" printArea="1">
      <selection activeCell="M36" sqref="M36"/>
      <rowBreaks count="1" manualBreakCount="1">
        <brk id="67" max="65535" man="1"/>
      </rowBreaks>
      <pageMargins left="0.5" right="0.5" top="0.5" bottom="0.25" header="0.5" footer="0.25"/>
      <printOptions horizontalCentered="1" verticalCentered="1"/>
      <pageSetup scale="87" orientation="portrait" r:id="rId3"/>
      <headerFooter alignWithMargins="0"/>
    </customSheetView>
    <customSheetView guid="{26429A53-B624-4AA6-8C8D-667186B058B8}" fitToPage="1">
      <selection activeCell="M36" sqref="M36"/>
      <rowBreaks count="1" manualBreakCount="1">
        <brk id="67" max="65535" man="1"/>
      </rowBreaks>
      <pageMargins left="0.5" right="0.5" top="0.5" bottom="0.25" header="0.5" footer="0.25"/>
      <printOptions horizontalCentered="1" verticalCentered="1"/>
      <pageSetup scale="82" orientation="portrait" r:id="rId4"/>
      <headerFooter alignWithMargins="0"/>
    </customSheetView>
    <customSheetView guid="{7390B031-6060-4327-BF01-8B9465EDB6D9}" fitToPage="1">
      <selection activeCell="M36" sqref="M36"/>
      <rowBreaks count="1" manualBreakCount="1">
        <brk id="67" max="65535" man="1"/>
      </rowBreaks>
      <pageMargins left="0.5" right="0.5" top="0.5" bottom="0.25" header="0.5" footer="0.25"/>
      <printOptions horizontalCentered="1" verticalCentered="1"/>
      <pageSetup scale="82" orientation="portrait" r:id="rId5"/>
      <headerFooter alignWithMargins="0"/>
    </customSheetView>
    <customSheetView guid="{49D366EC-C851-4932-854D-8EA887B298C5}" fitToPage="1">
      <selection activeCell="M36" sqref="M36"/>
      <rowBreaks count="1" manualBreakCount="1">
        <brk id="67" max="65535" man="1"/>
      </rowBreaks>
      <pageMargins left="0.5" right="0.5" top="0.5" bottom="0.25" header="0.5" footer="0.25"/>
      <printOptions horizontalCentered="1" verticalCentered="1"/>
      <pageSetup scale="82" orientation="portrait" r:id="rId6"/>
      <headerFooter alignWithMargins="0"/>
    </customSheetView>
    <customSheetView guid="{F228F194-B0FE-4A91-A927-06A4E89703F0}" fitToPage="1">
      <selection activeCell="M36" sqref="M36"/>
      <rowBreaks count="1" manualBreakCount="1">
        <brk id="67" max="65535" man="1"/>
      </rowBreaks>
      <pageMargins left="0.5" right="0.5" top="0.5" bottom="0.25" header="0.5" footer="0.25"/>
      <printOptions horizontalCentered="1" verticalCentered="1"/>
      <pageSetup scale="87" orientation="portrait" r:id="rId7"/>
      <headerFooter alignWithMargins="0"/>
    </customSheetView>
    <customSheetView guid="{A2494C54-8D9D-4A05-9F27-C858173D9692}" fitToPage="1">
      <selection activeCell="M36" sqref="M36"/>
      <rowBreaks count="1" manualBreakCount="1">
        <brk id="67" max="65535" man="1"/>
      </rowBreaks>
      <pageMargins left="0.5" right="0.5" top="0.5" bottom="0.25" header="0.5" footer="0.25"/>
      <printOptions horizontalCentered="1" verticalCentered="1"/>
      <pageSetup scale="87" orientation="portrait" r:id="rId8"/>
      <headerFooter alignWithMargins="0"/>
    </customSheetView>
    <customSheetView guid="{74404EEC-CA6A-48B0-B168-B7933282EEB2}" showPageBreaks="1" fitToPage="1" printArea="1" topLeftCell="A10">
      <selection activeCell="M36" sqref="M36"/>
      <rowBreaks count="1" manualBreakCount="1">
        <brk id="67" max="65535" man="1"/>
      </rowBreaks>
      <pageMargins left="0.5" right="0.5" top="0.5" bottom="0.25" header="0.5" footer="0.25"/>
      <printOptions horizontalCentered="1" verticalCentered="1"/>
      <pageSetup scale="82" orientation="portrait" r:id="rId9"/>
      <headerFooter alignWithMargins="0"/>
    </customSheetView>
    <customSheetView guid="{FB19BFAA-60BA-4CC2-92E5-E4C141AE804E}" fitToPage="1">
      <selection activeCell="M36" sqref="M36"/>
      <rowBreaks count="1" manualBreakCount="1">
        <brk id="67" max="65535" man="1"/>
      </rowBreaks>
      <pageMargins left="0.5" right="0.5" top="0.5" bottom="0.25" header="0.5" footer="0.25"/>
      <printOptions horizontalCentered="1" verticalCentered="1"/>
      <pageSetup scale="87" orientation="portrait" r:id="rId10"/>
      <headerFooter alignWithMargins="0"/>
    </customSheetView>
    <customSheetView guid="{F56BCD39-3910-4701-BCCF-245589B07D98}" showPageBreaks="1" fitToPage="1" printArea="1">
      <selection activeCell="M36" sqref="M36"/>
      <rowBreaks count="1" manualBreakCount="1">
        <brk id="67" max="65535" man="1"/>
      </rowBreaks>
      <pageMargins left="0.5" right="0.5" top="0.5" bottom="0.25" header="0.5" footer="0.25"/>
      <printOptions horizontalCentered="1" verticalCentered="1"/>
      <pageSetup scale="87" orientation="portrait" r:id="rId11"/>
      <headerFooter alignWithMargins="0"/>
    </customSheetView>
    <customSheetView guid="{D099E5BD-69C3-4A36-A01A-AB9127CD02AF}" fitToPage="1">
      <selection activeCell="C10" sqref="C10"/>
      <rowBreaks count="1" manualBreakCount="1">
        <brk id="67" max="65535" man="1"/>
      </rowBreaks>
      <pageMargins left="0.5" right="0.5" top="0.5" bottom="0.25" header="0.5" footer="0.25"/>
      <printOptions horizontalCentered="1" verticalCentered="1"/>
      <pageSetup scale="83" orientation="portrait" r:id="rId12"/>
      <headerFooter alignWithMargins="0"/>
    </customSheetView>
  </customSheetViews>
  <mergeCells count="3">
    <mergeCell ref="F66:J66"/>
    <mergeCell ref="J1:K1"/>
    <mergeCell ref="A62:K62"/>
  </mergeCells>
  <printOptions horizontalCentered="1" verticalCentered="1"/>
  <pageMargins left="0.5" right="0.5" top="0.5" bottom="0.25" header="0.5" footer="0.25"/>
  <pageSetup scale="83" orientation="portrait" r:id="rId13"/>
  <headerFooter alignWithMargins="0"/>
  <rowBreaks count="1" manualBreakCount="1">
    <brk id="67" max="65535" man="1"/>
  </rowBreaks>
  <legacyDrawing r:id="rId1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6"/>
  <sheetViews>
    <sheetView workbookViewId="0">
      <selection activeCell="H36" sqref="H36"/>
    </sheetView>
  </sheetViews>
  <sheetFormatPr defaultColWidth="11.42578125" defaultRowHeight="12.75"/>
  <cols>
    <col min="1" max="1" width="4" style="755" customWidth="1"/>
    <col min="2" max="2" width="0.85546875" style="755" customWidth="1"/>
    <col min="3" max="3" width="9.7109375" style="755" customWidth="1"/>
    <col min="4" max="4" width="7.85546875" style="755" customWidth="1"/>
    <col min="5" max="5" width="10.42578125" style="755" customWidth="1"/>
    <col min="6" max="8" width="11.42578125" style="755" customWidth="1"/>
    <col min="9" max="9" width="8.42578125" style="755" customWidth="1"/>
    <col min="10" max="10" width="9.42578125" style="755" customWidth="1"/>
    <col min="11" max="11" width="10.7109375" style="755" customWidth="1"/>
    <col min="12" max="12" width="3" style="755" customWidth="1"/>
    <col min="13" max="13" width="0.85546875" style="755" customWidth="1"/>
    <col min="14" max="16384" width="11.42578125" style="755"/>
  </cols>
  <sheetData>
    <row r="1" spans="1:14">
      <c r="A1" s="754">
        <v>28</v>
      </c>
      <c r="B1" s="727"/>
      <c r="C1" s="727"/>
      <c r="D1" s="727"/>
      <c r="E1" s="727"/>
      <c r="F1" s="727"/>
      <c r="G1" s="727"/>
      <c r="H1" s="727"/>
      <c r="J1" s="727"/>
      <c r="K1" s="727"/>
      <c r="L1" s="727"/>
      <c r="M1" s="756" t="s">
        <v>3204</v>
      </c>
      <c r="N1" s="823"/>
    </row>
    <row r="2" spans="1:14">
      <c r="A2" s="757" t="s">
        <v>1023</v>
      </c>
      <c r="B2" s="758"/>
      <c r="C2" s="758"/>
      <c r="D2" s="758"/>
      <c r="E2" s="758"/>
      <c r="F2" s="758"/>
      <c r="G2" s="758"/>
      <c r="H2" s="758"/>
      <c r="I2" s="758"/>
      <c r="J2" s="758"/>
      <c r="K2" s="758"/>
      <c r="L2" s="758"/>
      <c r="M2" s="759"/>
      <c r="N2" s="823"/>
    </row>
    <row r="3" spans="1:14">
      <c r="A3" s="795" t="s">
        <v>295</v>
      </c>
      <c r="B3" s="761"/>
      <c r="C3" s="761"/>
      <c r="D3" s="761"/>
      <c r="E3" s="761"/>
      <c r="F3" s="761"/>
      <c r="G3" s="761"/>
      <c r="H3" s="761"/>
      <c r="I3" s="761"/>
      <c r="J3" s="761"/>
      <c r="K3" s="761"/>
      <c r="L3" s="761"/>
      <c r="M3" s="762"/>
      <c r="N3" s="823"/>
    </row>
    <row r="4" spans="1:14">
      <c r="A4" s="795"/>
      <c r="B4" s="761"/>
      <c r="C4" s="761"/>
      <c r="D4" s="761"/>
      <c r="E4" s="761"/>
      <c r="F4" s="761"/>
      <c r="G4" s="761"/>
      <c r="H4" s="761"/>
      <c r="I4" s="761"/>
      <c r="J4" s="761"/>
      <c r="K4" s="761"/>
      <c r="L4" s="761"/>
      <c r="M4" s="762"/>
      <c r="N4" s="823"/>
    </row>
    <row r="5" spans="1:14">
      <c r="A5" s="763"/>
      <c r="B5" s="727"/>
      <c r="C5" s="727"/>
      <c r="D5" s="727"/>
      <c r="E5" s="727"/>
      <c r="F5" s="727"/>
      <c r="G5" s="727"/>
      <c r="H5" s="727"/>
      <c r="I5" s="727"/>
      <c r="J5" s="727"/>
      <c r="K5" s="727"/>
      <c r="L5" s="727"/>
      <c r="M5" s="764"/>
      <c r="N5" s="823"/>
    </row>
    <row r="6" spans="1:14">
      <c r="A6" s="771" t="s">
        <v>7</v>
      </c>
      <c r="B6" s="772"/>
      <c r="C6" s="773" t="s">
        <v>547</v>
      </c>
      <c r="D6" s="773" t="s">
        <v>8</v>
      </c>
      <c r="E6" s="773" t="s">
        <v>1015</v>
      </c>
      <c r="F6" s="774" t="s">
        <v>1049</v>
      </c>
      <c r="G6" s="774"/>
      <c r="H6" s="774"/>
      <c r="I6" s="774"/>
      <c r="J6" s="774"/>
      <c r="K6" s="773" t="s">
        <v>1017</v>
      </c>
      <c r="L6" s="771" t="s">
        <v>7</v>
      </c>
      <c r="M6" s="772"/>
      <c r="N6" s="823"/>
    </row>
    <row r="7" spans="1:14">
      <c r="A7" s="776" t="s">
        <v>17</v>
      </c>
      <c r="B7" s="764"/>
      <c r="C7" s="777" t="s">
        <v>17</v>
      </c>
      <c r="D7" s="777" t="s">
        <v>17</v>
      </c>
      <c r="E7" s="777" t="s">
        <v>1018</v>
      </c>
      <c r="F7" s="727" t="s">
        <v>1050</v>
      </c>
      <c r="G7" s="727"/>
      <c r="H7" s="727"/>
      <c r="I7" s="727"/>
      <c r="J7" s="727"/>
      <c r="K7" s="777" t="s">
        <v>1020</v>
      </c>
      <c r="L7" s="763" t="s">
        <v>17</v>
      </c>
      <c r="M7" s="764"/>
      <c r="N7" s="823"/>
    </row>
    <row r="8" spans="1:14">
      <c r="A8" s="776"/>
      <c r="B8" s="764"/>
      <c r="C8" s="777"/>
      <c r="D8" s="777"/>
      <c r="E8" s="777"/>
      <c r="F8" s="727"/>
      <c r="G8" s="727"/>
      <c r="H8" s="727"/>
      <c r="I8" s="727"/>
      <c r="J8" s="727"/>
      <c r="K8" s="777"/>
      <c r="L8" s="763"/>
      <c r="M8" s="764"/>
      <c r="N8" s="823"/>
    </row>
    <row r="9" spans="1:14">
      <c r="A9" s="776"/>
      <c r="B9" s="764"/>
      <c r="C9" s="777"/>
      <c r="D9" s="777"/>
      <c r="E9" s="777"/>
      <c r="F9" s="727"/>
      <c r="G9" s="727"/>
      <c r="H9" s="727"/>
      <c r="I9" s="727"/>
      <c r="J9" s="727"/>
      <c r="K9" s="777"/>
      <c r="L9" s="763"/>
      <c r="M9" s="764"/>
      <c r="N9" s="823"/>
    </row>
    <row r="10" spans="1:14">
      <c r="A10" s="768"/>
      <c r="B10" s="770"/>
      <c r="C10" s="780" t="s">
        <v>24</v>
      </c>
      <c r="D10" s="780" t="s">
        <v>25</v>
      </c>
      <c r="E10" s="780" t="s">
        <v>26</v>
      </c>
      <c r="F10" s="769"/>
      <c r="G10" s="769"/>
      <c r="H10" s="769" t="s">
        <v>27</v>
      </c>
      <c r="I10" s="769"/>
      <c r="J10" s="769"/>
      <c r="K10" s="780" t="s">
        <v>28</v>
      </c>
      <c r="L10" s="768"/>
      <c r="M10" s="770"/>
      <c r="N10" s="823"/>
    </row>
    <row r="11" spans="1:14">
      <c r="A11" s="763">
        <v>1</v>
      </c>
      <c r="B11" s="764"/>
      <c r="C11" s="777">
        <v>721</v>
      </c>
      <c r="D11" s="777" t="s">
        <v>3355</v>
      </c>
      <c r="E11" s="777" t="s">
        <v>978</v>
      </c>
      <c r="F11" s="2812" t="s">
        <v>3356</v>
      </c>
      <c r="G11" s="727"/>
      <c r="H11" s="727"/>
      <c r="I11" s="727"/>
      <c r="J11" s="727"/>
      <c r="K11" s="779"/>
      <c r="L11" s="763">
        <v>1</v>
      </c>
      <c r="M11" s="764"/>
      <c r="N11" s="823"/>
    </row>
    <row r="12" spans="1:14">
      <c r="A12" s="763">
        <v>2</v>
      </c>
      <c r="B12" s="764"/>
      <c r="C12" s="779"/>
      <c r="D12" s="779"/>
      <c r="E12" s="779"/>
      <c r="F12" s="2812" t="s">
        <v>3357</v>
      </c>
      <c r="G12" s="727"/>
      <c r="H12" s="727"/>
      <c r="I12" s="727"/>
      <c r="J12" s="727"/>
      <c r="K12" s="779"/>
      <c r="L12" s="763">
        <v>2</v>
      </c>
      <c r="M12" s="764"/>
      <c r="N12" s="823"/>
    </row>
    <row r="13" spans="1:14">
      <c r="A13" s="763">
        <v>3</v>
      </c>
      <c r="B13" s="764"/>
      <c r="C13" s="779"/>
      <c r="D13" s="779"/>
      <c r="E13" s="779"/>
      <c r="F13" s="2812" t="s">
        <v>3322</v>
      </c>
      <c r="G13" s="727"/>
      <c r="H13" s="727"/>
      <c r="I13" s="727"/>
      <c r="J13" s="727"/>
      <c r="K13" s="779"/>
      <c r="L13" s="763">
        <v>3</v>
      </c>
      <c r="M13" s="764"/>
      <c r="N13" s="823"/>
    </row>
    <row r="14" spans="1:14">
      <c r="A14" s="763">
        <v>4</v>
      </c>
      <c r="B14" s="764"/>
      <c r="C14" s="779"/>
      <c r="D14" s="779"/>
      <c r="E14" s="779"/>
      <c r="F14" s="2812" t="s">
        <v>3323</v>
      </c>
      <c r="G14" s="727"/>
      <c r="H14" s="727"/>
      <c r="I14" s="727"/>
      <c r="J14" s="727"/>
      <c r="K14" s="779"/>
      <c r="L14" s="763">
        <v>4</v>
      </c>
      <c r="M14" s="764"/>
      <c r="N14" s="823"/>
    </row>
    <row r="15" spans="1:14">
      <c r="A15" s="763">
        <v>5</v>
      </c>
      <c r="B15" s="764"/>
      <c r="C15" s="779"/>
      <c r="D15" s="779"/>
      <c r="E15" s="779"/>
      <c r="F15" s="2812" t="s">
        <v>3325</v>
      </c>
      <c r="G15" s="727"/>
      <c r="H15" s="727"/>
      <c r="I15" s="727"/>
      <c r="J15" s="727"/>
      <c r="K15" s="779"/>
      <c r="L15" s="763">
        <v>5</v>
      </c>
      <c r="M15" s="764"/>
      <c r="N15" s="823"/>
    </row>
    <row r="16" spans="1:14">
      <c r="A16" s="763">
        <v>6</v>
      </c>
      <c r="B16" s="764"/>
      <c r="C16" s="779"/>
      <c r="D16" s="779"/>
      <c r="E16" s="779"/>
      <c r="F16" s="2812" t="s">
        <v>3326</v>
      </c>
      <c r="G16" s="727"/>
      <c r="H16" s="727"/>
      <c r="I16" s="727"/>
      <c r="J16" s="727"/>
      <c r="K16" s="779"/>
      <c r="L16" s="763">
        <v>6</v>
      </c>
      <c r="M16" s="764"/>
      <c r="N16" s="823"/>
    </row>
    <row r="17" spans="1:14">
      <c r="A17" s="763">
        <v>7</v>
      </c>
      <c r="B17" s="764"/>
      <c r="C17" s="779"/>
      <c r="D17" s="779"/>
      <c r="E17" s="779"/>
      <c r="F17" s="2812" t="s">
        <v>3328</v>
      </c>
      <c r="G17" s="727"/>
      <c r="H17" s="727"/>
      <c r="I17" s="727"/>
      <c r="J17" s="727"/>
      <c r="K17" s="779"/>
      <c r="L17" s="763">
        <v>7</v>
      </c>
      <c r="M17" s="764"/>
      <c r="N17" s="823"/>
    </row>
    <row r="18" spans="1:14">
      <c r="A18" s="763">
        <v>8</v>
      </c>
      <c r="B18" s="764"/>
      <c r="C18" s="779"/>
      <c r="D18" s="779"/>
      <c r="E18" s="779"/>
      <c r="F18" s="2812" t="s">
        <v>3358</v>
      </c>
      <c r="G18" s="727"/>
      <c r="H18" s="727"/>
      <c r="I18" s="727"/>
      <c r="J18" s="727"/>
      <c r="K18" s="779"/>
      <c r="L18" s="763">
        <v>8</v>
      </c>
      <c r="M18" s="764"/>
      <c r="N18" s="823"/>
    </row>
    <row r="19" spans="1:14">
      <c r="A19" s="763">
        <v>9</v>
      </c>
      <c r="B19" s="764"/>
      <c r="C19" s="779"/>
      <c r="D19" s="779"/>
      <c r="E19" s="779"/>
      <c r="F19" s="824"/>
      <c r="G19" s="727"/>
      <c r="H19" s="727"/>
      <c r="I19" s="727"/>
      <c r="J19" s="727"/>
      <c r="K19" s="779"/>
      <c r="L19" s="763">
        <v>9</v>
      </c>
      <c r="M19" s="764"/>
      <c r="N19" s="823"/>
    </row>
    <row r="20" spans="1:14">
      <c r="A20" s="763">
        <v>10</v>
      </c>
      <c r="B20" s="764"/>
      <c r="C20" s="779"/>
      <c r="D20" s="779"/>
      <c r="E20" s="779"/>
      <c r="F20" s="824"/>
      <c r="G20" s="727"/>
      <c r="H20" s="727"/>
      <c r="I20" s="727"/>
      <c r="J20" s="727"/>
      <c r="K20" s="779"/>
      <c r="L20" s="763">
        <v>10</v>
      </c>
      <c r="M20" s="764"/>
      <c r="N20" s="823"/>
    </row>
    <row r="21" spans="1:14">
      <c r="A21" s="763">
        <v>11</v>
      </c>
      <c r="B21" s="764"/>
      <c r="C21" s="779"/>
      <c r="D21" s="779"/>
      <c r="E21" s="779"/>
      <c r="F21" s="824"/>
      <c r="G21" s="727"/>
      <c r="H21" s="727"/>
      <c r="I21" s="727"/>
      <c r="J21" s="727"/>
      <c r="K21" s="779"/>
      <c r="L21" s="763">
        <v>11</v>
      </c>
      <c r="M21" s="764"/>
      <c r="N21" s="823"/>
    </row>
    <row r="22" spans="1:14">
      <c r="A22" s="763">
        <v>12</v>
      </c>
      <c r="B22" s="764"/>
      <c r="C22" s="779"/>
      <c r="D22" s="779"/>
      <c r="E22" s="779"/>
      <c r="F22" s="824"/>
      <c r="G22" s="727"/>
      <c r="H22" s="727" t="s">
        <v>3359</v>
      </c>
      <c r="I22" s="727"/>
      <c r="J22" s="727"/>
      <c r="K22" s="779"/>
      <c r="L22" s="763">
        <v>12</v>
      </c>
      <c r="M22" s="764"/>
      <c r="N22" s="823"/>
    </row>
    <row r="23" spans="1:14">
      <c r="A23" s="763">
        <v>13</v>
      </c>
      <c r="B23" s="764"/>
      <c r="C23" s="779"/>
      <c r="D23" s="779"/>
      <c r="E23" s="779"/>
      <c r="F23" s="825"/>
      <c r="G23" s="727"/>
      <c r="H23" s="727"/>
      <c r="I23" s="727"/>
      <c r="J23" s="727"/>
      <c r="K23" s="779"/>
      <c r="L23" s="763">
        <v>13</v>
      </c>
      <c r="M23" s="764"/>
      <c r="N23" s="823"/>
    </row>
    <row r="24" spans="1:14">
      <c r="A24" s="763">
        <v>14</v>
      </c>
      <c r="B24" s="764"/>
      <c r="C24" s="779"/>
      <c r="D24" s="777" t="s">
        <v>3360</v>
      </c>
      <c r="E24" s="777" t="s">
        <v>424</v>
      </c>
      <c r="F24" s="824" t="s">
        <v>3361</v>
      </c>
      <c r="G24" s="727"/>
      <c r="H24" s="727"/>
      <c r="I24" s="727"/>
      <c r="J24" s="727"/>
      <c r="K24" s="779"/>
      <c r="L24" s="763">
        <v>14</v>
      </c>
      <c r="M24" s="764"/>
      <c r="N24" s="823"/>
    </row>
    <row r="25" spans="1:14">
      <c r="A25" s="763">
        <v>15</v>
      </c>
      <c r="B25" s="764"/>
      <c r="C25" s="779"/>
      <c r="E25" s="777" t="s">
        <v>424</v>
      </c>
      <c r="F25" s="824" t="s">
        <v>3362</v>
      </c>
      <c r="I25" s="727"/>
      <c r="J25" s="826"/>
      <c r="K25" s="727"/>
      <c r="L25" s="763">
        <v>15</v>
      </c>
      <c r="M25" s="764"/>
      <c r="N25" s="823"/>
    </row>
    <row r="26" spans="1:14">
      <c r="A26" s="763">
        <v>16</v>
      </c>
      <c r="B26" s="764"/>
      <c r="C26" s="779"/>
      <c r="D26" s="777"/>
      <c r="E26" s="777" t="s">
        <v>976</v>
      </c>
      <c r="F26" s="824" t="s">
        <v>3363</v>
      </c>
      <c r="G26" s="727"/>
      <c r="H26" s="727"/>
      <c r="I26" s="727"/>
      <c r="J26" s="778"/>
      <c r="K26" s="827"/>
      <c r="L26" s="763">
        <v>16</v>
      </c>
      <c r="M26" s="764"/>
      <c r="N26" s="823"/>
    </row>
    <row r="27" spans="1:14">
      <c r="A27" s="763">
        <v>17</v>
      </c>
      <c r="B27" s="764"/>
      <c r="C27" s="779"/>
      <c r="D27" s="779"/>
      <c r="E27" s="777"/>
      <c r="F27" s="824"/>
      <c r="G27" s="727"/>
      <c r="H27" s="727"/>
      <c r="I27" s="727"/>
      <c r="J27" s="778"/>
      <c r="K27" s="827"/>
      <c r="L27" s="763">
        <v>17</v>
      </c>
      <c r="M27" s="764"/>
      <c r="N27" s="823"/>
    </row>
    <row r="28" spans="1:14">
      <c r="A28" s="763">
        <v>18</v>
      </c>
      <c r="B28" s="764"/>
      <c r="C28" s="779"/>
      <c r="D28" s="777"/>
      <c r="E28" s="777"/>
      <c r="F28" s="727"/>
      <c r="G28" s="727"/>
      <c r="H28" s="727" t="s">
        <v>3364</v>
      </c>
      <c r="I28" s="727"/>
      <c r="J28" s="778"/>
      <c r="K28" s="827"/>
      <c r="L28" s="763">
        <v>18</v>
      </c>
      <c r="M28" s="764"/>
      <c r="N28" s="823"/>
    </row>
    <row r="29" spans="1:14">
      <c r="A29" s="763">
        <v>19</v>
      </c>
      <c r="B29" s="764"/>
      <c r="C29" s="779"/>
      <c r="D29" s="779"/>
      <c r="E29" s="777"/>
      <c r="F29" s="727"/>
      <c r="G29" s="727"/>
      <c r="H29" s="727"/>
      <c r="I29" s="727"/>
      <c r="J29" s="778"/>
      <c r="K29" s="827"/>
      <c r="L29" s="763">
        <v>19</v>
      </c>
      <c r="M29" s="764"/>
      <c r="N29" s="823"/>
    </row>
    <row r="30" spans="1:14">
      <c r="A30" s="763">
        <v>20</v>
      </c>
      <c r="B30" s="764"/>
      <c r="C30" s="779"/>
      <c r="D30" s="779"/>
      <c r="E30" s="777"/>
      <c r="F30" s="727"/>
      <c r="G30" s="727"/>
      <c r="H30" s="727"/>
      <c r="I30" s="727"/>
      <c r="J30" s="778"/>
      <c r="K30" s="827"/>
      <c r="L30" s="763">
        <v>20</v>
      </c>
      <c r="M30" s="764"/>
      <c r="N30" s="823"/>
    </row>
    <row r="31" spans="1:14">
      <c r="A31" s="763">
        <v>21</v>
      </c>
      <c r="B31" s="764"/>
      <c r="C31" s="779"/>
      <c r="D31" s="779"/>
      <c r="E31" s="777"/>
      <c r="F31" s="727"/>
      <c r="G31" s="727"/>
      <c r="I31" s="727"/>
      <c r="J31" s="778"/>
      <c r="K31" s="827"/>
      <c r="L31" s="763">
        <v>21</v>
      </c>
      <c r="M31" s="764"/>
      <c r="N31" s="823"/>
    </row>
    <row r="32" spans="1:14">
      <c r="A32" s="763">
        <v>22</v>
      </c>
      <c r="B32" s="764"/>
      <c r="C32" s="779"/>
      <c r="D32" s="779"/>
      <c r="E32" s="777"/>
      <c r="F32" s="727"/>
      <c r="G32" s="727"/>
      <c r="H32" s="727"/>
      <c r="I32" s="727"/>
      <c r="J32" s="778"/>
      <c r="K32" s="827"/>
      <c r="L32" s="763">
        <v>22</v>
      </c>
      <c r="M32" s="764"/>
      <c r="N32" s="823"/>
    </row>
    <row r="33" spans="1:16">
      <c r="A33" s="763">
        <v>23</v>
      </c>
      <c r="B33" s="764"/>
      <c r="C33" s="779"/>
      <c r="D33" s="779"/>
      <c r="E33" s="777"/>
      <c r="F33" s="727"/>
      <c r="G33" s="727"/>
      <c r="H33" s="727"/>
      <c r="I33" s="727"/>
      <c r="J33" s="778"/>
      <c r="K33" s="827"/>
      <c r="L33" s="763">
        <v>23</v>
      </c>
      <c r="M33" s="764"/>
      <c r="N33" s="823"/>
    </row>
    <row r="34" spans="1:16">
      <c r="A34" s="763">
        <v>24</v>
      </c>
      <c r="B34" s="764"/>
      <c r="C34" s="779"/>
      <c r="D34" s="779"/>
      <c r="E34" s="777"/>
      <c r="F34" s="727"/>
      <c r="G34" s="727"/>
      <c r="H34" s="727"/>
      <c r="I34" s="727"/>
      <c r="J34" s="778"/>
      <c r="K34" s="827"/>
      <c r="L34" s="763">
        <v>24</v>
      </c>
      <c r="M34" s="764"/>
      <c r="N34" s="823"/>
    </row>
    <row r="35" spans="1:16">
      <c r="A35" s="763">
        <v>25</v>
      </c>
      <c r="B35" s="764"/>
      <c r="C35" s="779"/>
      <c r="D35" s="779"/>
      <c r="E35" s="777"/>
      <c r="F35" s="727"/>
      <c r="G35" s="727"/>
      <c r="H35" s="727"/>
      <c r="I35" s="727"/>
      <c r="J35" s="778"/>
      <c r="K35" s="827"/>
      <c r="L35" s="763">
        <v>25</v>
      </c>
      <c r="M35" s="764"/>
      <c r="N35" s="823"/>
    </row>
    <row r="36" spans="1:16">
      <c r="A36" s="763">
        <v>26</v>
      </c>
      <c r="B36" s="764"/>
      <c r="C36" s="779"/>
      <c r="D36" s="779"/>
      <c r="E36" s="777"/>
      <c r="F36" s="727"/>
      <c r="G36" s="727"/>
      <c r="H36" s="727" t="s">
        <v>3365</v>
      </c>
      <c r="I36" s="727"/>
      <c r="J36" s="778"/>
      <c r="K36" s="827"/>
      <c r="L36" s="763">
        <v>26</v>
      </c>
      <c r="M36" s="764"/>
      <c r="N36" s="823"/>
    </row>
    <row r="37" spans="1:16">
      <c r="A37" s="763">
        <v>27</v>
      </c>
      <c r="B37" s="764"/>
      <c r="C37" s="779"/>
      <c r="D37" s="779"/>
      <c r="E37" s="777"/>
      <c r="F37" s="727"/>
      <c r="G37" s="727"/>
      <c r="H37" s="727"/>
      <c r="I37" s="727"/>
      <c r="J37" s="778"/>
      <c r="K37" s="827"/>
      <c r="L37" s="763">
        <v>27</v>
      </c>
      <c r="M37" s="764"/>
      <c r="N37" s="823"/>
    </row>
    <row r="38" spans="1:16">
      <c r="A38" s="763">
        <v>28</v>
      </c>
      <c r="B38" s="764"/>
      <c r="C38" s="779"/>
      <c r="D38" s="779"/>
      <c r="E38" s="777"/>
      <c r="F38" s="727"/>
      <c r="G38" s="727"/>
      <c r="H38" s="727"/>
      <c r="I38" s="727"/>
      <c r="J38" s="727"/>
      <c r="K38" s="827"/>
      <c r="L38" s="763">
        <v>28</v>
      </c>
      <c r="M38" s="764"/>
      <c r="N38" s="823"/>
    </row>
    <row r="39" spans="1:16">
      <c r="A39" s="763">
        <v>29</v>
      </c>
      <c r="B39" s="764"/>
      <c r="C39" s="779"/>
      <c r="D39" s="779"/>
      <c r="E39" s="777"/>
      <c r="F39" s="727"/>
      <c r="G39" s="727"/>
      <c r="H39" s="727"/>
      <c r="I39" s="727"/>
      <c r="J39" s="727"/>
      <c r="K39" s="779"/>
      <c r="L39" s="763">
        <v>29</v>
      </c>
      <c r="M39" s="764"/>
      <c r="N39" s="823"/>
    </row>
    <row r="40" spans="1:16">
      <c r="A40" s="763">
        <v>30</v>
      </c>
      <c r="B40" s="764"/>
      <c r="C40" s="779"/>
      <c r="D40" s="779"/>
      <c r="E40" s="777"/>
      <c r="F40" s="727"/>
      <c r="G40" s="727"/>
      <c r="H40" s="727"/>
      <c r="I40" s="727"/>
      <c r="J40" s="727"/>
      <c r="K40" s="779"/>
      <c r="L40" s="763">
        <v>30</v>
      </c>
      <c r="M40" s="764"/>
      <c r="N40" s="823"/>
    </row>
    <row r="41" spans="1:16">
      <c r="A41" s="763">
        <v>31</v>
      </c>
      <c r="B41" s="764"/>
      <c r="C41" s="779"/>
      <c r="D41" s="779"/>
      <c r="E41" s="777"/>
      <c r="F41" s="727"/>
      <c r="G41" s="727"/>
      <c r="H41" s="727"/>
      <c r="I41" s="727"/>
      <c r="J41" s="727"/>
      <c r="K41" s="779"/>
      <c r="L41" s="763">
        <v>31</v>
      </c>
      <c r="M41" s="764"/>
      <c r="N41" s="823"/>
    </row>
    <row r="42" spans="1:16">
      <c r="A42" s="763">
        <v>32</v>
      </c>
      <c r="B42" s="764"/>
      <c r="C42" s="779"/>
      <c r="D42" s="779"/>
      <c r="E42" s="777"/>
      <c r="F42" s="727"/>
      <c r="G42" s="727"/>
      <c r="H42" s="727"/>
      <c r="I42" s="727"/>
      <c r="J42" s="727"/>
      <c r="K42" s="779"/>
      <c r="L42" s="763">
        <v>32</v>
      </c>
      <c r="M42" s="764"/>
      <c r="N42" s="823"/>
    </row>
    <row r="43" spans="1:16">
      <c r="A43" s="763">
        <v>33</v>
      </c>
      <c r="B43" s="764"/>
      <c r="C43" s="779"/>
      <c r="D43" s="779"/>
      <c r="E43" s="779"/>
      <c r="F43" s="727"/>
      <c r="G43" s="727"/>
      <c r="H43" s="727"/>
      <c r="I43" s="727"/>
      <c r="J43" s="727"/>
      <c r="K43" s="779"/>
      <c r="L43" s="763">
        <v>33</v>
      </c>
      <c r="M43" s="764"/>
      <c r="N43" s="823"/>
      <c r="P43" s="793"/>
    </row>
    <row r="44" spans="1:16">
      <c r="A44" s="763">
        <v>34</v>
      </c>
      <c r="B44" s="764"/>
      <c r="C44" s="779"/>
      <c r="D44" s="779"/>
      <c r="E44" s="779"/>
      <c r="F44" s="727"/>
      <c r="G44" s="727"/>
      <c r="H44" s="727"/>
      <c r="I44" s="727"/>
      <c r="J44" s="727"/>
      <c r="K44" s="779"/>
      <c r="L44" s="763">
        <v>34</v>
      </c>
      <c r="M44" s="764"/>
      <c r="N44" s="823"/>
    </row>
    <row r="45" spans="1:16">
      <c r="A45" s="763">
        <v>35</v>
      </c>
      <c r="B45" s="764"/>
      <c r="C45" s="779"/>
      <c r="D45" s="779"/>
      <c r="E45" s="779"/>
      <c r="F45" s="727"/>
      <c r="G45" s="727"/>
      <c r="H45" s="727"/>
      <c r="I45" s="727"/>
      <c r="J45" s="727"/>
      <c r="K45" s="779"/>
      <c r="L45" s="763">
        <v>35</v>
      </c>
      <c r="M45" s="764"/>
      <c r="N45" s="823"/>
    </row>
    <row r="46" spans="1:16">
      <c r="A46" s="763">
        <v>36</v>
      </c>
      <c r="B46" s="764"/>
      <c r="C46" s="779"/>
      <c r="D46" s="779"/>
      <c r="E46" s="779"/>
      <c r="F46" s="727"/>
      <c r="G46" s="727"/>
      <c r="H46" s="727"/>
      <c r="I46" s="727"/>
      <c r="J46" s="727"/>
      <c r="K46" s="779"/>
      <c r="L46" s="763">
        <v>36</v>
      </c>
      <c r="M46" s="764"/>
      <c r="N46" s="823"/>
    </row>
    <row r="47" spans="1:16">
      <c r="A47" s="763">
        <v>37</v>
      </c>
      <c r="B47" s="764"/>
      <c r="C47" s="779"/>
      <c r="D47" s="779"/>
      <c r="E47" s="779"/>
      <c r="F47" s="727"/>
      <c r="G47" s="727"/>
      <c r="H47" s="727"/>
      <c r="I47" s="727"/>
      <c r="J47" s="727"/>
      <c r="K47" s="779"/>
      <c r="L47" s="763">
        <v>37</v>
      </c>
      <c r="M47" s="764"/>
      <c r="N47" s="823"/>
    </row>
    <row r="48" spans="1:16">
      <c r="A48" s="763">
        <v>38</v>
      </c>
      <c r="B48" s="764"/>
      <c r="C48" s="779"/>
      <c r="D48" s="779"/>
      <c r="E48" s="779"/>
      <c r="F48" s="727"/>
      <c r="G48" s="727"/>
      <c r="H48" s="727"/>
      <c r="I48" s="727"/>
      <c r="J48" s="727"/>
      <c r="K48" s="779"/>
      <c r="L48" s="763">
        <v>38</v>
      </c>
      <c r="M48" s="764"/>
      <c r="N48" s="823"/>
    </row>
    <row r="49" spans="1:14">
      <c r="A49" s="763">
        <v>39</v>
      </c>
      <c r="B49" s="764"/>
      <c r="C49" s="779"/>
      <c r="D49" s="779"/>
      <c r="E49" s="779"/>
      <c r="F49" s="727"/>
      <c r="G49" s="727"/>
      <c r="H49" s="727"/>
      <c r="I49" s="727"/>
      <c r="J49" s="727"/>
      <c r="K49" s="779"/>
      <c r="L49" s="763">
        <v>39</v>
      </c>
      <c r="M49" s="764"/>
      <c r="N49" s="823"/>
    </row>
    <row r="50" spans="1:14">
      <c r="A50" s="768">
        <v>40</v>
      </c>
      <c r="B50" s="770"/>
      <c r="C50" s="788"/>
      <c r="D50" s="788"/>
      <c r="E50" s="788"/>
      <c r="F50" s="727"/>
      <c r="G50" s="727"/>
      <c r="H50" s="727"/>
      <c r="I50" s="727"/>
      <c r="J50" s="727"/>
      <c r="K50" s="788"/>
      <c r="L50" s="768">
        <v>40</v>
      </c>
      <c r="M50" s="770"/>
      <c r="N50" s="823"/>
    </row>
    <row r="51" spans="1:14">
      <c r="A51" s="763"/>
      <c r="B51" s="727"/>
      <c r="C51" s="727"/>
      <c r="D51" s="727"/>
      <c r="E51" s="727"/>
      <c r="F51" s="774"/>
      <c r="G51" s="774"/>
      <c r="H51" s="774"/>
      <c r="I51" s="774"/>
      <c r="J51" s="774"/>
      <c r="K51" s="727"/>
      <c r="L51" s="727"/>
      <c r="M51" s="764"/>
      <c r="N51" s="823"/>
    </row>
    <row r="52" spans="1:14">
      <c r="A52" s="3751" t="s">
        <v>37</v>
      </c>
      <c r="B52" s="3752"/>
      <c r="C52" s="3752"/>
      <c r="D52" s="3752"/>
      <c r="E52" s="3752"/>
      <c r="F52" s="3752"/>
      <c r="G52" s="3752"/>
      <c r="H52" s="3752"/>
      <c r="I52" s="3752"/>
      <c r="J52" s="3752"/>
      <c r="K52" s="3752"/>
      <c r="L52" s="3752"/>
      <c r="M52" s="3753"/>
      <c r="N52" s="823"/>
    </row>
    <row r="53" spans="1:14">
      <c r="A53" s="763"/>
      <c r="B53" s="727"/>
      <c r="C53" s="727"/>
      <c r="D53" s="727"/>
      <c r="E53" s="727"/>
      <c r="F53" s="727"/>
      <c r="G53" s="727"/>
      <c r="H53" s="727"/>
      <c r="I53" s="727"/>
      <c r="J53" s="727"/>
      <c r="K53" s="727"/>
      <c r="L53" s="727"/>
      <c r="M53" s="764"/>
      <c r="N53" s="823"/>
    </row>
    <row r="54" spans="1:14">
      <c r="A54" s="763"/>
      <c r="B54" s="727"/>
      <c r="C54" s="727"/>
      <c r="D54" s="727"/>
      <c r="E54" s="727"/>
      <c r="F54" s="727"/>
      <c r="G54" s="727"/>
      <c r="H54" s="727"/>
      <c r="I54" s="727"/>
      <c r="J54" s="727"/>
      <c r="K54" s="727"/>
      <c r="L54" s="727"/>
      <c r="M54" s="764"/>
      <c r="N54" s="823"/>
    </row>
    <row r="55" spans="1:14">
      <c r="A55" s="763"/>
      <c r="B55" s="727"/>
      <c r="C55" s="727"/>
      <c r="D55" s="727"/>
      <c r="E55" s="727"/>
      <c r="F55" s="727"/>
      <c r="G55" s="727"/>
      <c r="H55" s="727"/>
      <c r="I55" s="727"/>
      <c r="J55" s="727"/>
      <c r="K55" s="727"/>
      <c r="L55" s="727"/>
      <c r="M55" s="764"/>
      <c r="N55" s="823"/>
    </row>
    <row r="56" spans="1:14">
      <c r="A56" s="763"/>
      <c r="B56" s="727"/>
      <c r="C56" s="727"/>
      <c r="D56" s="727"/>
      <c r="E56" s="727"/>
      <c r="F56" s="727"/>
      <c r="G56" s="727"/>
      <c r="H56" s="727"/>
      <c r="I56" s="727"/>
      <c r="J56" s="727"/>
      <c r="K56" s="727"/>
      <c r="L56" s="727"/>
      <c r="M56" s="764"/>
      <c r="N56" s="823"/>
    </row>
    <row r="57" spans="1:14">
      <c r="A57" s="763"/>
      <c r="B57" s="727"/>
      <c r="C57" s="727"/>
      <c r="D57" s="727"/>
      <c r="E57" s="727"/>
      <c r="F57" s="727"/>
      <c r="G57" s="727"/>
      <c r="H57" s="727"/>
      <c r="I57" s="727"/>
      <c r="J57" s="727"/>
      <c r="K57" s="727"/>
      <c r="L57" s="727"/>
      <c r="M57" s="764"/>
      <c r="N57" s="823"/>
    </row>
    <row r="58" spans="1:14">
      <c r="A58" s="763"/>
      <c r="B58" s="727"/>
      <c r="C58" s="727"/>
      <c r="D58" s="727"/>
      <c r="E58" s="727"/>
      <c r="F58" s="727"/>
      <c r="G58" s="727"/>
      <c r="H58" s="727"/>
      <c r="I58" s="727"/>
      <c r="J58" s="727"/>
      <c r="K58" s="727"/>
      <c r="L58" s="727"/>
      <c r="M58" s="764"/>
      <c r="N58" s="823"/>
    </row>
    <row r="59" spans="1:14">
      <c r="A59" s="763"/>
      <c r="B59" s="727"/>
      <c r="C59" s="727"/>
      <c r="D59" s="727"/>
      <c r="E59" s="727"/>
      <c r="F59" s="727"/>
      <c r="G59" s="727"/>
      <c r="H59" s="727"/>
      <c r="I59" s="727"/>
      <c r="J59" s="727"/>
      <c r="K59" s="727"/>
      <c r="L59" s="727"/>
      <c r="M59" s="764"/>
      <c r="N59" s="823"/>
    </row>
    <row r="60" spans="1:14">
      <c r="A60" s="763"/>
      <c r="B60" s="727"/>
      <c r="C60" s="727"/>
      <c r="D60" s="727"/>
      <c r="E60" s="727"/>
      <c r="F60" s="727"/>
      <c r="G60" s="727"/>
      <c r="H60" s="727"/>
      <c r="I60" s="727"/>
      <c r="J60" s="727"/>
      <c r="K60" s="727"/>
      <c r="L60" s="727"/>
      <c r="M60" s="764"/>
      <c r="N60" s="823"/>
    </row>
    <row r="61" spans="1:14">
      <c r="A61" s="763"/>
      <c r="B61" s="727"/>
      <c r="C61" s="727"/>
      <c r="D61" s="727"/>
      <c r="E61" s="727"/>
      <c r="F61" s="727"/>
      <c r="G61" s="727"/>
      <c r="H61" s="727"/>
      <c r="I61" s="727"/>
      <c r="J61" s="727"/>
      <c r="K61" s="727"/>
      <c r="L61" s="727"/>
      <c r="M61" s="764"/>
      <c r="N61" s="823"/>
    </row>
    <row r="62" spans="1:14">
      <c r="A62" s="763"/>
      <c r="B62" s="727"/>
      <c r="C62" s="727"/>
      <c r="D62" s="727"/>
      <c r="E62" s="727"/>
      <c r="F62" s="727"/>
      <c r="G62" s="727"/>
      <c r="H62" s="727"/>
      <c r="I62" s="727"/>
      <c r="J62" s="727"/>
      <c r="K62" s="727"/>
      <c r="L62" s="727"/>
      <c r="M62" s="764"/>
      <c r="N62" s="823"/>
    </row>
    <row r="63" spans="1:14">
      <c r="A63" s="763"/>
      <c r="B63" s="727"/>
      <c r="C63" s="727"/>
      <c r="D63" s="727"/>
      <c r="E63" s="727"/>
      <c r="F63" s="727"/>
      <c r="G63" s="727"/>
      <c r="H63" s="727"/>
      <c r="I63" s="727"/>
      <c r="J63" s="727"/>
      <c r="K63" s="727"/>
      <c r="L63" s="727"/>
      <c r="M63" s="764"/>
      <c r="N63" s="823"/>
    </row>
    <row r="64" spans="1:14">
      <c r="A64" s="768"/>
      <c r="B64" s="769"/>
      <c r="C64" s="769"/>
      <c r="D64" s="769"/>
      <c r="E64" s="769"/>
      <c r="F64" s="769"/>
      <c r="G64" s="769"/>
      <c r="H64" s="769"/>
      <c r="I64" s="769"/>
      <c r="J64" s="769"/>
      <c r="K64" s="769"/>
      <c r="L64" s="769"/>
      <c r="M64" s="770"/>
      <c r="N64" s="823"/>
    </row>
    <row r="65" spans="1:14">
      <c r="A65" s="727"/>
      <c r="B65" s="727"/>
      <c r="C65" s="727"/>
      <c r="D65" s="727"/>
      <c r="E65" s="727"/>
      <c r="F65" s="727"/>
      <c r="G65" s="727"/>
      <c r="I65" s="727"/>
      <c r="J65" s="727"/>
      <c r="K65" s="727"/>
      <c r="L65" s="727"/>
      <c r="M65" s="756" t="s">
        <v>1051</v>
      </c>
      <c r="N65" s="823"/>
    </row>
    <row r="66" spans="1:14">
      <c r="A66" s="823"/>
      <c r="B66" s="823"/>
      <c r="C66" s="823"/>
      <c r="D66" s="823"/>
      <c r="E66" s="823"/>
      <c r="F66" s="823"/>
      <c r="G66" s="823"/>
      <c r="H66" s="823"/>
      <c r="I66" s="823"/>
      <c r="J66" s="823"/>
      <c r="K66" s="823"/>
      <c r="L66" s="823"/>
      <c r="M66" s="823"/>
      <c r="N66" s="823"/>
    </row>
  </sheetData>
  <customSheetViews>
    <customSheetView guid="{4E7A3D04-9F51-465C-A42B-3DF9B3E7D5B5}" showPageBreaks="1" fitToPage="1" printArea="1">
      <selection activeCell="P35" sqref="P35"/>
      <pageMargins left="0.5" right="0.5" top="0.5" bottom="0.25" header="0.5" footer="0.25"/>
      <printOptions horizontalCentered="1" verticalCentered="1"/>
      <pageSetup scale="92" orientation="portrait" r:id="rId1"/>
      <headerFooter alignWithMargins="0"/>
    </customSheetView>
    <customSheetView guid="{0DB5BAD5-393A-4F38-9E8B-709DEA7858B1}" showPageBreaks="1" fitToPage="1" printArea="1">
      <selection activeCell="F19" sqref="F19"/>
      <pageMargins left="0.5" right="0.5" top="0.5" bottom="0.25" header="0.5" footer="0.25"/>
      <printOptions horizontalCentered="1" verticalCentered="1"/>
      <pageSetup scale="92" orientation="portrait" r:id="rId2"/>
      <headerFooter alignWithMargins="0"/>
    </customSheetView>
    <customSheetView guid="{9188604F-721B-4607-B5A7-F14601E34BB8}" showPageBreaks="1" fitToPage="1" printArea="1">
      <selection activeCell="P35" sqref="P35"/>
      <pageMargins left="0.5" right="0.5" top="0.5" bottom="0.25" header="0.5" footer="0.25"/>
      <printOptions horizontalCentered="1" verticalCentered="1"/>
      <pageSetup scale="92" orientation="portrait" r:id="rId3"/>
      <headerFooter alignWithMargins="0"/>
    </customSheetView>
    <customSheetView guid="{26429A53-B624-4AA6-8C8D-667186B058B8}" fitToPage="1">
      <selection activeCell="P35" sqref="P35"/>
      <pageMargins left="0.5" right="0.5" top="0.5" bottom="0.25" header="0.5" footer="0.25"/>
      <printOptions horizontalCentered="1" verticalCentered="1"/>
      <pageSetup scale="85" orientation="portrait" r:id="rId4"/>
      <headerFooter alignWithMargins="0"/>
    </customSheetView>
    <customSheetView guid="{7390B031-6060-4327-BF01-8B9465EDB6D9}" fitToPage="1">
      <selection activeCell="P35" sqref="P35"/>
      <pageMargins left="0.5" right="0.5" top="0.5" bottom="0.25" header="0.5" footer="0.25"/>
      <printOptions horizontalCentered="1" verticalCentered="1"/>
      <pageSetup scale="85" orientation="portrait" r:id="rId5"/>
      <headerFooter alignWithMargins="0"/>
    </customSheetView>
    <customSheetView guid="{49D366EC-C851-4932-854D-8EA887B298C5}" fitToPage="1">
      <selection activeCell="P35" sqref="P35"/>
      <pageMargins left="0.5" right="0.5" top="0.5" bottom="0.25" header="0.5" footer="0.25"/>
      <printOptions horizontalCentered="1" verticalCentered="1"/>
      <pageSetup scale="85" orientation="portrait" r:id="rId6"/>
      <headerFooter alignWithMargins="0"/>
    </customSheetView>
    <customSheetView guid="{F228F194-B0FE-4A91-A927-06A4E89703F0}" fitToPage="1">
      <selection activeCell="P35" sqref="P35"/>
      <pageMargins left="0.5" right="0.5" top="0.5" bottom="0.25" header="0.5" footer="0.25"/>
      <printOptions horizontalCentered="1" verticalCentered="1"/>
      <pageSetup scale="92" orientation="portrait" r:id="rId7"/>
      <headerFooter alignWithMargins="0"/>
    </customSheetView>
    <customSheetView guid="{A2494C54-8D9D-4A05-9F27-C858173D9692}" fitToPage="1">
      <selection activeCell="P35" sqref="P35"/>
      <pageMargins left="0.5" right="0.5" top="0.5" bottom="0.25" header="0.5" footer="0.25"/>
      <printOptions horizontalCentered="1" verticalCentered="1"/>
      <pageSetup scale="92" orientation="portrait" r:id="rId8"/>
      <headerFooter alignWithMargins="0"/>
    </customSheetView>
    <customSheetView guid="{74404EEC-CA6A-48B0-B168-B7933282EEB2}" showPageBreaks="1" fitToPage="1" printArea="1">
      <selection activeCell="P35" sqref="P35"/>
      <pageMargins left="0.5" right="0.5" top="0.5" bottom="0.25" header="0.5" footer="0.25"/>
      <printOptions horizontalCentered="1" verticalCentered="1"/>
      <pageSetup scale="85" orientation="portrait" r:id="rId9"/>
      <headerFooter alignWithMargins="0"/>
    </customSheetView>
    <customSheetView guid="{FB19BFAA-60BA-4CC2-92E5-E4C141AE804E}" fitToPage="1">
      <selection activeCell="P35" sqref="P35"/>
      <pageMargins left="0.5" right="0.5" top="0.5" bottom="0.25" header="0.5" footer="0.25"/>
      <printOptions horizontalCentered="1" verticalCentered="1"/>
      <pageSetup scale="92" orientation="portrait" r:id="rId10"/>
      <headerFooter alignWithMargins="0"/>
    </customSheetView>
    <customSheetView guid="{F56BCD39-3910-4701-BCCF-245589B07D98}" showPageBreaks="1" fitToPage="1" printArea="1">
      <selection activeCell="P35" sqref="P35"/>
      <pageMargins left="0.5" right="0.5" top="0.5" bottom="0.25" header="0.5" footer="0.25"/>
      <printOptions horizontalCentered="1" verticalCentered="1"/>
      <pageSetup scale="92" orientation="portrait" r:id="rId11"/>
      <headerFooter alignWithMargins="0"/>
    </customSheetView>
    <customSheetView guid="{D099E5BD-69C3-4A36-A01A-AB9127CD02AF}" fitToPage="1">
      <selection activeCell="H36" sqref="H36"/>
      <pageMargins left="0.5" right="0.5" top="0.5" bottom="0.25" header="0.5" footer="0.25"/>
      <printOptions horizontalCentered="1" verticalCentered="1"/>
      <pageSetup scale="85" orientation="portrait" r:id="rId12"/>
      <headerFooter alignWithMargins="0"/>
    </customSheetView>
  </customSheetViews>
  <mergeCells count="1">
    <mergeCell ref="A52:M52"/>
  </mergeCells>
  <printOptions horizontalCentered="1" verticalCentered="1"/>
  <pageMargins left="0.5" right="0.5" top="0.5" bottom="0.25" header="0.5" footer="0.25"/>
  <pageSetup scale="85" orientation="portrait" r:id="rId13"/>
  <headerFooter alignWithMargins="0"/>
  <legacyDrawing r:id="rId14"/>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6"/>
  <sheetViews>
    <sheetView zoomScale="90" zoomScaleNormal="90" workbookViewId="0">
      <selection activeCell="L37" sqref="L37"/>
    </sheetView>
  </sheetViews>
  <sheetFormatPr defaultColWidth="11.42578125" defaultRowHeight="12.75"/>
  <cols>
    <col min="1" max="1" width="4.140625" style="755" customWidth="1"/>
    <col min="2" max="2" width="0.85546875" style="755" customWidth="1"/>
    <col min="3" max="3" width="14.28515625" style="848" customWidth="1"/>
    <col min="4" max="4" width="10.7109375" style="848" customWidth="1"/>
    <col min="5" max="5" width="16.7109375" style="848" customWidth="1"/>
    <col min="6" max="6" width="14" style="848" customWidth="1"/>
    <col min="7" max="7" width="13.140625" style="848" customWidth="1"/>
    <col min="8" max="8" width="13" style="848" customWidth="1"/>
    <col min="9" max="9" width="13.5703125" style="848" customWidth="1"/>
    <col min="10" max="10" width="4" style="755" customWidth="1"/>
    <col min="11" max="11" width="0.85546875" style="755" customWidth="1"/>
    <col min="12" max="12" width="11.42578125" style="755"/>
    <col min="13" max="13" width="20.140625" style="793" bestFit="1" customWidth="1"/>
    <col min="14" max="14" width="10.140625" style="793" bestFit="1" customWidth="1"/>
    <col min="15" max="15" width="35.28515625" style="793" bestFit="1" customWidth="1"/>
    <col min="16" max="16384" width="11.42578125" style="755"/>
  </cols>
  <sheetData>
    <row r="1" spans="1:15">
      <c r="A1" s="769" t="s">
        <v>3204</v>
      </c>
      <c r="B1" s="769"/>
      <c r="C1" s="828"/>
      <c r="D1" s="828"/>
      <c r="E1" s="828"/>
      <c r="F1" s="828"/>
      <c r="G1" s="828"/>
      <c r="H1" s="828"/>
      <c r="I1" s="828"/>
      <c r="J1" s="3755">
        <v>29</v>
      </c>
      <c r="K1" s="3755"/>
      <c r="L1" s="823"/>
    </row>
    <row r="2" spans="1:15">
      <c r="A2" s="829" t="s">
        <v>1052</v>
      </c>
      <c r="B2" s="761"/>
      <c r="C2" s="830"/>
      <c r="D2" s="761"/>
      <c r="E2" s="830"/>
      <c r="F2" s="830"/>
      <c r="G2" s="830"/>
      <c r="H2" s="830"/>
      <c r="I2" s="830"/>
      <c r="J2" s="761"/>
      <c r="K2" s="831"/>
      <c r="L2" s="823"/>
    </row>
    <row r="3" spans="1:15">
      <c r="A3" s="832" t="s">
        <v>295</v>
      </c>
      <c r="B3" s="761"/>
      <c r="C3" s="830"/>
      <c r="D3" s="830"/>
      <c r="E3" s="761"/>
      <c r="F3" s="830"/>
      <c r="G3" s="830"/>
      <c r="H3" s="830"/>
      <c r="I3" s="830"/>
      <c r="J3" s="761"/>
      <c r="K3" s="831"/>
      <c r="L3" s="823"/>
    </row>
    <row r="4" spans="1:15">
      <c r="A4" s="832"/>
      <c r="B4" s="761"/>
      <c r="C4" s="830"/>
      <c r="D4" s="830"/>
      <c r="E4" s="761"/>
      <c r="F4" s="830"/>
      <c r="G4" s="830"/>
      <c r="H4" s="830"/>
      <c r="I4" s="830"/>
      <c r="J4" s="761"/>
      <c r="K4" s="831"/>
      <c r="L4" s="823"/>
    </row>
    <row r="5" spans="1:15">
      <c r="A5" s="768"/>
      <c r="B5" s="769"/>
      <c r="C5" s="828"/>
      <c r="D5" s="828"/>
      <c r="E5" s="828"/>
      <c r="F5" s="828"/>
      <c r="G5" s="828"/>
      <c r="H5" s="828"/>
      <c r="I5" s="828"/>
      <c r="J5" s="769"/>
      <c r="K5" s="833"/>
      <c r="L5" s="823"/>
    </row>
    <row r="6" spans="1:15">
      <c r="A6" s="771"/>
      <c r="B6" s="772"/>
      <c r="C6" s="834"/>
      <c r="D6" s="782" t="s">
        <v>1053</v>
      </c>
      <c r="E6" s="782"/>
      <c r="F6" s="782"/>
      <c r="G6" s="834"/>
      <c r="H6" s="834"/>
      <c r="I6" s="834"/>
      <c r="J6" s="774"/>
      <c r="K6" s="835"/>
      <c r="L6" s="823"/>
    </row>
    <row r="7" spans="1:15">
      <c r="A7" s="763" t="s">
        <v>7</v>
      </c>
      <c r="B7" s="764"/>
      <c r="C7" s="836" t="s">
        <v>1037</v>
      </c>
      <c r="D7" s="837" t="s">
        <v>1038</v>
      </c>
      <c r="E7" s="837" t="s">
        <v>1039</v>
      </c>
      <c r="F7" s="837" t="s">
        <v>1040</v>
      </c>
      <c r="G7" s="836" t="s">
        <v>1041</v>
      </c>
      <c r="H7" s="836" t="s">
        <v>1042</v>
      </c>
      <c r="I7" s="836" t="s">
        <v>1054</v>
      </c>
      <c r="J7" s="776" t="s">
        <v>7</v>
      </c>
      <c r="K7" s="835"/>
      <c r="L7" s="823"/>
    </row>
    <row r="8" spans="1:15">
      <c r="A8" s="763" t="s">
        <v>17</v>
      </c>
      <c r="B8" s="764"/>
      <c r="C8" s="836"/>
      <c r="D8" s="836"/>
      <c r="E8" s="836" t="s">
        <v>1044</v>
      </c>
      <c r="F8" s="836"/>
      <c r="G8" s="836" t="s">
        <v>1045</v>
      </c>
      <c r="H8" s="836" t="s">
        <v>1046</v>
      </c>
      <c r="I8" s="836" t="s">
        <v>1055</v>
      </c>
      <c r="J8" s="776" t="s">
        <v>17</v>
      </c>
      <c r="K8" s="835"/>
      <c r="L8" s="823"/>
    </row>
    <row r="9" spans="1:15">
      <c r="A9" s="763"/>
      <c r="B9" s="764"/>
      <c r="C9" s="836"/>
      <c r="D9" s="836"/>
      <c r="E9" s="836"/>
      <c r="F9" s="836"/>
      <c r="G9" s="836"/>
      <c r="H9" s="836"/>
      <c r="I9" s="836" t="s">
        <v>1056</v>
      </c>
      <c r="J9" s="776"/>
      <c r="K9" s="835"/>
      <c r="L9" s="823"/>
    </row>
    <row r="10" spans="1:15">
      <c r="A10" s="768"/>
      <c r="B10" s="770"/>
      <c r="C10" s="838" t="s">
        <v>29</v>
      </c>
      <c r="D10" s="838" t="s">
        <v>30</v>
      </c>
      <c r="E10" s="838" t="s">
        <v>31</v>
      </c>
      <c r="F10" s="838" t="s">
        <v>32</v>
      </c>
      <c r="G10" s="838" t="s">
        <v>89</v>
      </c>
      <c r="H10" s="838" t="s">
        <v>90</v>
      </c>
      <c r="I10" s="838" t="s">
        <v>91</v>
      </c>
      <c r="J10" s="776"/>
      <c r="K10" s="835"/>
      <c r="L10" s="823"/>
      <c r="M10" s="213"/>
      <c r="N10" s="213"/>
      <c r="O10" s="213"/>
    </row>
    <row r="11" spans="1:15">
      <c r="A11" s="763">
        <v>1</v>
      </c>
      <c r="B11" s="764"/>
      <c r="C11" s="3191">
        <v>5</v>
      </c>
      <c r="D11" s="2815"/>
      <c r="E11" s="2816"/>
      <c r="F11" s="803">
        <v>5</v>
      </c>
      <c r="G11" s="806"/>
      <c r="H11" s="806"/>
      <c r="I11" s="840"/>
      <c r="J11" s="771">
        <v>1</v>
      </c>
      <c r="K11" s="841"/>
      <c r="L11" s="823"/>
    </row>
    <row r="12" spans="1:15">
      <c r="A12" s="763">
        <v>2</v>
      </c>
      <c r="B12" s="764"/>
      <c r="C12" s="3191">
        <v>25</v>
      </c>
      <c r="D12" s="2814"/>
      <c r="E12" s="2814"/>
      <c r="F12" s="803">
        <v>25</v>
      </c>
      <c r="G12" s="803"/>
      <c r="H12" s="803"/>
      <c r="I12" s="840"/>
      <c r="J12" s="763">
        <v>2</v>
      </c>
      <c r="K12" s="835"/>
      <c r="L12" s="823"/>
    </row>
    <row r="13" spans="1:15">
      <c r="A13" s="763">
        <v>3</v>
      </c>
      <c r="B13" s="764"/>
      <c r="C13" s="3191">
        <v>5</v>
      </c>
      <c r="D13" s="2814"/>
      <c r="E13" s="2814"/>
      <c r="F13" s="803">
        <v>5</v>
      </c>
      <c r="G13" s="803"/>
      <c r="H13" s="803"/>
      <c r="I13" s="840"/>
      <c r="J13" s="763">
        <v>3</v>
      </c>
      <c r="K13" s="835"/>
      <c r="L13" s="823"/>
    </row>
    <row r="14" spans="1:15">
      <c r="A14" s="763">
        <v>4</v>
      </c>
      <c r="B14" s="764"/>
      <c r="C14" s="3191">
        <v>3133</v>
      </c>
      <c r="D14" s="2814"/>
      <c r="E14" s="2814"/>
      <c r="F14" s="803">
        <v>3133</v>
      </c>
      <c r="G14" s="803"/>
      <c r="H14" s="803"/>
      <c r="I14" s="840"/>
      <c r="J14" s="763">
        <v>4</v>
      </c>
      <c r="K14" s="835"/>
      <c r="L14" s="823"/>
    </row>
    <row r="15" spans="1:15">
      <c r="A15" s="763">
        <v>5</v>
      </c>
      <c r="B15" s="764"/>
      <c r="C15" s="3191">
        <v>224</v>
      </c>
      <c r="D15" s="2814"/>
      <c r="E15" s="3193"/>
      <c r="F15" s="803">
        <v>224</v>
      </c>
      <c r="G15" s="803"/>
      <c r="H15" s="803"/>
      <c r="I15" s="840"/>
      <c r="J15" s="763">
        <v>5</v>
      </c>
      <c r="K15" s="835"/>
      <c r="L15" s="823"/>
    </row>
    <row r="16" spans="1:15">
      <c r="A16" s="763">
        <v>6</v>
      </c>
      <c r="B16" s="764"/>
      <c r="C16" s="3191">
        <v>3803</v>
      </c>
      <c r="D16" s="2814"/>
      <c r="E16" s="3193">
        <v>1819</v>
      </c>
      <c r="F16" s="803">
        <v>1984</v>
      </c>
      <c r="G16" s="803"/>
      <c r="H16" s="803"/>
      <c r="I16" s="840"/>
      <c r="J16" s="763">
        <v>6</v>
      </c>
      <c r="K16" s="835"/>
      <c r="L16" s="823"/>
    </row>
    <row r="17" spans="1:12" ht="15">
      <c r="A17" s="763">
        <v>7</v>
      </c>
      <c r="B17" s="764"/>
      <c r="C17" s="3191">
        <v>170</v>
      </c>
      <c r="D17" s="2814"/>
      <c r="E17" s="2813"/>
      <c r="F17" s="803">
        <v>170</v>
      </c>
      <c r="G17" s="803"/>
      <c r="H17" s="803"/>
      <c r="I17" s="840"/>
      <c r="J17" s="763">
        <v>7</v>
      </c>
      <c r="K17" s="835"/>
      <c r="L17" s="823"/>
    </row>
    <row r="18" spans="1:12">
      <c r="A18" s="763">
        <v>8</v>
      </c>
      <c r="B18" s="764"/>
      <c r="C18" s="3192">
        <v>10</v>
      </c>
      <c r="D18" s="2814"/>
      <c r="E18" s="2814"/>
      <c r="F18" s="803">
        <v>10</v>
      </c>
      <c r="G18" s="803"/>
      <c r="H18" s="803"/>
      <c r="I18" s="840"/>
      <c r="J18" s="763">
        <v>8</v>
      </c>
      <c r="K18" s="835"/>
      <c r="L18" s="823"/>
    </row>
    <row r="19" spans="1:12">
      <c r="A19" s="763">
        <v>9</v>
      </c>
      <c r="B19" s="764"/>
      <c r="C19" s="804"/>
      <c r="D19" s="803"/>
      <c r="E19" s="804"/>
      <c r="F19" s="803"/>
      <c r="G19" s="803"/>
      <c r="H19" s="803"/>
      <c r="I19" s="840"/>
      <c r="J19" s="763">
        <v>9</v>
      </c>
      <c r="K19" s="835"/>
      <c r="L19" s="823"/>
    </row>
    <row r="20" spans="1:12">
      <c r="A20" s="763">
        <v>10</v>
      </c>
      <c r="B20" s="764"/>
      <c r="C20" s="804"/>
      <c r="D20" s="803"/>
      <c r="E20" s="804"/>
      <c r="F20" s="803"/>
      <c r="G20" s="803"/>
      <c r="H20" s="804"/>
      <c r="I20" s="763"/>
      <c r="J20" s="763">
        <v>10</v>
      </c>
      <c r="K20" s="835"/>
      <c r="L20" s="823"/>
    </row>
    <row r="21" spans="1:12">
      <c r="A21" s="763">
        <v>11</v>
      </c>
      <c r="B21" s="764"/>
      <c r="C21" s="803"/>
      <c r="D21" s="803"/>
      <c r="E21" s="803"/>
      <c r="F21" s="803"/>
      <c r="G21" s="803"/>
      <c r="H21" s="803"/>
      <c r="I21" s="840"/>
      <c r="J21" s="763">
        <v>11</v>
      </c>
      <c r="K21" s="835"/>
      <c r="L21" s="823"/>
    </row>
    <row r="22" spans="1:12">
      <c r="A22" s="763">
        <v>12</v>
      </c>
      <c r="B22" s="764"/>
      <c r="C22" s="809">
        <f>SUM(C11:C20)</f>
        <v>7375</v>
      </c>
      <c r="D22" s="809"/>
      <c r="E22" s="809">
        <f>SUM(E11:E20)</f>
        <v>1819</v>
      </c>
      <c r="F22" s="809">
        <f>SUM(F11:F20)</f>
        <v>5556</v>
      </c>
      <c r="G22" s="809"/>
      <c r="H22" s="809"/>
      <c r="I22" s="842"/>
      <c r="J22" s="763">
        <v>12</v>
      </c>
      <c r="K22" s="835"/>
      <c r="L22" s="823"/>
    </row>
    <row r="23" spans="1:12">
      <c r="A23" s="763">
        <v>13</v>
      </c>
      <c r="B23" s="764"/>
      <c r="C23" s="803"/>
      <c r="D23" s="803"/>
      <c r="E23" s="803"/>
      <c r="F23" s="803"/>
      <c r="G23" s="803"/>
      <c r="H23" s="803"/>
      <c r="I23" s="840"/>
      <c r="J23" s="763">
        <v>13</v>
      </c>
      <c r="K23" s="835"/>
      <c r="L23" s="823"/>
    </row>
    <row r="24" spans="1:12">
      <c r="A24" s="763">
        <v>14</v>
      </c>
      <c r="B24" s="764"/>
      <c r="C24" s="3194">
        <v>39731</v>
      </c>
      <c r="D24" s="803"/>
      <c r="E24" s="803"/>
      <c r="F24" s="803">
        <v>39731</v>
      </c>
      <c r="G24" s="803"/>
      <c r="H24" s="803"/>
      <c r="I24" s="840"/>
      <c r="J24" s="763">
        <v>14</v>
      </c>
      <c r="K24" s="835"/>
      <c r="L24" s="727"/>
    </row>
    <row r="25" spans="1:12">
      <c r="A25" s="763">
        <v>15</v>
      </c>
      <c r="B25" s="764"/>
      <c r="C25" s="3194">
        <v>3400</v>
      </c>
      <c r="D25" s="3195">
        <v>426</v>
      </c>
      <c r="E25" s="3196"/>
      <c r="F25" s="3196">
        <v>3826</v>
      </c>
      <c r="G25" s="803"/>
      <c r="H25" s="803"/>
      <c r="I25" s="840"/>
      <c r="J25" s="763">
        <v>15</v>
      </c>
      <c r="K25" s="835"/>
      <c r="L25" s="727"/>
    </row>
    <row r="26" spans="1:12">
      <c r="A26" s="763">
        <v>16</v>
      </c>
      <c r="B26" s="764"/>
      <c r="C26" s="3194">
        <v>383</v>
      </c>
      <c r="D26" s="803"/>
      <c r="E26" s="803"/>
      <c r="F26" s="3196">
        <v>383</v>
      </c>
      <c r="G26" s="803"/>
      <c r="H26" s="803"/>
      <c r="I26" s="840"/>
      <c r="J26" s="763">
        <v>16</v>
      </c>
      <c r="K26" s="835"/>
      <c r="L26" s="727"/>
    </row>
    <row r="27" spans="1:12">
      <c r="A27" s="763">
        <v>17</v>
      </c>
      <c r="B27" s="764"/>
      <c r="C27" s="803"/>
      <c r="D27" s="803"/>
      <c r="E27" s="803"/>
      <c r="F27" s="803"/>
      <c r="G27" s="803"/>
      <c r="H27" s="803"/>
      <c r="I27" s="840"/>
      <c r="J27" s="763">
        <v>17</v>
      </c>
      <c r="K27" s="835"/>
      <c r="L27" s="727"/>
    </row>
    <row r="28" spans="1:12">
      <c r="A28" s="763">
        <v>18</v>
      </c>
      <c r="B28" s="764"/>
      <c r="C28" s="809">
        <f>SUM(C23:C27)</f>
        <v>43514</v>
      </c>
      <c r="D28" s="809">
        <f>SUM(D23:D27)</f>
        <v>426</v>
      </c>
      <c r="E28" s="809"/>
      <c r="F28" s="809">
        <f>SUM(F23:F27)</f>
        <v>43940</v>
      </c>
      <c r="G28" s="809"/>
      <c r="H28" s="809"/>
      <c r="I28" s="842"/>
      <c r="J28" s="763">
        <v>18</v>
      </c>
      <c r="K28" s="835"/>
      <c r="L28" s="823"/>
    </row>
    <row r="29" spans="1:12">
      <c r="A29" s="763">
        <v>19</v>
      </c>
      <c r="B29" s="764"/>
      <c r="C29" s="803"/>
      <c r="D29" s="803"/>
      <c r="E29" s="803"/>
      <c r="F29" s="803"/>
      <c r="G29" s="803"/>
      <c r="H29" s="803"/>
      <c r="I29" s="840"/>
      <c r="J29" s="763">
        <v>19</v>
      </c>
      <c r="K29" s="835"/>
      <c r="L29" s="823"/>
    </row>
    <row r="30" spans="1:12">
      <c r="A30" s="763">
        <v>20</v>
      </c>
      <c r="B30" s="764"/>
      <c r="C30" s="803"/>
      <c r="D30" s="803"/>
      <c r="E30" s="803"/>
      <c r="F30" s="803"/>
      <c r="G30" s="803"/>
      <c r="H30" s="803"/>
      <c r="I30" s="840"/>
      <c r="J30" s="763">
        <v>20</v>
      </c>
      <c r="K30" s="835"/>
      <c r="L30" s="823"/>
    </row>
    <row r="31" spans="1:12">
      <c r="A31" s="763">
        <v>21</v>
      </c>
      <c r="B31" s="764"/>
      <c r="C31" s="839"/>
      <c r="D31" s="803"/>
      <c r="E31" s="803"/>
      <c r="F31" s="803"/>
      <c r="G31" s="803"/>
      <c r="H31" s="803"/>
      <c r="I31" s="840"/>
      <c r="J31" s="763">
        <v>21</v>
      </c>
      <c r="K31" s="835"/>
      <c r="L31" s="823"/>
    </row>
    <row r="32" spans="1:12" ht="13.5" thickBot="1">
      <c r="A32" s="763">
        <v>22</v>
      </c>
      <c r="B32" s="764"/>
      <c r="C32" s="843">
        <f>C28+C22+'Sch 310 and 310A-p27'!C48+'Sch 310 and 310A-p27'!C38</f>
        <v>581487</v>
      </c>
      <c r="D32" s="843">
        <f>D28+D22+'Sch 310 and 310A-p27'!D48+'Sch 310 and 310A-p27'!D38</f>
        <v>10341</v>
      </c>
      <c r="E32" s="843">
        <f>E28+E22+'Sch 310 and 310A-p27'!E48+'Sch 310 and 310A-p27'!E38</f>
        <v>1819</v>
      </c>
      <c r="F32" s="843">
        <f>F28+F22+'Sch 310 and 310A-p27'!F48+'Sch 310 and 310A-p27'!F38</f>
        <v>590009</v>
      </c>
      <c r="G32" s="843"/>
      <c r="H32" s="843">
        <f>H28+H22+'Sch 310 and 310A-p27'!H48+'Sch 310 and 310A-p27'!H38</f>
        <v>20</v>
      </c>
      <c r="I32" s="844"/>
      <c r="J32" s="763">
        <v>22</v>
      </c>
      <c r="K32" s="835"/>
      <c r="L32" s="823"/>
    </row>
    <row r="33" spans="1:12" ht="13.5" thickTop="1">
      <c r="A33" s="763">
        <v>23</v>
      </c>
      <c r="B33" s="764"/>
      <c r="C33" s="806"/>
      <c r="D33" s="803"/>
      <c r="E33" s="803"/>
      <c r="F33" s="806"/>
      <c r="G33" s="803"/>
      <c r="H33" s="803"/>
      <c r="I33" s="840"/>
      <c r="J33" s="763">
        <v>23</v>
      </c>
      <c r="K33" s="835"/>
      <c r="L33" s="823"/>
    </row>
    <row r="34" spans="1:12">
      <c r="A34" s="763">
        <v>24</v>
      </c>
      <c r="B34" s="764"/>
      <c r="C34" s="803"/>
      <c r="D34" s="803"/>
      <c r="E34" s="803"/>
      <c r="F34" s="803">
        <v>-20</v>
      </c>
      <c r="G34" s="803" t="s">
        <v>3366</v>
      </c>
      <c r="H34" s="803"/>
      <c r="I34" s="840"/>
      <c r="J34" s="763">
        <v>24</v>
      </c>
      <c r="K34" s="835"/>
      <c r="L34" s="823"/>
    </row>
    <row r="35" spans="1:12">
      <c r="A35" s="763">
        <v>25</v>
      </c>
      <c r="B35" s="764"/>
      <c r="C35" s="803"/>
      <c r="D35" s="803"/>
      <c r="E35" s="803"/>
      <c r="F35" s="803">
        <v>428656</v>
      </c>
      <c r="G35" s="803" t="s">
        <v>3367</v>
      </c>
      <c r="H35" s="803"/>
      <c r="I35" s="840"/>
      <c r="J35" s="763">
        <v>25</v>
      </c>
      <c r="K35" s="835"/>
      <c r="L35" s="823"/>
    </row>
    <row r="36" spans="1:12" ht="13.5" thickBot="1">
      <c r="A36" s="763">
        <v>26</v>
      </c>
      <c r="B36" s="764"/>
      <c r="C36" s="803"/>
      <c r="D36" s="803"/>
      <c r="E36" s="803"/>
      <c r="F36" s="845">
        <f>F32+F34+F35</f>
        <v>1018645</v>
      </c>
      <c r="G36" s="803"/>
      <c r="H36" s="803"/>
      <c r="I36" s="840"/>
      <c r="J36" s="763">
        <v>26</v>
      </c>
      <c r="K36" s="835"/>
      <c r="L36" s="823"/>
    </row>
    <row r="37" spans="1:12" ht="13.5" thickTop="1">
      <c r="A37" s="763">
        <v>27</v>
      </c>
      <c r="B37" s="764"/>
      <c r="C37" s="763"/>
      <c r="D37" s="763"/>
      <c r="E37" s="763"/>
      <c r="F37" s="840"/>
      <c r="G37" s="763"/>
      <c r="H37" s="763"/>
      <c r="I37" s="763"/>
      <c r="J37" s="763">
        <v>27</v>
      </c>
      <c r="K37" s="835"/>
      <c r="L37" s="823"/>
    </row>
    <row r="38" spans="1:12">
      <c r="A38" s="763">
        <v>28</v>
      </c>
      <c r="B38" s="764"/>
      <c r="C38" s="779"/>
      <c r="D38" s="727"/>
      <c r="E38" s="779"/>
      <c r="F38" s="840"/>
      <c r="G38" s="727"/>
      <c r="H38" s="779"/>
      <c r="I38" s="727"/>
      <c r="J38" s="763">
        <v>28</v>
      </c>
      <c r="K38" s="835"/>
      <c r="L38" s="823"/>
    </row>
    <row r="39" spans="1:12">
      <c r="A39" s="763">
        <v>29</v>
      </c>
      <c r="B39" s="764"/>
      <c r="C39" s="840"/>
      <c r="D39" s="840"/>
      <c r="E39" s="840"/>
      <c r="F39" s="840"/>
      <c r="G39" s="840"/>
      <c r="H39" s="779"/>
      <c r="I39" s="779"/>
      <c r="J39" s="763">
        <v>29</v>
      </c>
      <c r="K39" s="835"/>
      <c r="L39" s="823"/>
    </row>
    <row r="40" spans="1:12">
      <c r="A40" s="763">
        <v>30</v>
      </c>
      <c r="B40" s="764"/>
      <c r="C40" s="846"/>
      <c r="D40" s="846"/>
      <c r="E40" s="846"/>
      <c r="F40" s="846"/>
      <c r="G40" s="846"/>
      <c r="H40" s="846"/>
      <c r="I40" s="846"/>
      <c r="J40" s="763">
        <v>30</v>
      </c>
      <c r="K40" s="835"/>
      <c r="L40" s="823"/>
    </row>
    <row r="41" spans="1:12">
      <c r="A41" s="763">
        <v>31</v>
      </c>
      <c r="B41" s="764"/>
      <c r="C41" s="840"/>
      <c r="D41" s="840"/>
      <c r="E41" s="805"/>
      <c r="F41" s="840"/>
      <c r="G41" s="840"/>
      <c r="H41" s="840"/>
      <c r="I41" s="840"/>
      <c r="J41" s="763">
        <v>31</v>
      </c>
      <c r="K41" s="835"/>
      <c r="L41" s="823"/>
    </row>
    <row r="42" spans="1:12">
      <c r="A42" s="763">
        <v>32</v>
      </c>
      <c r="B42" s="764"/>
      <c r="C42" s="840"/>
      <c r="D42" s="840"/>
      <c r="E42" s="840"/>
      <c r="F42" s="840"/>
      <c r="G42" s="840"/>
      <c r="H42" s="840"/>
      <c r="I42" s="840"/>
      <c r="J42" s="763">
        <v>32</v>
      </c>
      <c r="K42" s="835"/>
      <c r="L42" s="823"/>
    </row>
    <row r="43" spans="1:12">
      <c r="A43" s="763">
        <v>33</v>
      </c>
      <c r="B43" s="764"/>
      <c r="C43" s="840"/>
      <c r="D43" s="840"/>
      <c r="E43" s="840"/>
      <c r="F43" s="764"/>
      <c r="G43" s="727"/>
      <c r="H43" s="840"/>
      <c r="I43" s="840"/>
      <c r="J43" s="763">
        <v>33</v>
      </c>
      <c r="K43" s="835"/>
      <c r="L43" s="823"/>
    </row>
    <row r="44" spans="1:12">
      <c r="A44" s="763">
        <v>34</v>
      </c>
      <c r="B44" s="764"/>
      <c r="C44" s="840"/>
      <c r="D44" s="840"/>
      <c r="E44" s="840"/>
      <c r="F44" s="840"/>
      <c r="G44" s="840"/>
      <c r="H44" s="840"/>
      <c r="I44" s="840"/>
      <c r="J44" s="763">
        <v>34</v>
      </c>
      <c r="K44" s="835"/>
      <c r="L44" s="823"/>
    </row>
    <row r="45" spans="1:12">
      <c r="A45" s="763">
        <v>35</v>
      </c>
      <c r="B45" s="764"/>
      <c r="C45" s="840"/>
      <c r="D45" s="840"/>
      <c r="E45" s="840"/>
      <c r="F45" s="840"/>
      <c r="G45" s="840"/>
      <c r="H45" s="840"/>
      <c r="I45" s="840"/>
      <c r="J45" s="763">
        <v>35</v>
      </c>
      <c r="K45" s="835"/>
      <c r="L45" s="823"/>
    </row>
    <row r="46" spans="1:12">
      <c r="A46" s="763">
        <v>36</v>
      </c>
      <c r="B46" s="764"/>
      <c r="C46" s="840"/>
      <c r="D46" s="840"/>
      <c r="E46" s="840"/>
      <c r="F46" s="840"/>
      <c r="G46" s="840"/>
      <c r="H46" s="840"/>
      <c r="I46" s="840"/>
      <c r="J46" s="763">
        <v>36</v>
      </c>
      <c r="K46" s="835"/>
      <c r="L46" s="823"/>
    </row>
    <row r="47" spans="1:12">
      <c r="A47" s="763">
        <v>37</v>
      </c>
      <c r="B47" s="764"/>
      <c r="C47" s="840"/>
      <c r="D47" s="840"/>
      <c r="E47" s="840"/>
      <c r="F47" s="840"/>
      <c r="G47" s="840"/>
      <c r="H47" s="840"/>
      <c r="I47" s="840"/>
      <c r="J47" s="763">
        <v>37</v>
      </c>
      <c r="K47" s="835"/>
      <c r="L47" s="823"/>
    </row>
    <row r="48" spans="1:12">
      <c r="A48" s="763">
        <v>38</v>
      </c>
      <c r="B48" s="764"/>
      <c r="C48" s="840"/>
      <c r="D48" s="840"/>
      <c r="E48" s="840"/>
      <c r="F48" s="840"/>
      <c r="G48" s="840"/>
      <c r="H48" s="840"/>
      <c r="I48" s="840"/>
      <c r="J48" s="763">
        <v>38</v>
      </c>
      <c r="K48" s="835"/>
      <c r="L48" s="823"/>
    </row>
    <row r="49" spans="1:12">
      <c r="A49" s="763">
        <v>39</v>
      </c>
      <c r="B49" s="764"/>
      <c r="C49" s="840"/>
      <c r="D49" s="840"/>
      <c r="E49" s="840"/>
      <c r="F49" s="840"/>
      <c r="G49" s="840"/>
      <c r="H49" s="840"/>
      <c r="I49" s="840"/>
      <c r="J49" s="763">
        <v>39</v>
      </c>
      <c r="K49" s="835"/>
      <c r="L49" s="823"/>
    </row>
    <row r="50" spans="1:12">
      <c r="A50" s="768">
        <v>40</v>
      </c>
      <c r="B50" s="764"/>
      <c r="C50" s="840"/>
      <c r="D50" s="840"/>
      <c r="E50" s="840"/>
      <c r="F50" s="840"/>
      <c r="G50" s="840"/>
      <c r="H50" s="840"/>
      <c r="I50" s="840"/>
      <c r="J50" s="768">
        <v>40</v>
      </c>
      <c r="K50" s="835"/>
      <c r="L50" s="823"/>
    </row>
    <row r="51" spans="1:12">
      <c r="A51" s="771"/>
      <c r="B51" s="774"/>
      <c r="C51" s="782"/>
      <c r="D51" s="782"/>
      <c r="E51" s="782"/>
      <c r="F51" s="782"/>
      <c r="G51" s="782"/>
      <c r="H51" s="782"/>
      <c r="I51" s="782"/>
      <c r="J51" s="774"/>
      <c r="K51" s="841"/>
      <c r="L51" s="823"/>
    </row>
    <row r="52" spans="1:12">
      <c r="A52" s="3751" t="s">
        <v>37</v>
      </c>
      <c r="B52" s="3752"/>
      <c r="C52" s="3752"/>
      <c r="D52" s="3752"/>
      <c r="E52" s="3752"/>
      <c r="F52" s="3752"/>
      <c r="G52" s="3752"/>
      <c r="H52" s="3752"/>
      <c r="I52" s="3752"/>
      <c r="J52" s="3752"/>
      <c r="K52" s="3753"/>
      <c r="L52" s="823"/>
    </row>
    <row r="53" spans="1:12">
      <c r="A53" s="763"/>
      <c r="B53" s="727"/>
      <c r="C53" s="847"/>
      <c r="D53" s="847"/>
      <c r="E53" s="847"/>
      <c r="F53" s="847"/>
      <c r="G53" s="847"/>
      <c r="H53" s="847"/>
      <c r="I53" s="847"/>
      <c r="J53" s="727"/>
      <c r="K53" s="835"/>
      <c r="L53" s="823"/>
    </row>
    <row r="54" spans="1:12">
      <c r="A54" s="763"/>
      <c r="B54" s="727"/>
      <c r="C54" s="3205" t="s">
        <v>3368</v>
      </c>
      <c r="D54" s="847"/>
      <c r="E54" s="847"/>
      <c r="F54" s="847"/>
      <c r="G54" s="847"/>
      <c r="H54" s="847"/>
      <c r="I54" s="847"/>
      <c r="J54" s="727"/>
      <c r="K54" s="835"/>
      <c r="L54" s="823"/>
    </row>
    <row r="55" spans="1:12">
      <c r="A55" s="763"/>
      <c r="B55" s="727"/>
      <c r="D55" s="847"/>
      <c r="E55" s="847"/>
      <c r="F55" s="847"/>
      <c r="G55" s="847"/>
      <c r="H55" s="847"/>
      <c r="I55" s="847"/>
      <c r="J55" s="727"/>
      <c r="K55" s="835"/>
      <c r="L55" s="823"/>
    </row>
    <row r="56" spans="1:12">
      <c r="A56" s="763"/>
      <c r="B56" s="727"/>
      <c r="C56" s="847"/>
      <c r="D56" s="847"/>
      <c r="E56" s="847"/>
      <c r="F56" s="847"/>
      <c r="G56" s="847"/>
      <c r="H56" s="847"/>
      <c r="I56" s="847"/>
      <c r="J56" s="727"/>
      <c r="K56" s="835"/>
      <c r="L56" s="823"/>
    </row>
    <row r="57" spans="1:12">
      <c r="A57" s="763"/>
      <c r="B57" s="727"/>
      <c r="C57" s="847"/>
      <c r="D57" s="847"/>
      <c r="E57" s="847"/>
      <c r="F57" s="847"/>
      <c r="G57" s="847"/>
      <c r="H57" s="847"/>
      <c r="I57" s="847"/>
      <c r="J57" s="727"/>
      <c r="K57" s="835"/>
      <c r="L57" s="823"/>
    </row>
    <row r="58" spans="1:12">
      <c r="A58" s="763"/>
      <c r="B58" s="727"/>
      <c r="C58" s="847"/>
      <c r="D58" s="847"/>
      <c r="E58" s="847"/>
      <c r="F58" s="847"/>
      <c r="G58" s="847"/>
      <c r="H58" s="847"/>
      <c r="I58" s="847"/>
      <c r="J58" s="727"/>
      <c r="K58" s="835"/>
      <c r="L58" s="823"/>
    </row>
    <row r="59" spans="1:12">
      <c r="A59" s="763"/>
      <c r="B59" s="727"/>
      <c r="C59" s="847"/>
      <c r="D59" s="847"/>
      <c r="E59" s="847"/>
      <c r="F59" s="847"/>
      <c r="G59" s="847"/>
      <c r="H59" s="847"/>
      <c r="I59" s="847"/>
      <c r="J59" s="727"/>
      <c r="K59" s="835"/>
      <c r="L59" s="823"/>
    </row>
    <row r="60" spans="1:12">
      <c r="A60" s="763"/>
      <c r="B60" s="727"/>
      <c r="C60" s="847"/>
      <c r="D60" s="847"/>
      <c r="E60" s="847"/>
      <c r="F60" s="847"/>
      <c r="G60" s="847"/>
      <c r="H60" s="847"/>
      <c r="I60" s="847"/>
      <c r="J60" s="727"/>
      <c r="K60" s="835"/>
      <c r="L60" s="823"/>
    </row>
    <row r="61" spans="1:12">
      <c r="A61" s="763"/>
      <c r="B61" s="727"/>
      <c r="C61" s="847"/>
      <c r="D61" s="847"/>
      <c r="E61" s="847"/>
      <c r="F61" s="847"/>
      <c r="G61" s="847"/>
      <c r="H61" s="847"/>
      <c r="I61" s="847"/>
      <c r="J61" s="727"/>
      <c r="K61" s="835"/>
      <c r="L61" s="823"/>
    </row>
    <row r="62" spans="1:12">
      <c r="A62" s="763"/>
      <c r="B62" s="727"/>
      <c r="C62" s="847"/>
      <c r="D62" s="847"/>
      <c r="E62" s="847"/>
      <c r="F62" s="847"/>
      <c r="G62" s="847"/>
      <c r="H62" s="847"/>
      <c r="I62" s="847"/>
      <c r="J62" s="727"/>
      <c r="K62" s="835"/>
      <c r="L62" s="823"/>
    </row>
    <row r="63" spans="1:12">
      <c r="A63" s="763"/>
      <c r="B63" s="727"/>
      <c r="C63" s="847"/>
      <c r="D63" s="847"/>
      <c r="E63" s="847"/>
      <c r="F63" s="847"/>
      <c r="G63" s="847"/>
      <c r="H63" s="847"/>
      <c r="I63" s="847"/>
      <c r="J63" s="727"/>
      <c r="K63" s="835"/>
      <c r="L63" s="823"/>
    </row>
    <row r="64" spans="1:12">
      <c r="A64" s="768"/>
      <c r="B64" s="769"/>
      <c r="C64" s="828"/>
      <c r="D64" s="828"/>
      <c r="E64" s="828"/>
      <c r="F64" s="828"/>
      <c r="G64" s="828"/>
      <c r="H64" s="828"/>
      <c r="I64" s="828"/>
      <c r="J64" s="769"/>
      <c r="K64" s="833"/>
      <c r="L64" s="823"/>
    </row>
    <row r="65" spans="1:12">
      <c r="A65" s="727" t="s">
        <v>388</v>
      </c>
      <c r="B65" s="727"/>
      <c r="C65" s="847"/>
      <c r="D65" s="847"/>
      <c r="E65" s="847"/>
      <c r="F65" s="847"/>
      <c r="G65" s="847"/>
      <c r="H65" s="847"/>
      <c r="I65" s="847"/>
      <c r="J65" s="727"/>
      <c r="K65" s="823"/>
      <c r="L65" s="823"/>
    </row>
    <row r="66" spans="1:12">
      <c r="A66" s="823"/>
      <c r="B66" s="823"/>
      <c r="C66" s="849"/>
      <c r="D66" s="849"/>
      <c r="E66" s="849"/>
      <c r="F66" s="849"/>
      <c r="G66" s="849"/>
      <c r="H66" s="849"/>
      <c r="I66" s="849"/>
      <c r="J66" s="823"/>
      <c r="K66" s="823"/>
      <c r="L66" s="823"/>
    </row>
  </sheetData>
  <customSheetViews>
    <customSheetView guid="{4E7A3D04-9F51-465C-A42B-3DF9B3E7D5B5}" showPageBreaks="1" fitToPage="1" printArea="1">
      <selection activeCell="M32" sqref="M32"/>
      <pageMargins left="0.5" right="0.5" top="0.5" bottom="0.25" header="0.25" footer="0.25"/>
      <printOptions horizontalCentered="1" verticalCentered="1"/>
      <pageSetup scale="90" orientation="portrait" r:id="rId1"/>
      <headerFooter alignWithMargins="0"/>
    </customSheetView>
    <customSheetView guid="{0DB5BAD5-393A-4F38-9E8B-709DEA7858B1}" showPageBreaks="1" fitToPage="1" printArea="1">
      <selection activeCell="F24" sqref="F24"/>
      <pageMargins left="0.5" right="0.5" top="0.5" bottom="0.25" header="0.25" footer="0.25"/>
      <printOptions horizontalCentered="1" verticalCentered="1"/>
      <pageSetup scale="90" orientation="portrait" r:id="rId2"/>
      <headerFooter alignWithMargins="0"/>
    </customSheetView>
    <customSheetView guid="{9188604F-721B-4607-B5A7-F14601E34BB8}" showPageBreaks="1" fitToPage="1" printArea="1">
      <selection activeCell="M32" sqref="M32"/>
      <pageMargins left="0.5" right="0.5" top="0.5" bottom="0.25" header="0.25" footer="0.25"/>
      <printOptions horizontalCentered="1" verticalCentered="1"/>
      <pageSetup scale="90" orientation="portrait" r:id="rId3"/>
      <headerFooter alignWithMargins="0"/>
    </customSheetView>
    <customSheetView guid="{26429A53-B624-4AA6-8C8D-667186B058B8}" fitToPage="1">
      <selection activeCell="M32" sqref="M32"/>
      <pageMargins left="0.5" right="0.5" top="0.5" bottom="0.25" header="0.25" footer="0.25"/>
      <printOptions horizontalCentered="1" verticalCentered="1"/>
      <pageSetup scale="85" orientation="portrait" r:id="rId4"/>
      <headerFooter alignWithMargins="0"/>
    </customSheetView>
    <customSheetView guid="{7390B031-6060-4327-BF01-8B9465EDB6D9}" fitToPage="1">
      <selection activeCell="M32" sqref="M32"/>
      <pageMargins left="0.5" right="0.5" top="0.5" bottom="0.25" header="0.25" footer="0.25"/>
      <printOptions horizontalCentered="1" verticalCentered="1"/>
      <pageSetup scale="85" orientation="portrait" r:id="rId5"/>
      <headerFooter alignWithMargins="0"/>
    </customSheetView>
    <customSheetView guid="{49D366EC-C851-4932-854D-8EA887B298C5}" fitToPage="1">
      <selection activeCell="M32" sqref="M32"/>
      <pageMargins left="0.5" right="0.5" top="0.5" bottom="0.25" header="0.25" footer="0.25"/>
      <printOptions horizontalCentered="1" verticalCentered="1"/>
      <pageSetup scale="85" orientation="portrait" r:id="rId6"/>
      <headerFooter alignWithMargins="0"/>
    </customSheetView>
    <customSheetView guid="{F228F194-B0FE-4A91-A927-06A4E89703F0}" fitToPage="1">
      <selection activeCell="M32" sqref="M32"/>
      <pageMargins left="0.5" right="0.5" top="0.5" bottom="0.25" header="0.25" footer="0.25"/>
      <printOptions horizontalCentered="1" verticalCentered="1"/>
      <pageSetup scale="90" orientation="portrait" r:id="rId7"/>
      <headerFooter alignWithMargins="0"/>
    </customSheetView>
    <customSheetView guid="{A2494C54-8D9D-4A05-9F27-C858173D9692}" fitToPage="1">
      <selection activeCell="M32" sqref="M32"/>
      <pageMargins left="0.5" right="0.5" top="0.5" bottom="0.25" header="0.25" footer="0.25"/>
      <printOptions horizontalCentered="1" verticalCentered="1"/>
      <pageSetup scale="90" orientation="portrait" r:id="rId8"/>
      <headerFooter alignWithMargins="0"/>
    </customSheetView>
    <customSheetView guid="{74404EEC-CA6A-48B0-B168-B7933282EEB2}" showPageBreaks="1" fitToPage="1" printArea="1">
      <selection activeCell="M32" sqref="M32"/>
      <pageMargins left="0.5" right="0.5" top="0.5" bottom="0.25" header="0.25" footer="0.25"/>
      <printOptions horizontalCentered="1" verticalCentered="1"/>
      <pageSetup scale="85" orientation="portrait" r:id="rId9"/>
      <headerFooter alignWithMargins="0"/>
    </customSheetView>
    <customSheetView guid="{FB19BFAA-60BA-4CC2-92E5-E4C141AE804E}" fitToPage="1">
      <selection activeCell="M32" sqref="M32"/>
      <pageMargins left="0.5" right="0.5" top="0.5" bottom="0.25" header="0.25" footer="0.25"/>
      <printOptions horizontalCentered="1" verticalCentered="1"/>
      <pageSetup scale="90" orientation="portrait" r:id="rId10"/>
      <headerFooter alignWithMargins="0"/>
    </customSheetView>
    <customSheetView guid="{F56BCD39-3910-4701-BCCF-245589B07D98}" showPageBreaks="1" fitToPage="1" printArea="1">
      <selection activeCell="M32" sqref="M32"/>
      <pageMargins left="0.5" right="0.5" top="0.5" bottom="0.25" header="0.25" footer="0.25"/>
      <printOptions horizontalCentered="1" verticalCentered="1"/>
      <pageSetup scale="90" orientation="portrait" r:id="rId11"/>
      <headerFooter alignWithMargins="0"/>
    </customSheetView>
    <customSheetView guid="{D099E5BD-69C3-4A36-A01A-AB9127CD02AF}" scale="90" fitToPage="1">
      <selection activeCell="L37" sqref="L37"/>
      <pageMargins left="0.5" right="0.5" top="0.5" bottom="0.25" header="0.25" footer="0.25"/>
      <printOptions horizontalCentered="1" verticalCentered="1"/>
      <pageSetup scale="85" orientation="portrait" r:id="rId12"/>
      <headerFooter alignWithMargins="0"/>
    </customSheetView>
  </customSheetViews>
  <mergeCells count="2">
    <mergeCell ref="J1:K1"/>
    <mergeCell ref="A52:K52"/>
  </mergeCells>
  <printOptions horizontalCentered="1" verticalCentered="1"/>
  <pageMargins left="0.5" right="0.5" top="0.5" bottom="0.25" header="0.25" footer="0.25"/>
  <pageSetup scale="85" orientation="portrait" r:id="rId13"/>
  <headerFooter alignWithMargins="0"/>
  <legacyDrawing r:id="rId14"/>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752"/>
  <sheetViews>
    <sheetView topLeftCell="A25" workbookViewId="0">
      <selection activeCell="H55" sqref="H55"/>
    </sheetView>
  </sheetViews>
  <sheetFormatPr defaultColWidth="11.42578125" defaultRowHeight="12.75"/>
  <cols>
    <col min="1" max="1" width="3.28515625" style="857" customWidth="1"/>
    <col min="2" max="2" width="4" style="858" customWidth="1"/>
    <col min="3" max="3" width="2.85546875" style="857" customWidth="1"/>
    <col min="4" max="4" width="4.85546875" style="857" customWidth="1"/>
    <col min="5" max="6" width="11.42578125" style="857" customWidth="1"/>
    <col min="7" max="7" width="7.85546875" style="857" customWidth="1"/>
    <col min="8" max="8" width="6.5703125" style="857" customWidth="1"/>
    <col min="9" max="9" width="10.7109375" style="857" customWidth="1"/>
    <col min="10" max="10" width="14.42578125" style="903" customWidth="1"/>
    <col min="11" max="11" width="12.7109375" style="903" customWidth="1"/>
    <col min="12" max="12" width="14.28515625" style="903" customWidth="1"/>
    <col min="13" max="13" width="11.28515625" style="903" customWidth="1"/>
    <col min="14" max="14" width="13.5703125" style="903" customWidth="1"/>
    <col min="15" max="15" width="14.85546875" style="903" customWidth="1"/>
    <col min="16" max="16" width="4.5703125" style="858" customWidth="1"/>
    <col min="17" max="17" width="4.28515625" style="857" customWidth="1"/>
    <col min="18" max="18" width="11.42578125" style="857"/>
    <col min="19" max="19" width="20.140625" style="858" bestFit="1" customWidth="1"/>
    <col min="20" max="20" width="10.140625" style="858" bestFit="1" customWidth="1"/>
    <col min="21" max="21" width="38.28515625" style="858" bestFit="1" customWidth="1"/>
    <col min="22" max="22" width="10.140625" style="858" bestFit="1" customWidth="1"/>
    <col min="23" max="16384" width="11.42578125" style="857"/>
  </cols>
  <sheetData>
    <row r="1" spans="1:22" ht="15.75">
      <c r="A1" s="850"/>
      <c r="B1" s="851"/>
      <c r="C1" s="852"/>
      <c r="D1" s="852"/>
      <c r="E1" s="852"/>
      <c r="F1" s="852"/>
      <c r="G1" s="853" t="s">
        <v>1057</v>
      </c>
      <c r="H1" s="852"/>
      <c r="I1" s="852"/>
      <c r="J1" s="854"/>
      <c r="K1" s="854"/>
      <c r="L1" s="854"/>
      <c r="M1" s="854"/>
      <c r="N1" s="854"/>
      <c r="O1" s="854"/>
      <c r="P1" s="855"/>
      <c r="Q1" s="856">
        <v>30</v>
      </c>
    </row>
    <row r="2" spans="1:22">
      <c r="A2" s="850"/>
      <c r="B2" s="859"/>
      <c r="C2" s="850"/>
      <c r="D2" s="850"/>
      <c r="E2" s="850"/>
      <c r="F2" s="850"/>
      <c r="G2" s="850"/>
      <c r="H2" s="850"/>
      <c r="I2" s="850" t="s">
        <v>1058</v>
      </c>
      <c r="J2" s="860"/>
      <c r="K2" s="860"/>
      <c r="L2" s="860"/>
      <c r="M2" s="860"/>
      <c r="N2" s="860"/>
      <c r="O2" s="860"/>
      <c r="P2" s="861"/>
      <c r="Q2" s="850"/>
    </row>
    <row r="3" spans="1:22">
      <c r="A3" s="850"/>
      <c r="B3" s="859"/>
      <c r="C3" s="850"/>
      <c r="D3" s="850"/>
      <c r="E3" s="850"/>
      <c r="F3" s="850"/>
      <c r="G3" s="850"/>
      <c r="H3" s="850"/>
      <c r="I3" s="850"/>
      <c r="J3" s="860"/>
      <c r="K3" s="860"/>
      <c r="L3" s="860"/>
      <c r="M3" s="860"/>
      <c r="N3" s="860"/>
      <c r="O3" s="860"/>
      <c r="P3" s="861"/>
      <c r="Q3" s="850"/>
    </row>
    <row r="4" spans="1:22">
      <c r="A4" s="850"/>
      <c r="B4" s="859"/>
      <c r="C4" s="850"/>
      <c r="D4" s="850"/>
      <c r="E4" s="850"/>
      <c r="F4" s="850"/>
      <c r="G4" s="850"/>
      <c r="H4" s="850"/>
      <c r="I4" s="850"/>
      <c r="J4" s="860"/>
      <c r="K4" s="860"/>
      <c r="L4" s="860"/>
      <c r="M4" s="860"/>
      <c r="N4" s="860"/>
      <c r="O4" s="860"/>
      <c r="P4" s="861"/>
      <c r="Q4" s="850"/>
    </row>
    <row r="5" spans="1:22">
      <c r="A5" s="850"/>
      <c r="B5" s="859"/>
      <c r="C5" s="850"/>
      <c r="D5" s="850"/>
      <c r="E5" s="850"/>
      <c r="F5" s="850"/>
      <c r="G5" s="850" t="s">
        <v>1059</v>
      </c>
      <c r="H5" s="850"/>
      <c r="I5" s="850"/>
      <c r="J5" s="860"/>
      <c r="K5" s="860"/>
      <c r="L5" s="860"/>
      <c r="M5" s="860"/>
      <c r="N5" s="860"/>
      <c r="O5" s="860"/>
      <c r="P5" s="861"/>
      <c r="Q5" s="850"/>
    </row>
    <row r="6" spans="1:22">
      <c r="A6" s="850"/>
      <c r="B6" s="859"/>
      <c r="C6" s="850"/>
      <c r="D6" s="850"/>
      <c r="E6" s="850"/>
      <c r="F6" s="850"/>
      <c r="G6" s="850"/>
      <c r="H6" s="850"/>
      <c r="I6" s="850"/>
      <c r="J6" s="860"/>
      <c r="K6" s="860"/>
      <c r="L6" s="860"/>
      <c r="M6" s="860"/>
      <c r="N6" s="860"/>
      <c r="O6" s="860"/>
      <c r="P6" s="861"/>
      <c r="Q6" s="850"/>
    </row>
    <row r="7" spans="1:22">
      <c r="A7" s="850"/>
      <c r="B7" s="859"/>
      <c r="C7" s="850" t="s">
        <v>1060</v>
      </c>
      <c r="D7" s="850"/>
      <c r="E7" s="850"/>
      <c r="F7" s="850"/>
      <c r="G7" s="850"/>
      <c r="H7" s="850"/>
      <c r="I7" s="850"/>
      <c r="J7" s="860"/>
      <c r="K7" s="860"/>
      <c r="L7" s="860"/>
      <c r="M7" s="860"/>
      <c r="N7" s="860"/>
      <c r="O7" s="860"/>
      <c r="P7" s="861"/>
      <c r="Q7" s="850"/>
    </row>
    <row r="8" spans="1:22">
      <c r="A8" s="850"/>
      <c r="B8" s="859"/>
      <c r="C8" s="850" t="s">
        <v>1061</v>
      </c>
      <c r="D8" s="850"/>
      <c r="E8" s="850"/>
      <c r="F8" s="850"/>
      <c r="G8" s="850"/>
      <c r="H8" s="850"/>
      <c r="I8" s="850"/>
      <c r="J8" s="860"/>
      <c r="K8" s="860"/>
      <c r="L8" s="860"/>
      <c r="M8" s="860"/>
      <c r="N8" s="860"/>
      <c r="O8" s="860"/>
      <c r="P8" s="861"/>
      <c r="Q8" s="850"/>
    </row>
    <row r="9" spans="1:22">
      <c r="A9" s="850"/>
      <c r="B9" s="859"/>
      <c r="C9" s="850" t="s">
        <v>1062</v>
      </c>
      <c r="D9" s="850"/>
      <c r="E9" s="850"/>
      <c r="F9" s="850"/>
      <c r="G9" s="850"/>
      <c r="H9" s="850"/>
      <c r="I9" s="850"/>
      <c r="J9" s="860"/>
      <c r="K9" s="860"/>
      <c r="L9" s="860"/>
      <c r="M9" s="860"/>
      <c r="N9" s="860"/>
      <c r="O9" s="860"/>
      <c r="P9" s="861"/>
      <c r="Q9" s="850"/>
    </row>
    <row r="10" spans="1:22">
      <c r="A10" s="850"/>
      <c r="B10" s="859"/>
      <c r="C10" s="850" t="s">
        <v>1063</v>
      </c>
      <c r="D10" s="850"/>
      <c r="E10" s="850"/>
      <c r="F10" s="850"/>
      <c r="G10" s="850"/>
      <c r="H10" s="850"/>
      <c r="I10" s="850"/>
      <c r="J10" s="860"/>
      <c r="K10" s="860"/>
      <c r="L10" s="860"/>
      <c r="M10" s="860"/>
      <c r="N10" s="860"/>
      <c r="O10" s="860"/>
      <c r="P10" s="861"/>
      <c r="Q10" s="850"/>
    </row>
    <row r="11" spans="1:22">
      <c r="A11" s="850"/>
      <c r="B11" s="859"/>
      <c r="C11" s="850" t="s">
        <v>1064</v>
      </c>
      <c r="D11" s="850"/>
      <c r="E11" s="850"/>
      <c r="F11" s="850"/>
      <c r="G11" s="850"/>
      <c r="H11" s="850"/>
      <c r="I11" s="850"/>
      <c r="J11" s="860"/>
      <c r="K11" s="860"/>
      <c r="L11" s="860"/>
      <c r="M11" s="860"/>
      <c r="N11" s="860"/>
      <c r="O11" s="860"/>
      <c r="P11" s="861"/>
      <c r="Q11" s="850"/>
    </row>
    <row r="12" spans="1:22">
      <c r="A12" s="850"/>
      <c r="B12" s="859"/>
      <c r="C12" s="862"/>
      <c r="D12" s="862"/>
      <c r="E12" s="862"/>
      <c r="F12" s="862"/>
      <c r="G12" s="862"/>
      <c r="H12" s="862"/>
      <c r="I12" s="862"/>
      <c r="J12" s="863"/>
      <c r="K12" s="863"/>
      <c r="L12" s="863"/>
      <c r="M12" s="863"/>
      <c r="N12" s="863"/>
      <c r="O12" s="863"/>
      <c r="P12" s="861"/>
      <c r="Q12" s="850"/>
    </row>
    <row r="13" spans="1:22" s="866" customFormat="1">
      <c r="A13" s="862"/>
      <c r="B13" s="851"/>
      <c r="C13" s="852"/>
      <c r="D13" s="852"/>
      <c r="E13" s="852"/>
      <c r="F13" s="852"/>
      <c r="G13" s="852"/>
      <c r="H13" s="852"/>
      <c r="I13" s="852"/>
      <c r="J13" s="864"/>
      <c r="K13" s="864" t="s">
        <v>1065</v>
      </c>
      <c r="L13" s="864" t="s">
        <v>1066</v>
      </c>
      <c r="M13" s="864"/>
      <c r="N13" s="864" t="s">
        <v>1065</v>
      </c>
      <c r="O13" s="865"/>
      <c r="P13" s="855"/>
      <c r="Q13" s="862"/>
      <c r="S13" s="867"/>
      <c r="T13" s="867"/>
      <c r="U13" s="867"/>
      <c r="V13" s="867"/>
    </row>
    <row r="14" spans="1:22" s="866" customFormat="1">
      <c r="A14" s="862"/>
      <c r="B14" s="859" t="s">
        <v>7</v>
      </c>
      <c r="C14" s="868" t="s">
        <v>1067</v>
      </c>
      <c r="D14" s="868"/>
      <c r="E14" s="868"/>
      <c r="F14" s="868"/>
      <c r="G14" s="868"/>
      <c r="H14" s="868"/>
      <c r="I14" s="868"/>
      <c r="J14" s="869" t="s">
        <v>1068</v>
      </c>
      <c r="K14" s="869" t="s">
        <v>1069</v>
      </c>
      <c r="L14" s="869" t="s">
        <v>1070</v>
      </c>
      <c r="M14" s="869" t="s">
        <v>1071</v>
      </c>
      <c r="N14" s="869" t="s">
        <v>1072</v>
      </c>
      <c r="O14" s="870" t="s">
        <v>548</v>
      </c>
      <c r="P14" s="861" t="s">
        <v>7</v>
      </c>
      <c r="Q14" s="862"/>
      <c r="S14" s="867"/>
      <c r="T14" s="867"/>
      <c r="U14" s="867"/>
      <c r="V14" s="867"/>
    </row>
    <row r="15" spans="1:22" s="866" customFormat="1">
      <c r="A15" s="862"/>
      <c r="B15" s="859" t="s">
        <v>17</v>
      </c>
      <c r="C15" s="862"/>
      <c r="D15" s="862"/>
      <c r="E15" s="862"/>
      <c r="F15" s="862"/>
      <c r="G15" s="862"/>
      <c r="H15" s="862"/>
      <c r="I15" s="862"/>
      <c r="J15" s="869" t="s">
        <v>1073</v>
      </c>
      <c r="K15" s="869" t="s">
        <v>1074</v>
      </c>
      <c r="L15" s="869" t="s">
        <v>1075</v>
      </c>
      <c r="M15" s="869" t="s">
        <v>1076</v>
      </c>
      <c r="N15" s="869" t="s">
        <v>1077</v>
      </c>
      <c r="O15" s="870" t="s">
        <v>81</v>
      </c>
      <c r="P15" s="861" t="s">
        <v>17</v>
      </c>
      <c r="Q15" s="862"/>
      <c r="S15" s="867"/>
      <c r="T15" s="867"/>
      <c r="U15" s="867"/>
      <c r="V15" s="867"/>
    </row>
    <row r="16" spans="1:22" s="866" customFormat="1">
      <c r="A16" s="862"/>
      <c r="B16" s="859"/>
      <c r="C16" s="862"/>
      <c r="D16" s="862"/>
      <c r="E16" s="862"/>
      <c r="F16" s="862"/>
      <c r="G16" s="862"/>
      <c r="H16" s="862"/>
      <c r="I16" s="862"/>
      <c r="J16" s="869"/>
      <c r="K16" s="869"/>
      <c r="L16" s="869" t="s">
        <v>1076</v>
      </c>
      <c r="M16" s="869"/>
      <c r="N16" s="869" t="s">
        <v>1078</v>
      </c>
      <c r="O16" s="870"/>
      <c r="P16" s="861"/>
      <c r="Q16" s="862"/>
      <c r="S16" s="867"/>
      <c r="T16" s="867"/>
      <c r="U16" s="867"/>
      <c r="V16" s="867"/>
    </row>
    <row r="17" spans="1:22" s="866" customFormat="1">
      <c r="A17" s="862"/>
      <c r="B17" s="859"/>
      <c r="C17" s="862"/>
      <c r="D17" s="862"/>
      <c r="E17" s="862"/>
      <c r="F17" s="862"/>
      <c r="G17" s="862"/>
      <c r="H17" s="862"/>
      <c r="I17" s="862"/>
      <c r="J17" s="869"/>
      <c r="K17" s="869"/>
      <c r="L17" s="869"/>
      <c r="M17" s="869"/>
      <c r="N17" s="869" t="s">
        <v>1076</v>
      </c>
      <c r="O17" s="870"/>
      <c r="P17" s="861"/>
      <c r="Q17" s="862"/>
      <c r="S17" s="867"/>
      <c r="T17" s="867"/>
      <c r="U17" s="867"/>
      <c r="V17" s="867"/>
    </row>
    <row r="18" spans="1:22" s="866" customFormat="1">
      <c r="A18" s="862"/>
      <c r="B18" s="871"/>
      <c r="C18" s="872"/>
      <c r="D18" s="872"/>
      <c r="E18" s="872"/>
      <c r="F18" s="872" t="s">
        <v>1079</v>
      </c>
      <c r="G18" s="872"/>
      <c r="H18" s="872"/>
      <c r="I18" s="872"/>
      <c r="J18" s="873" t="s">
        <v>25</v>
      </c>
      <c r="K18" s="873" t="s">
        <v>26</v>
      </c>
      <c r="L18" s="873" t="s">
        <v>27</v>
      </c>
      <c r="M18" s="873" t="s">
        <v>28</v>
      </c>
      <c r="N18" s="873" t="s">
        <v>29</v>
      </c>
      <c r="O18" s="874" t="s">
        <v>30</v>
      </c>
      <c r="P18" s="875"/>
      <c r="Q18" s="862"/>
      <c r="S18" s="213"/>
      <c r="T18" s="213"/>
      <c r="U18" s="213"/>
      <c r="V18" s="213"/>
    </row>
    <row r="19" spans="1:22" s="866" customFormat="1" ht="15" customHeight="1">
      <c r="A19" s="862"/>
      <c r="B19" s="876"/>
      <c r="C19" s="877" t="s">
        <v>1080</v>
      </c>
      <c r="D19" s="878"/>
      <c r="E19" s="878"/>
      <c r="F19" s="878"/>
      <c r="G19" s="878"/>
      <c r="H19" s="878"/>
      <c r="I19" s="878"/>
      <c r="J19" s="879"/>
      <c r="K19" s="880"/>
      <c r="L19" s="879"/>
      <c r="M19" s="881"/>
      <c r="N19" s="881"/>
      <c r="O19" s="882"/>
      <c r="P19" s="883"/>
      <c r="Q19" s="862"/>
      <c r="S19" s="867"/>
      <c r="T19" s="867"/>
      <c r="U19" s="867"/>
      <c r="V19" s="867"/>
    </row>
    <row r="20" spans="1:22" s="887" customFormat="1">
      <c r="A20" s="884"/>
      <c r="B20" s="876">
        <v>1</v>
      </c>
      <c r="C20" s="885"/>
      <c r="D20" s="2817" t="s">
        <v>3318</v>
      </c>
      <c r="E20" s="878"/>
      <c r="F20" s="878"/>
      <c r="G20" s="878"/>
      <c r="H20" s="878"/>
      <c r="I20" s="878"/>
      <c r="J20" s="3199">
        <v>56</v>
      </c>
      <c r="K20" s="2819"/>
      <c r="L20" s="2818"/>
      <c r="M20" s="809"/>
      <c r="N20" s="809"/>
      <c r="O20" s="809">
        <f>J20+K20+L20-M20</f>
        <v>56</v>
      </c>
      <c r="P20" s="883">
        <v>1</v>
      </c>
      <c r="Q20" s="884"/>
      <c r="S20" s="867"/>
      <c r="T20" s="867"/>
      <c r="U20" s="867"/>
      <c r="V20" s="888"/>
    </row>
    <row r="21" spans="1:22" s="887" customFormat="1">
      <c r="A21" s="884"/>
      <c r="B21" s="876">
        <v>2</v>
      </c>
      <c r="C21" s="885"/>
      <c r="D21" s="2817" t="s">
        <v>3320</v>
      </c>
      <c r="E21" s="878"/>
      <c r="F21" s="878"/>
      <c r="G21" s="878"/>
      <c r="H21" s="878"/>
      <c r="I21" s="878"/>
      <c r="J21" s="3199">
        <v>17864</v>
      </c>
      <c r="K21" s="2819"/>
      <c r="L21" s="3200">
        <v>779</v>
      </c>
      <c r="M21" s="809"/>
      <c r="N21" s="809"/>
      <c r="O21" s="3198">
        <f t="shared" ref="O21:O28" si="0">J21+K21+L21-M21</f>
        <v>18643</v>
      </c>
      <c r="P21" s="883">
        <v>2</v>
      </c>
      <c r="Q21" s="884"/>
      <c r="S21" s="867"/>
      <c r="T21" s="867"/>
      <c r="U21" s="867"/>
      <c r="V21" s="888"/>
    </row>
    <row r="22" spans="1:22" s="887" customFormat="1">
      <c r="A22" s="884"/>
      <c r="B22" s="876">
        <v>3</v>
      </c>
      <c r="C22" s="885"/>
      <c r="D22" s="2817" t="s">
        <v>3369</v>
      </c>
      <c r="E22" s="878"/>
      <c r="F22" s="878"/>
      <c r="G22" s="878"/>
      <c r="H22" s="878"/>
      <c r="I22" s="878"/>
      <c r="J22" s="3199">
        <v>16</v>
      </c>
      <c r="K22" s="2819"/>
      <c r="L22" s="3200"/>
      <c r="M22" s="809"/>
      <c r="N22" s="809"/>
      <c r="O22" s="3198">
        <f t="shared" si="0"/>
        <v>16</v>
      </c>
      <c r="P22" s="883">
        <v>3</v>
      </c>
      <c r="Q22" s="884"/>
      <c r="S22" s="867"/>
      <c r="T22" s="867"/>
      <c r="U22" s="867"/>
      <c r="V22" s="888"/>
    </row>
    <row r="23" spans="1:22" s="887" customFormat="1">
      <c r="A23" s="884"/>
      <c r="B23" s="876">
        <v>4</v>
      </c>
      <c r="C23" s="885"/>
      <c r="D23" s="2817" t="s">
        <v>3324</v>
      </c>
      <c r="E23" s="878"/>
      <c r="F23" s="878"/>
      <c r="G23" s="878"/>
      <c r="H23" s="878"/>
      <c r="I23" s="878"/>
      <c r="J23" s="3199">
        <v>-27613</v>
      </c>
      <c r="K23" s="2819"/>
      <c r="L23" s="3200">
        <v>-2429</v>
      </c>
      <c r="M23" s="809"/>
      <c r="N23" s="809"/>
      <c r="O23" s="3198">
        <f t="shared" si="0"/>
        <v>-30042</v>
      </c>
      <c r="P23" s="883">
        <v>4</v>
      </c>
      <c r="Q23" s="884"/>
      <c r="S23" s="867"/>
      <c r="T23" s="867"/>
      <c r="U23" s="867"/>
      <c r="V23" s="888"/>
    </row>
    <row r="24" spans="1:22" s="887" customFormat="1">
      <c r="A24" s="884"/>
      <c r="B24" s="876">
        <v>5</v>
      </c>
      <c r="C24" s="885"/>
      <c r="D24" s="2817" t="s">
        <v>3326</v>
      </c>
      <c r="E24" s="878"/>
      <c r="F24" s="878"/>
      <c r="G24" s="878"/>
      <c r="H24" s="878"/>
      <c r="I24" s="878"/>
      <c r="J24" s="3199">
        <v>1934</v>
      </c>
      <c r="K24" s="2819"/>
      <c r="L24" s="3201">
        <v>1639</v>
      </c>
      <c r="M24" s="809"/>
      <c r="N24" s="809"/>
      <c r="O24" s="3198">
        <f t="shared" si="0"/>
        <v>3573</v>
      </c>
      <c r="P24" s="883">
        <v>5</v>
      </c>
      <c r="Q24" s="884"/>
      <c r="S24" s="867"/>
      <c r="T24" s="867"/>
      <c r="U24" s="867"/>
      <c r="V24" s="888"/>
    </row>
    <row r="25" spans="1:22" s="887" customFormat="1">
      <c r="A25" s="884"/>
      <c r="B25" s="876">
        <v>6</v>
      </c>
      <c r="C25" s="885"/>
      <c r="D25" s="2817" t="s">
        <v>3327</v>
      </c>
      <c r="E25" s="878"/>
      <c r="F25" s="878"/>
      <c r="G25" s="878"/>
      <c r="H25" s="878"/>
      <c r="I25" s="878"/>
      <c r="J25" s="3199">
        <v>-670</v>
      </c>
      <c r="K25" s="2819">
        <v>-691</v>
      </c>
      <c r="L25" s="3201">
        <v>638</v>
      </c>
      <c r="M25" s="809"/>
      <c r="N25" s="809"/>
      <c r="O25" s="3198">
        <f t="shared" si="0"/>
        <v>-723</v>
      </c>
      <c r="P25" s="883">
        <v>6</v>
      </c>
      <c r="Q25" s="884"/>
      <c r="S25" s="867"/>
      <c r="T25" s="867"/>
      <c r="U25" s="867"/>
      <c r="V25" s="888"/>
    </row>
    <row r="26" spans="1:22" s="887" customFormat="1">
      <c r="A26" s="884"/>
      <c r="B26" s="876">
        <v>7</v>
      </c>
      <c r="C26" s="885"/>
      <c r="D26" s="2817" t="s">
        <v>3329</v>
      </c>
      <c r="E26" s="878"/>
      <c r="F26" s="878"/>
      <c r="G26" s="878"/>
      <c r="H26" s="878"/>
      <c r="I26" s="878"/>
      <c r="J26" s="3199">
        <v>444426</v>
      </c>
      <c r="K26" s="2819"/>
      <c r="L26" s="3201">
        <v>25992</v>
      </c>
      <c r="M26" s="809"/>
      <c r="N26" s="809"/>
      <c r="O26" s="3198">
        <f t="shared" si="0"/>
        <v>470418</v>
      </c>
      <c r="P26" s="883">
        <v>7</v>
      </c>
      <c r="Q26" s="884"/>
      <c r="S26" s="867"/>
      <c r="T26" s="867"/>
      <c r="U26" s="867"/>
      <c r="V26" s="888"/>
    </row>
    <row r="27" spans="1:22" s="887" customFormat="1">
      <c r="A27" s="884"/>
      <c r="B27" s="876">
        <v>8</v>
      </c>
      <c r="C27" s="885"/>
      <c r="D27" s="2817" t="s">
        <v>3370</v>
      </c>
      <c r="E27" s="878"/>
      <c r="F27" s="878"/>
      <c r="G27" s="878"/>
      <c r="H27" s="878"/>
      <c r="I27" s="878"/>
      <c r="J27" s="3199">
        <v>7279</v>
      </c>
      <c r="K27" s="2819"/>
      <c r="L27" s="3201">
        <v>1037</v>
      </c>
      <c r="M27" s="809"/>
      <c r="N27" s="809"/>
      <c r="O27" s="3198">
        <f t="shared" si="0"/>
        <v>8316</v>
      </c>
      <c r="P27" s="883">
        <v>8</v>
      </c>
      <c r="Q27" s="884"/>
      <c r="S27" s="867"/>
      <c r="T27" s="867"/>
      <c r="U27" s="867"/>
      <c r="V27" s="888"/>
    </row>
    <row r="28" spans="1:22" s="887" customFormat="1">
      <c r="A28" s="884"/>
      <c r="B28" s="876">
        <v>9</v>
      </c>
      <c r="C28" s="885"/>
      <c r="D28" s="2817" t="s">
        <v>3371</v>
      </c>
      <c r="E28" s="889"/>
      <c r="F28" s="878"/>
      <c r="G28" s="878"/>
      <c r="H28" s="878"/>
      <c r="I28" s="878"/>
      <c r="J28" s="3199">
        <v>2</v>
      </c>
      <c r="K28" s="2819">
        <v>-6</v>
      </c>
      <c r="L28" s="3201">
        <v>6</v>
      </c>
      <c r="M28" s="809"/>
      <c r="N28" s="809"/>
      <c r="O28" s="3198">
        <f t="shared" si="0"/>
        <v>2</v>
      </c>
      <c r="P28" s="883">
        <v>9</v>
      </c>
      <c r="Q28" s="884"/>
      <c r="S28" s="867"/>
      <c r="T28" s="867"/>
      <c r="U28" s="867"/>
      <c r="V28" s="888"/>
    </row>
    <row r="29" spans="1:22" s="887" customFormat="1">
      <c r="A29" s="884"/>
      <c r="B29" s="876">
        <v>10</v>
      </c>
      <c r="C29" s="885"/>
      <c r="D29" s="878" t="s">
        <v>327</v>
      </c>
      <c r="E29" s="889"/>
      <c r="F29" s="878"/>
      <c r="G29" s="878"/>
      <c r="H29" s="878"/>
      <c r="I29" s="878"/>
      <c r="J29" s="809"/>
      <c r="K29" s="886"/>
      <c r="L29" s="809"/>
      <c r="M29" s="809"/>
      <c r="N29" s="809"/>
      <c r="O29" s="809"/>
      <c r="P29" s="883">
        <v>10</v>
      </c>
      <c r="Q29" s="884"/>
      <c r="S29" s="888"/>
      <c r="T29" s="888"/>
      <c r="U29" s="888"/>
      <c r="V29" s="888"/>
    </row>
    <row r="30" spans="1:22" s="887" customFormat="1">
      <c r="A30" s="884"/>
      <c r="B30" s="871">
        <v>11</v>
      </c>
      <c r="C30" s="890"/>
      <c r="D30" s="872" t="s">
        <v>1081</v>
      </c>
      <c r="E30" s="891"/>
      <c r="F30" s="872"/>
      <c r="G30" s="872"/>
      <c r="H30" s="872"/>
      <c r="I30" s="872"/>
      <c r="J30" s="3203">
        <f t="shared" ref="J30:K30" si="1">SUM(J20:J28)</f>
        <v>443294</v>
      </c>
      <c r="K30" s="3203">
        <f t="shared" si="1"/>
        <v>-697</v>
      </c>
      <c r="L30" s="809">
        <f>SUM(L20:L28)</f>
        <v>27662</v>
      </c>
      <c r="M30" s="809"/>
      <c r="N30" s="809"/>
      <c r="O30" s="809">
        <f>SUM(O20:O28)</f>
        <v>470259</v>
      </c>
      <c r="P30" s="883">
        <v>11</v>
      </c>
      <c r="Q30" s="884"/>
      <c r="S30" s="867"/>
      <c r="T30" s="867"/>
      <c r="U30" s="867"/>
      <c r="V30" s="888"/>
    </row>
    <row r="31" spans="1:22" s="866" customFormat="1">
      <c r="A31" s="862"/>
      <c r="B31" s="876">
        <v>12</v>
      </c>
      <c r="C31" s="878"/>
      <c r="D31" s="878"/>
      <c r="E31" s="878"/>
      <c r="F31" s="878"/>
      <c r="G31" s="892"/>
      <c r="H31" s="892"/>
      <c r="I31" s="892"/>
      <c r="J31" s="893"/>
      <c r="K31" s="894"/>
      <c r="L31" s="809"/>
      <c r="M31" s="893"/>
      <c r="N31" s="893"/>
      <c r="O31" s="893"/>
      <c r="P31" s="883">
        <v>12</v>
      </c>
      <c r="Q31" s="862"/>
      <c r="S31" s="867"/>
      <c r="T31" s="867"/>
      <c r="U31" s="867"/>
      <c r="V31" s="867"/>
    </row>
    <row r="32" spans="1:22" s="866" customFormat="1">
      <c r="A32" s="862"/>
      <c r="B32" s="876">
        <v>13</v>
      </c>
      <c r="C32" s="877" t="s">
        <v>1082</v>
      </c>
      <c r="E32" s="878"/>
      <c r="F32" s="878"/>
      <c r="G32" s="892"/>
      <c r="H32" s="892"/>
      <c r="I32" s="892"/>
      <c r="J32" s="893"/>
      <c r="K32" s="894"/>
      <c r="L32" s="809"/>
      <c r="M32" s="893"/>
      <c r="N32" s="893"/>
      <c r="O32" s="893"/>
      <c r="P32" s="883">
        <v>13</v>
      </c>
      <c r="Q32" s="862"/>
      <c r="S32" s="867"/>
      <c r="T32" s="867"/>
      <c r="U32" s="867"/>
      <c r="V32" s="867"/>
    </row>
    <row r="33" spans="1:22" s="866" customFormat="1">
      <c r="A33" s="862"/>
      <c r="B33" s="876">
        <v>14</v>
      </c>
      <c r="C33" s="878"/>
      <c r="D33" s="2820" t="s">
        <v>3372</v>
      </c>
      <c r="E33" s="878"/>
      <c r="F33" s="878"/>
      <c r="G33" s="892"/>
      <c r="H33" s="892"/>
      <c r="I33" s="892"/>
      <c r="J33" s="3202">
        <v>-29570</v>
      </c>
      <c r="K33" s="2821"/>
      <c r="L33" s="3204">
        <v>-10739</v>
      </c>
      <c r="M33" s="809"/>
      <c r="N33" s="809"/>
      <c r="O33" s="3198">
        <f t="shared" ref="O33:O35" si="2">J33+K33+L33-M33</f>
        <v>-40309</v>
      </c>
      <c r="P33" s="883">
        <v>14</v>
      </c>
      <c r="Q33" s="862"/>
      <c r="S33" s="867"/>
      <c r="T33" s="867"/>
      <c r="U33" s="867"/>
      <c r="V33" s="867"/>
    </row>
    <row r="34" spans="1:22" s="866" customFormat="1">
      <c r="A34" s="862"/>
      <c r="B34" s="876">
        <v>15</v>
      </c>
      <c r="C34" s="878"/>
      <c r="D34" s="2820" t="s">
        <v>3335</v>
      </c>
      <c r="E34" s="878"/>
      <c r="F34" s="878"/>
      <c r="G34" s="892"/>
      <c r="H34" s="892"/>
      <c r="I34" s="892"/>
      <c r="J34" s="3202">
        <v>-1613</v>
      </c>
      <c r="K34" s="2822"/>
      <c r="L34" s="3204">
        <v>-862</v>
      </c>
      <c r="M34" s="809"/>
      <c r="N34" s="809"/>
      <c r="O34" s="3198">
        <f t="shared" si="2"/>
        <v>-2475</v>
      </c>
      <c r="P34" s="883">
        <v>15</v>
      </c>
      <c r="Q34" s="862"/>
      <c r="S34" s="867"/>
      <c r="T34" s="867"/>
      <c r="U34" s="867"/>
      <c r="V34" s="867"/>
    </row>
    <row r="35" spans="1:22" s="866" customFormat="1">
      <c r="A35" s="862"/>
      <c r="B35" s="876">
        <v>16</v>
      </c>
      <c r="C35" s="878"/>
      <c r="D35" s="878" t="s">
        <v>3336</v>
      </c>
      <c r="E35" s="878"/>
      <c r="F35" s="878"/>
      <c r="G35" s="892"/>
      <c r="H35" s="892"/>
      <c r="I35" s="892"/>
      <c r="J35" s="3202">
        <v>1181</v>
      </c>
      <c r="K35" s="886"/>
      <c r="L35" s="3203"/>
      <c r="M35" s="809"/>
      <c r="N35" s="809"/>
      <c r="O35" s="3198">
        <f t="shared" si="2"/>
        <v>1181</v>
      </c>
      <c r="P35" s="883">
        <v>16</v>
      </c>
      <c r="Q35" s="862"/>
      <c r="S35" s="867"/>
      <c r="T35" s="867"/>
      <c r="U35" s="867"/>
      <c r="V35" s="867"/>
    </row>
    <row r="36" spans="1:22" s="866" customFormat="1" ht="15" customHeight="1">
      <c r="A36" s="862"/>
      <c r="B36" s="876">
        <v>17</v>
      </c>
      <c r="C36" s="878"/>
      <c r="D36" s="892"/>
      <c r="E36" s="878"/>
      <c r="F36" s="878"/>
      <c r="H36" s="892"/>
      <c r="I36" s="892"/>
      <c r="J36" s="893"/>
      <c r="K36" s="886"/>
      <c r="L36" s="809"/>
      <c r="M36" s="809"/>
      <c r="N36" s="809"/>
      <c r="O36" s="809"/>
      <c r="P36" s="883">
        <v>17</v>
      </c>
      <c r="Q36" s="862"/>
      <c r="S36" s="867"/>
      <c r="T36" s="867"/>
      <c r="U36" s="867"/>
      <c r="V36" s="888"/>
    </row>
    <row r="37" spans="1:22" s="866" customFormat="1" ht="16.5" customHeight="1">
      <c r="A37" s="862"/>
      <c r="B37" s="876">
        <v>18</v>
      </c>
      <c r="C37" s="878"/>
      <c r="D37" s="872" t="s">
        <v>1083</v>
      </c>
      <c r="E37" s="878"/>
      <c r="F37" s="878"/>
      <c r="G37" s="892"/>
      <c r="H37" s="892"/>
      <c r="I37" s="892"/>
      <c r="J37" s="3203">
        <f t="shared" ref="J37" si="3">SUM(J33:J35)</f>
        <v>-30002</v>
      </c>
      <c r="K37" s="3203"/>
      <c r="L37" s="809">
        <f>SUM(L33:L35)</f>
        <v>-11601</v>
      </c>
      <c r="M37" s="895"/>
      <c r="N37" s="895"/>
      <c r="O37" s="809">
        <f>SUM(O33:O35)</f>
        <v>-41603</v>
      </c>
      <c r="P37" s="883">
        <v>18</v>
      </c>
      <c r="Q37" s="862"/>
      <c r="S37" s="867"/>
      <c r="T37" s="867"/>
      <c r="U37" s="867"/>
      <c r="V37" s="867"/>
    </row>
    <row r="38" spans="1:22" s="866" customFormat="1" ht="15" customHeight="1">
      <c r="A38" s="862"/>
      <c r="B38" s="876">
        <v>19</v>
      </c>
      <c r="C38" s="878"/>
      <c r="D38" s="878"/>
      <c r="E38" s="878"/>
      <c r="F38" s="878"/>
      <c r="G38" s="892"/>
      <c r="H38" s="892"/>
      <c r="I38" s="892"/>
      <c r="J38" s="881"/>
      <c r="K38" s="896"/>
      <c r="L38" s="881"/>
      <c r="M38" s="881"/>
      <c r="N38" s="881"/>
      <c r="O38" s="881"/>
      <c r="P38" s="883">
        <v>19</v>
      </c>
      <c r="Q38" s="862"/>
      <c r="S38" s="867"/>
      <c r="T38" s="867"/>
      <c r="U38" s="867"/>
      <c r="V38" s="867"/>
    </row>
    <row r="39" spans="1:22">
      <c r="A39" s="850"/>
      <c r="B39" s="876">
        <v>20</v>
      </c>
      <c r="C39" s="878"/>
      <c r="D39" s="878" t="s">
        <v>1084</v>
      </c>
      <c r="E39" s="878"/>
      <c r="F39" s="878"/>
      <c r="G39" s="892"/>
      <c r="H39" s="892"/>
      <c r="I39" s="892"/>
      <c r="J39" s="809">
        <f>J30+J37</f>
        <v>413292</v>
      </c>
      <c r="K39" s="3203">
        <f>K30+K37</f>
        <v>-697</v>
      </c>
      <c r="L39" s="809">
        <f>L30+L37</f>
        <v>16061</v>
      </c>
      <c r="M39" s="881"/>
      <c r="N39" s="881"/>
      <c r="O39" s="809">
        <f>SUM(O30,O37)</f>
        <v>428656</v>
      </c>
      <c r="P39" s="883">
        <v>20</v>
      </c>
      <c r="Q39" s="3756" t="s">
        <v>3204</v>
      </c>
    </row>
    <row r="40" spans="1:22">
      <c r="A40" s="3757" t="s">
        <v>388</v>
      </c>
      <c r="B40" s="876">
        <v>21</v>
      </c>
      <c r="C40" s="878"/>
      <c r="D40" s="878"/>
      <c r="E40" s="878"/>
      <c r="F40" s="878"/>
      <c r="G40" s="892"/>
      <c r="H40" s="892"/>
      <c r="I40" s="892"/>
      <c r="J40" s="881"/>
      <c r="K40" s="896"/>
      <c r="L40" s="881"/>
      <c r="M40" s="881"/>
      <c r="N40" s="881"/>
      <c r="O40" s="881"/>
      <c r="P40" s="883">
        <v>21</v>
      </c>
      <c r="Q40" s="3756"/>
    </row>
    <row r="41" spans="1:22">
      <c r="A41" s="3758"/>
      <c r="B41" s="859"/>
      <c r="C41" s="862"/>
      <c r="D41" s="884"/>
      <c r="E41" s="862"/>
      <c r="F41" s="862"/>
      <c r="G41" s="862"/>
      <c r="H41" s="862"/>
      <c r="I41" s="862"/>
      <c r="J41" s="863"/>
      <c r="K41" s="863"/>
      <c r="L41" s="863"/>
      <c r="M41" s="863"/>
      <c r="N41" s="863"/>
      <c r="O41" s="863"/>
      <c r="P41" s="861"/>
      <c r="Q41" s="3756"/>
    </row>
    <row r="42" spans="1:22" ht="14.45" customHeight="1">
      <c r="A42" s="3758"/>
      <c r="B42" s="3759" t="s">
        <v>37</v>
      </c>
      <c r="C42" s="3760"/>
      <c r="D42" s="3760"/>
      <c r="E42" s="3760"/>
      <c r="F42" s="3760"/>
      <c r="G42" s="3760"/>
      <c r="H42" s="3760"/>
      <c r="I42" s="3760"/>
      <c r="J42" s="3760"/>
      <c r="K42" s="3760"/>
      <c r="L42" s="3760"/>
      <c r="M42" s="3760"/>
      <c r="N42" s="3760"/>
      <c r="O42" s="3760"/>
      <c r="P42" s="3761"/>
      <c r="Q42" s="3756"/>
    </row>
    <row r="43" spans="1:22">
      <c r="A43" s="3758"/>
      <c r="B43" s="859"/>
      <c r="C43" s="850"/>
      <c r="E43" s="850"/>
      <c r="F43" s="850"/>
      <c r="G43" s="850"/>
      <c r="H43" s="850"/>
      <c r="I43" s="862"/>
      <c r="J43" s="863"/>
      <c r="K43" s="863"/>
      <c r="L43" s="863"/>
      <c r="M43" s="863"/>
      <c r="N43" s="863"/>
      <c r="O43" s="863"/>
      <c r="P43" s="861"/>
      <c r="Q43" s="3756"/>
    </row>
    <row r="44" spans="1:22">
      <c r="A44" s="3758"/>
      <c r="B44" s="859"/>
      <c r="C44" s="850"/>
      <c r="D44" s="850" t="s">
        <v>3373</v>
      </c>
      <c r="E44" s="850"/>
      <c r="F44" s="850"/>
      <c r="G44" s="850"/>
      <c r="H44" s="850"/>
      <c r="I44" s="862"/>
      <c r="J44" s="863"/>
      <c r="K44" s="863"/>
      <c r="L44" s="863"/>
      <c r="M44" s="863"/>
      <c r="N44" s="863"/>
      <c r="O44" s="863"/>
      <c r="P44" s="861"/>
      <c r="Q44" s="3756"/>
    </row>
    <row r="45" spans="1:22">
      <c r="A45" s="3758"/>
      <c r="B45" s="859"/>
      <c r="C45" s="850"/>
      <c r="D45" s="850" t="s">
        <v>3374</v>
      </c>
      <c r="E45" s="850"/>
      <c r="F45" s="850"/>
      <c r="G45" s="850"/>
      <c r="H45" s="850"/>
      <c r="I45" s="862"/>
      <c r="J45" s="863"/>
      <c r="K45" s="863"/>
      <c r="L45" s="863"/>
      <c r="M45" s="863"/>
      <c r="N45" s="863"/>
      <c r="O45" s="863"/>
      <c r="P45" s="861"/>
      <c r="Q45" s="3756"/>
    </row>
    <row r="46" spans="1:22">
      <c r="A46" s="3758"/>
      <c r="B46" s="859"/>
      <c r="C46" s="850"/>
      <c r="D46" s="850"/>
      <c r="E46" s="850"/>
      <c r="F46" s="850"/>
      <c r="G46" s="850"/>
      <c r="H46" s="850"/>
      <c r="I46" s="862"/>
      <c r="J46" s="863"/>
      <c r="K46" s="863"/>
      <c r="L46" s="863"/>
      <c r="M46" s="863"/>
      <c r="N46" s="863"/>
      <c r="O46" s="863"/>
      <c r="P46" s="861"/>
      <c r="Q46" s="3756"/>
    </row>
    <row r="47" spans="1:22">
      <c r="A47" s="3758"/>
      <c r="B47" s="859"/>
      <c r="C47" s="850"/>
      <c r="D47" s="850" t="s">
        <v>3375</v>
      </c>
      <c r="E47" s="850"/>
      <c r="F47" s="897"/>
      <c r="G47" s="897"/>
      <c r="H47" s="897"/>
      <c r="I47" s="898"/>
      <c r="J47" s="899"/>
      <c r="K47" s="899"/>
      <c r="L47" s="899"/>
      <c r="M47" s="899"/>
      <c r="N47" s="899"/>
      <c r="O47" s="899"/>
      <c r="P47" s="861"/>
      <c r="Q47" s="3756"/>
    </row>
    <row r="48" spans="1:22">
      <c r="A48" s="3758"/>
      <c r="B48" s="859"/>
      <c r="C48" s="850"/>
      <c r="E48" s="897"/>
      <c r="F48" s="897"/>
      <c r="G48" s="897"/>
      <c r="H48" s="897"/>
      <c r="I48" s="898"/>
      <c r="J48" s="899"/>
      <c r="K48" s="899"/>
      <c r="L48" s="899"/>
      <c r="M48" s="899"/>
      <c r="N48" s="899"/>
      <c r="O48" s="899"/>
      <c r="P48" s="861"/>
      <c r="Q48" s="3756"/>
    </row>
    <row r="49" spans="1:17">
      <c r="A49" s="3758"/>
      <c r="B49" s="859"/>
      <c r="C49" s="850"/>
      <c r="D49" s="897" t="s">
        <v>3376</v>
      </c>
      <c r="E49" s="897"/>
      <c r="F49" s="850"/>
      <c r="G49" s="850"/>
      <c r="H49" s="850"/>
      <c r="I49" s="862"/>
      <c r="J49" s="863"/>
      <c r="K49" s="863"/>
      <c r="L49" s="863"/>
      <c r="M49" s="863"/>
      <c r="N49" s="863"/>
      <c r="O49" s="863"/>
      <c r="P49" s="861"/>
      <c r="Q49" s="3756"/>
    </row>
    <row r="50" spans="1:17">
      <c r="A50" s="3758"/>
      <c r="B50" s="859"/>
      <c r="C50" s="850"/>
      <c r="D50" s="897" t="s">
        <v>3487</v>
      </c>
      <c r="E50" s="897"/>
      <c r="F50" s="850"/>
      <c r="G50" s="850"/>
      <c r="H50" s="850"/>
      <c r="I50" s="862"/>
      <c r="J50" s="863"/>
      <c r="K50" s="863"/>
      <c r="L50" s="863"/>
      <c r="M50" s="863"/>
      <c r="N50" s="863"/>
      <c r="O50" s="863"/>
      <c r="P50" s="861"/>
      <c r="Q50" s="3756"/>
    </row>
    <row r="51" spans="1:17">
      <c r="A51" s="3758"/>
      <c r="B51" s="859"/>
      <c r="C51" s="850"/>
      <c r="D51" s="897" t="s">
        <v>3488</v>
      </c>
      <c r="E51" s="897"/>
      <c r="F51" s="850"/>
      <c r="G51" s="850"/>
      <c r="H51" s="850"/>
      <c r="I51" s="872"/>
      <c r="J51" s="900"/>
      <c r="K51" s="900"/>
      <c r="L51" s="900"/>
      <c r="M51" s="900"/>
      <c r="N51" s="900"/>
      <c r="O51" s="863"/>
      <c r="P51" s="875"/>
      <c r="Q51" s="3756"/>
    </row>
    <row r="52" spans="1:17">
      <c r="A52" s="850"/>
      <c r="B52" s="901"/>
      <c r="C52" s="852"/>
      <c r="D52" s="852"/>
      <c r="E52" s="852"/>
      <c r="F52" s="852"/>
      <c r="G52" s="852"/>
      <c r="H52" s="852"/>
      <c r="I52" s="852"/>
      <c r="J52" s="854"/>
      <c r="K52" s="854"/>
      <c r="L52" s="854"/>
      <c r="M52" s="854"/>
      <c r="N52" s="854"/>
      <c r="O52" s="854"/>
      <c r="P52" s="901"/>
      <c r="Q52" s="850"/>
    </row>
    <row r="53" spans="1:17">
      <c r="A53" s="850"/>
      <c r="B53" s="902"/>
      <c r="C53" s="850"/>
      <c r="D53" s="850"/>
      <c r="E53" s="850"/>
      <c r="F53" s="850"/>
      <c r="G53" s="850"/>
      <c r="H53" s="850"/>
      <c r="I53" s="850"/>
      <c r="J53" s="860"/>
      <c r="K53" s="860"/>
      <c r="L53" s="860"/>
      <c r="M53" s="860"/>
      <c r="N53" s="860"/>
      <c r="O53" s="860"/>
      <c r="P53" s="902"/>
      <c r="Q53" s="850"/>
    </row>
    <row r="54" spans="1:17">
      <c r="A54" s="850"/>
      <c r="B54" s="902"/>
      <c r="C54" s="850"/>
      <c r="D54" s="850"/>
      <c r="E54" s="850"/>
      <c r="F54" s="850"/>
      <c r="G54" s="850"/>
      <c r="H54" s="850"/>
      <c r="I54" s="850"/>
      <c r="J54" s="860"/>
      <c r="K54" s="860"/>
      <c r="L54" s="860"/>
      <c r="M54" s="860"/>
      <c r="N54" s="860"/>
      <c r="O54" s="860"/>
      <c r="P54" s="902"/>
      <c r="Q54" s="850"/>
    </row>
    <row r="55" spans="1:17">
      <c r="A55" s="850"/>
      <c r="B55" s="902"/>
      <c r="C55" s="850"/>
      <c r="D55" s="850"/>
      <c r="E55" s="850"/>
      <c r="F55" s="850"/>
      <c r="G55" s="850"/>
      <c r="H55" s="850"/>
      <c r="I55" s="850"/>
      <c r="J55" s="860"/>
      <c r="K55" s="860"/>
      <c r="L55" s="860"/>
      <c r="M55" s="860"/>
      <c r="N55" s="860"/>
      <c r="O55" s="860"/>
      <c r="P55" s="902"/>
      <c r="Q55" s="850"/>
    </row>
    <row r="56" spans="1:17">
      <c r="A56" s="850"/>
      <c r="B56" s="902"/>
      <c r="C56" s="850"/>
      <c r="D56" s="850"/>
      <c r="E56" s="850"/>
      <c r="F56" s="850"/>
      <c r="G56" s="850"/>
      <c r="H56" s="850"/>
      <c r="I56" s="850"/>
      <c r="J56" s="860"/>
      <c r="K56" s="860"/>
      <c r="L56" s="860"/>
      <c r="M56" s="860"/>
      <c r="N56" s="860"/>
      <c r="O56" s="860"/>
      <c r="P56" s="902"/>
      <c r="Q56" s="850"/>
    </row>
    <row r="57" spans="1:17">
      <c r="A57" s="850"/>
      <c r="B57" s="902"/>
      <c r="C57" s="850"/>
      <c r="D57" s="850"/>
      <c r="E57" s="850"/>
      <c r="F57" s="850"/>
      <c r="G57" s="850"/>
      <c r="H57" s="850"/>
      <c r="I57" s="850"/>
      <c r="J57" s="860"/>
      <c r="K57" s="860"/>
      <c r="L57" s="860"/>
      <c r="M57" s="860"/>
      <c r="N57" s="860"/>
      <c r="O57" s="860"/>
      <c r="P57" s="902"/>
      <c r="Q57" s="850"/>
    </row>
    <row r="58" spans="1:17">
      <c r="A58" s="850"/>
      <c r="B58" s="902"/>
      <c r="C58" s="850"/>
      <c r="D58" s="850"/>
      <c r="E58" s="850"/>
      <c r="F58" s="850"/>
      <c r="G58" s="850"/>
      <c r="H58" s="850"/>
      <c r="I58" s="850"/>
      <c r="J58" s="860"/>
      <c r="K58" s="860"/>
      <c r="L58" s="860"/>
      <c r="M58" s="860"/>
      <c r="N58" s="860"/>
      <c r="O58" s="860"/>
      <c r="P58" s="902"/>
      <c r="Q58" s="850"/>
    </row>
    <row r="59" spans="1:17">
      <c r="A59" s="850"/>
      <c r="B59" s="902"/>
      <c r="C59" s="850"/>
      <c r="D59" s="850"/>
      <c r="E59" s="850"/>
      <c r="F59" s="850"/>
      <c r="G59" s="850"/>
      <c r="H59" s="850"/>
      <c r="I59" s="850"/>
      <c r="J59" s="860"/>
      <c r="K59" s="860"/>
      <c r="L59" s="860"/>
      <c r="M59" s="860"/>
      <c r="N59" s="860"/>
      <c r="O59" s="860"/>
      <c r="P59" s="902"/>
      <c r="Q59" s="850"/>
    </row>
    <row r="60" spans="1:17">
      <c r="A60" s="850"/>
      <c r="B60" s="902"/>
      <c r="C60" s="850"/>
      <c r="D60" s="850"/>
      <c r="E60" s="850"/>
      <c r="F60" s="850"/>
      <c r="G60" s="850"/>
      <c r="H60" s="850"/>
      <c r="I60" s="850"/>
      <c r="J60" s="860"/>
      <c r="K60" s="860"/>
      <c r="L60" s="860"/>
      <c r="M60" s="860"/>
      <c r="N60" s="860"/>
      <c r="O60" s="860"/>
      <c r="P60" s="902"/>
      <c r="Q60" s="850"/>
    </row>
    <row r="61" spans="1:17">
      <c r="A61" s="850"/>
      <c r="B61" s="902"/>
      <c r="C61" s="850"/>
      <c r="D61" s="850"/>
      <c r="E61" s="850"/>
      <c r="F61" s="850"/>
      <c r="G61" s="850"/>
      <c r="H61" s="850"/>
      <c r="I61" s="850"/>
      <c r="J61" s="860"/>
      <c r="K61" s="860"/>
      <c r="L61" s="860"/>
      <c r="M61" s="860"/>
      <c r="N61" s="860"/>
      <c r="O61" s="860"/>
      <c r="P61" s="902"/>
      <c r="Q61" s="850"/>
    </row>
    <row r="62" spans="1:17">
      <c r="A62" s="850"/>
      <c r="B62" s="902"/>
      <c r="C62" s="850"/>
      <c r="D62" s="850"/>
      <c r="E62" s="850"/>
      <c r="F62" s="850"/>
      <c r="G62" s="850"/>
      <c r="H62" s="850"/>
      <c r="I62" s="850"/>
      <c r="J62" s="860"/>
      <c r="K62" s="860"/>
      <c r="L62" s="860"/>
      <c r="M62" s="860"/>
      <c r="N62" s="860"/>
      <c r="O62" s="860"/>
      <c r="P62" s="902"/>
      <c r="Q62" s="850"/>
    </row>
    <row r="63" spans="1:17">
      <c r="A63" s="850"/>
      <c r="B63" s="902"/>
      <c r="C63" s="850"/>
      <c r="D63" s="850"/>
      <c r="E63" s="850"/>
      <c r="F63" s="850"/>
      <c r="G63" s="850"/>
      <c r="H63" s="850"/>
      <c r="I63" s="850"/>
      <c r="J63" s="860"/>
      <c r="K63" s="860"/>
      <c r="L63" s="860"/>
      <c r="M63" s="860"/>
      <c r="N63" s="860"/>
      <c r="O63" s="860"/>
      <c r="P63" s="902"/>
      <c r="Q63" s="850"/>
    </row>
    <row r="64" spans="1:17">
      <c r="A64" s="850"/>
      <c r="B64" s="902"/>
      <c r="C64" s="850"/>
      <c r="D64" s="850"/>
      <c r="E64" s="850"/>
      <c r="F64" s="850"/>
      <c r="G64" s="850"/>
      <c r="H64" s="850"/>
      <c r="I64" s="850"/>
      <c r="J64" s="860"/>
      <c r="K64" s="860"/>
      <c r="L64" s="860"/>
      <c r="M64" s="860"/>
      <c r="N64" s="860"/>
      <c r="O64" s="860"/>
      <c r="P64" s="902"/>
      <c r="Q64" s="850"/>
    </row>
    <row r="65" spans="1:17">
      <c r="A65" s="850"/>
      <c r="B65" s="902"/>
      <c r="C65" s="850"/>
      <c r="D65" s="850"/>
      <c r="E65" s="850"/>
      <c r="F65" s="850"/>
      <c r="G65" s="850"/>
      <c r="H65" s="850"/>
      <c r="I65" s="850"/>
      <c r="J65" s="860"/>
      <c r="K65" s="860"/>
      <c r="L65" s="860"/>
      <c r="M65" s="860"/>
      <c r="N65" s="860"/>
      <c r="O65" s="860"/>
      <c r="P65" s="902"/>
      <c r="Q65" s="850"/>
    </row>
    <row r="66" spans="1:17">
      <c r="A66" s="850"/>
      <c r="B66" s="902"/>
      <c r="C66" s="850"/>
      <c r="D66" s="850"/>
      <c r="E66" s="850"/>
      <c r="F66" s="850"/>
      <c r="G66" s="850"/>
      <c r="H66" s="850"/>
      <c r="I66" s="850"/>
      <c r="J66" s="860"/>
      <c r="K66" s="860"/>
      <c r="L66" s="860"/>
      <c r="M66" s="860"/>
      <c r="N66" s="860"/>
      <c r="O66" s="860"/>
      <c r="P66" s="902"/>
      <c r="Q66" s="850"/>
    </row>
    <row r="67" spans="1:17">
      <c r="A67" s="850"/>
      <c r="B67" s="902"/>
      <c r="C67" s="850"/>
      <c r="D67" s="850"/>
      <c r="E67" s="850"/>
      <c r="F67" s="850"/>
      <c r="G67" s="850"/>
      <c r="H67" s="850"/>
      <c r="I67" s="850"/>
      <c r="J67" s="860"/>
      <c r="K67" s="860"/>
      <c r="L67" s="860"/>
      <c r="M67" s="860"/>
      <c r="N67" s="860"/>
      <c r="O67" s="860"/>
      <c r="P67" s="902"/>
      <c r="Q67" s="850"/>
    </row>
    <row r="68" spans="1:17">
      <c r="A68" s="850"/>
      <c r="B68" s="902"/>
      <c r="C68" s="850"/>
      <c r="D68" s="850"/>
      <c r="E68" s="850"/>
      <c r="F68" s="850"/>
      <c r="G68" s="850"/>
      <c r="H68" s="850"/>
      <c r="I68" s="850"/>
      <c r="J68" s="860"/>
      <c r="K68" s="860"/>
      <c r="L68" s="860"/>
      <c r="M68" s="860"/>
      <c r="N68" s="860"/>
      <c r="O68" s="860"/>
      <c r="P68" s="902"/>
      <c r="Q68" s="850"/>
    </row>
    <row r="69" spans="1:17">
      <c r="A69" s="850"/>
      <c r="B69" s="902"/>
      <c r="C69" s="850"/>
      <c r="D69" s="850"/>
      <c r="E69" s="850"/>
      <c r="F69" s="850"/>
      <c r="G69" s="850"/>
      <c r="H69" s="850"/>
      <c r="I69" s="850"/>
      <c r="J69" s="860"/>
      <c r="K69" s="860"/>
      <c r="L69" s="860"/>
      <c r="M69" s="860"/>
      <c r="N69" s="860"/>
      <c r="O69" s="860"/>
      <c r="P69" s="902"/>
      <c r="Q69" s="850"/>
    </row>
    <row r="70" spans="1:17">
      <c r="A70" s="850"/>
      <c r="B70" s="902"/>
      <c r="C70" s="850"/>
      <c r="D70" s="850"/>
      <c r="E70" s="850"/>
      <c r="F70" s="850"/>
      <c r="G70" s="850"/>
      <c r="H70" s="850"/>
      <c r="I70" s="850"/>
      <c r="J70" s="860"/>
      <c r="K70" s="860"/>
      <c r="L70" s="860"/>
      <c r="M70" s="860"/>
      <c r="N70" s="860"/>
      <c r="O70" s="860"/>
      <c r="P70" s="902"/>
      <c r="Q70" s="850"/>
    </row>
    <row r="71" spans="1:17">
      <c r="A71" s="850"/>
      <c r="B71" s="902"/>
      <c r="C71" s="850"/>
      <c r="D71" s="850"/>
      <c r="E71" s="850"/>
      <c r="F71" s="850"/>
      <c r="G71" s="850"/>
      <c r="H71" s="850"/>
      <c r="I71" s="850"/>
      <c r="J71" s="860"/>
      <c r="K71" s="860"/>
      <c r="L71" s="860"/>
      <c r="M71" s="860"/>
      <c r="N71" s="860"/>
      <c r="O71" s="860"/>
      <c r="P71" s="902"/>
      <c r="Q71" s="850"/>
    </row>
    <row r="72" spans="1:17">
      <c r="A72" s="850"/>
      <c r="B72" s="902"/>
      <c r="C72" s="850"/>
      <c r="D72" s="850"/>
      <c r="E72" s="850"/>
      <c r="F72" s="850"/>
      <c r="G72" s="850"/>
      <c r="H72" s="850"/>
      <c r="I72" s="850"/>
      <c r="J72" s="860"/>
      <c r="K72" s="860"/>
      <c r="L72" s="860"/>
      <c r="M72" s="860"/>
      <c r="N72" s="860"/>
      <c r="O72" s="860"/>
      <c r="P72" s="902"/>
      <c r="Q72" s="850"/>
    </row>
    <row r="73" spans="1:17">
      <c r="A73" s="850"/>
      <c r="B73" s="902"/>
      <c r="C73" s="850"/>
      <c r="D73" s="850"/>
      <c r="E73" s="850"/>
      <c r="F73" s="850"/>
      <c r="G73" s="850"/>
      <c r="H73" s="850"/>
      <c r="I73" s="850"/>
      <c r="J73" s="860"/>
      <c r="K73" s="860"/>
      <c r="L73" s="860"/>
      <c r="M73" s="860"/>
      <c r="N73" s="860"/>
      <c r="O73" s="860"/>
      <c r="P73" s="902"/>
      <c r="Q73" s="850"/>
    </row>
    <row r="74" spans="1:17">
      <c r="A74" s="850"/>
      <c r="B74" s="902"/>
      <c r="C74" s="850"/>
      <c r="D74" s="850"/>
      <c r="E74" s="850"/>
      <c r="F74" s="850"/>
      <c r="G74" s="850"/>
      <c r="H74" s="850"/>
      <c r="I74" s="850"/>
      <c r="J74" s="860"/>
      <c r="K74" s="860"/>
      <c r="L74" s="860"/>
      <c r="M74" s="860"/>
      <c r="N74" s="860"/>
      <c r="O74" s="860"/>
      <c r="P74" s="902"/>
      <c r="Q74" s="850"/>
    </row>
    <row r="75" spans="1:17">
      <c r="A75" s="850"/>
      <c r="B75" s="902"/>
      <c r="C75" s="850"/>
      <c r="D75" s="850"/>
      <c r="E75" s="850"/>
      <c r="F75" s="850"/>
      <c r="G75" s="850"/>
      <c r="H75" s="850"/>
      <c r="I75" s="850"/>
      <c r="J75" s="860"/>
      <c r="K75" s="860"/>
      <c r="L75" s="860"/>
      <c r="M75" s="860"/>
      <c r="N75" s="860"/>
      <c r="O75" s="860"/>
      <c r="P75" s="902"/>
      <c r="Q75" s="850"/>
    </row>
    <row r="76" spans="1:17">
      <c r="A76" s="850"/>
      <c r="B76" s="902"/>
      <c r="C76" s="850"/>
      <c r="D76" s="850"/>
      <c r="E76" s="850"/>
      <c r="F76" s="850"/>
      <c r="G76" s="850"/>
      <c r="H76" s="850"/>
      <c r="I76" s="850"/>
      <c r="J76" s="860"/>
      <c r="K76" s="860"/>
      <c r="L76" s="860"/>
      <c r="M76" s="860"/>
      <c r="N76" s="860"/>
      <c r="O76" s="860"/>
      <c r="P76" s="902"/>
      <c r="Q76" s="850"/>
    </row>
    <row r="77" spans="1:17">
      <c r="A77" s="850"/>
      <c r="B77" s="902"/>
      <c r="C77" s="850"/>
      <c r="D77" s="850"/>
      <c r="E77" s="850"/>
      <c r="F77" s="850"/>
      <c r="G77" s="850"/>
      <c r="H77" s="850"/>
      <c r="I77" s="850"/>
      <c r="J77" s="860"/>
      <c r="K77" s="860"/>
      <c r="L77" s="860"/>
      <c r="M77" s="860"/>
      <c r="N77" s="860"/>
      <c r="O77" s="860"/>
      <c r="P77" s="902"/>
      <c r="Q77" s="850"/>
    </row>
    <row r="78" spans="1:17">
      <c r="A78" s="850"/>
      <c r="B78" s="902"/>
      <c r="C78" s="850"/>
      <c r="D78" s="850"/>
      <c r="E78" s="850"/>
      <c r="F78" s="850"/>
      <c r="G78" s="850"/>
      <c r="H78" s="850"/>
      <c r="I78" s="850"/>
      <c r="J78" s="860"/>
      <c r="K78" s="860"/>
      <c r="L78" s="860"/>
      <c r="M78" s="860"/>
      <c r="N78" s="860"/>
      <c r="O78" s="860"/>
      <c r="P78" s="902"/>
      <c r="Q78" s="850"/>
    </row>
    <row r="79" spans="1:17">
      <c r="A79" s="850"/>
      <c r="B79" s="902"/>
      <c r="C79" s="850"/>
      <c r="D79" s="850"/>
      <c r="E79" s="850"/>
      <c r="F79" s="850"/>
      <c r="G79" s="850"/>
      <c r="H79" s="850"/>
      <c r="I79" s="850"/>
      <c r="J79" s="860"/>
      <c r="K79" s="860"/>
      <c r="L79" s="860"/>
      <c r="M79" s="860"/>
      <c r="N79" s="860"/>
      <c r="O79" s="860"/>
      <c r="P79" s="902"/>
      <c r="Q79" s="850"/>
    </row>
    <row r="80" spans="1:17">
      <c r="A80" s="850"/>
      <c r="B80" s="902"/>
      <c r="C80" s="850"/>
      <c r="D80" s="850"/>
      <c r="E80" s="850"/>
      <c r="F80" s="850"/>
      <c r="G80" s="850"/>
      <c r="H80" s="850"/>
      <c r="I80" s="850"/>
      <c r="J80" s="860"/>
      <c r="K80" s="860"/>
      <c r="L80" s="860"/>
      <c r="M80" s="860"/>
      <c r="N80" s="860"/>
      <c r="O80" s="860"/>
      <c r="P80" s="902"/>
      <c r="Q80" s="850"/>
    </row>
    <row r="81" spans="1:17">
      <c r="A81" s="850"/>
      <c r="B81" s="902"/>
      <c r="C81" s="850"/>
      <c r="D81" s="850"/>
      <c r="E81" s="850"/>
      <c r="F81" s="850"/>
      <c r="G81" s="850"/>
      <c r="H81" s="850"/>
      <c r="I81" s="850"/>
      <c r="J81" s="860"/>
      <c r="K81" s="860"/>
      <c r="L81" s="860"/>
      <c r="M81" s="860"/>
      <c r="N81" s="860"/>
      <c r="O81" s="860"/>
      <c r="P81" s="902"/>
      <c r="Q81" s="850"/>
    </row>
    <row r="82" spans="1:17">
      <c r="A82" s="850"/>
      <c r="B82" s="902"/>
      <c r="C82" s="850"/>
      <c r="D82" s="850"/>
      <c r="E82" s="850"/>
      <c r="F82" s="850"/>
      <c r="G82" s="850"/>
      <c r="H82" s="850"/>
      <c r="I82" s="850"/>
      <c r="J82" s="860"/>
      <c r="K82" s="860"/>
      <c r="L82" s="860"/>
      <c r="M82" s="860"/>
      <c r="N82" s="860"/>
      <c r="O82" s="860"/>
      <c r="P82" s="902"/>
      <c r="Q82" s="850"/>
    </row>
    <row r="83" spans="1:17">
      <c r="A83" s="850"/>
      <c r="B83" s="902"/>
      <c r="C83" s="850"/>
      <c r="D83" s="850"/>
      <c r="E83" s="850"/>
      <c r="F83" s="850"/>
      <c r="G83" s="850"/>
      <c r="H83" s="850"/>
      <c r="I83" s="850"/>
      <c r="J83" s="860"/>
      <c r="K83" s="860"/>
      <c r="L83" s="860"/>
      <c r="M83" s="860"/>
      <c r="N83" s="860"/>
      <c r="O83" s="860"/>
      <c r="P83" s="902"/>
      <c r="Q83" s="850"/>
    </row>
    <row r="84" spans="1:17">
      <c r="A84" s="850"/>
      <c r="B84" s="902"/>
      <c r="C84" s="850"/>
      <c r="D84" s="850"/>
      <c r="E84" s="850"/>
      <c r="F84" s="850"/>
      <c r="G84" s="850"/>
      <c r="H84" s="850"/>
      <c r="I84" s="850"/>
      <c r="J84" s="860"/>
      <c r="K84" s="860"/>
      <c r="L84" s="860"/>
      <c r="M84" s="860"/>
      <c r="N84" s="860"/>
      <c r="O84" s="860"/>
      <c r="P84" s="902"/>
      <c r="Q84" s="850"/>
    </row>
    <row r="85" spans="1:17">
      <c r="A85" s="850"/>
      <c r="B85" s="902"/>
      <c r="C85" s="850"/>
      <c r="D85" s="850"/>
      <c r="E85" s="850"/>
      <c r="F85" s="850"/>
      <c r="G85" s="850"/>
      <c r="H85" s="850"/>
      <c r="I85" s="850"/>
      <c r="J85" s="860"/>
      <c r="K85" s="860"/>
      <c r="L85" s="860"/>
      <c r="M85" s="860"/>
      <c r="N85" s="860"/>
      <c r="O85" s="860"/>
      <c r="P85" s="902"/>
      <c r="Q85" s="850"/>
    </row>
    <row r="86" spans="1:17">
      <c r="A86" s="850"/>
      <c r="B86" s="902"/>
      <c r="C86" s="850"/>
      <c r="D86" s="850"/>
      <c r="E86" s="850"/>
      <c r="F86" s="850"/>
      <c r="G86" s="850"/>
      <c r="H86" s="850"/>
      <c r="I86" s="850"/>
      <c r="J86" s="860"/>
      <c r="K86" s="860"/>
      <c r="L86" s="860"/>
      <c r="M86" s="860"/>
      <c r="N86" s="860"/>
      <c r="O86" s="860"/>
      <c r="P86" s="902"/>
      <c r="Q86" s="850"/>
    </row>
    <row r="87" spans="1:17">
      <c r="A87" s="850"/>
      <c r="B87" s="902"/>
      <c r="C87" s="850"/>
      <c r="D87" s="850"/>
      <c r="E87" s="850"/>
      <c r="F87" s="850"/>
      <c r="G87" s="850"/>
      <c r="H87" s="850"/>
      <c r="I87" s="850"/>
      <c r="J87" s="860"/>
      <c r="K87" s="860"/>
      <c r="L87" s="860"/>
      <c r="M87" s="860"/>
      <c r="N87" s="860"/>
      <c r="O87" s="860"/>
      <c r="P87" s="902"/>
      <c r="Q87" s="850"/>
    </row>
    <row r="88" spans="1:17">
      <c r="A88" s="850"/>
      <c r="B88" s="902"/>
      <c r="C88" s="850"/>
      <c r="D88" s="850"/>
      <c r="E88" s="850"/>
      <c r="F88" s="850"/>
      <c r="G88" s="850"/>
      <c r="H88" s="850"/>
      <c r="I88" s="850"/>
      <c r="J88" s="860"/>
      <c r="K88" s="860"/>
      <c r="L88" s="860"/>
      <c r="M88" s="860"/>
      <c r="N88" s="860"/>
      <c r="O88" s="860"/>
      <c r="P88" s="902"/>
      <c r="Q88" s="850"/>
    </row>
    <row r="89" spans="1:17">
      <c r="A89" s="850"/>
      <c r="B89" s="902"/>
      <c r="C89" s="850"/>
      <c r="D89" s="850"/>
      <c r="E89" s="850"/>
      <c r="F89" s="850"/>
      <c r="G89" s="850"/>
      <c r="H89" s="850"/>
      <c r="I89" s="850"/>
      <c r="J89" s="860"/>
      <c r="K89" s="860"/>
      <c r="L89" s="860"/>
      <c r="M89" s="860"/>
      <c r="N89" s="860"/>
      <c r="O89" s="860"/>
      <c r="P89" s="902"/>
      <c r="Q89" s="850"/>
    </row>
    <row r="90" spans="1:17">
      <c r="A90" s="850"/>
      <c r="B90" s="902"/>
      <c r="C90" s="850"/>
      <c r="D90" s="850"/>
      <c r="E90" s="850"/>
      <c r="F90" s="850"/>
      <c r="G90" s="850"/>
      <c r="H90" s="850"/>
      <c r="I90" s="850"/>
      <c r="J90" s="860"/>
      <c r="K90" s="860"/>
      <c r="L90" s="860"/>
      <c r="M90" s="860"/>
      <c r="N90" s="860"/>
      <c r="O90" s="860"/>
      <c r="P90" s="902"/>
      <c r="Q90" s="850"/>
    </row>
    <row r="91" spans="1:17">
      <c r="A91" s="850"/>
      <c r="B91" s="902"/>
      <c r="C91" s="850"/>
      <c r="D91" s="850"/>
      <c r="E91" s="850"/>
      <c r="F91" s="850"/>
      <c r="G91" s="850"/>
      <c r="H91" s="850"/>
      <c r="I91" s="850"/>
      <c r="J91" s="860"/>
      <c r="K91" s="860"/>
      <c r="L91" s="860"/>
      <c r="M91" s="860"/>
      <c r="N91" s="860"/>
      <c r="O91" s="860"/>
      <c r="P91" s="902"/>
      <c r="Q91" s="850"/>
    </row>
    <row r="92" spans="1:17">
      <c r="A92" s="850"/>
      <c r="B92" s="902"/>
      <c r="C92" s="850"/>
      <c r="D92" s="850"/>
      <c r="E92" s="850"/>
      <c r="F92" s="850"/>
      <c r="G92" s="850"/>
      <c r="H92" s="850"/>
      <c r="I92" s="850"/>
      <c r="J92" s="860"/>
      <c r="K92" s="860"/>
      <c r="L92" s="860"/>
      <c r="M92" s="860"/>
      <c r="N92" s="860"/>
      <c r="O92" s="860"/>
      <c r="P92" s="902"/>
      <c r="Q92" s="850"/>
    </row>
    <row r="93" spans="1:17">
      <c r="A93" s="850"/>
      <c r="B93" s="902"/>
      <c r="C93" s="850"/>
      <c r="D93" s="850"/>
      <c r="E93" s="850"/>
      <c r="F93" s="850"/>
      <c r="G93" s="850"/>
      <c r="H93" s="850"/>
      <c r="I93" s="850"/>
      <c r="J93" s="860"/>
      <c r="K93" s="860"/>
      <c r="L93" s="860"/>
      <c r="M93" s="860"/>
      <c r="N93" s="860"/>
      <c r="O93" s="860"/>
      <c r="P93" s="902"/>
      <c r="Q93" s="850"/>
    </row>
    <row r="94" spans="1:17">
      <c r="A94" s="850"/>
      <c r="B94" s="902"/>
      <c r="C94" s="850"/>
      <c r="D94" s="850"/>
      <c r="E94" s="850"/>
      <c r="F94" s="850"/>
      <c r="G94" s="850"/>
      <c r="H94" s="850"/>
      <c r="I94" s="850"/>
      <c r="J94" s="860"/>
      <c r="K94" s="860"/>
      <c r="L94" s="860"/>
      <c r="M94" s="860"/>
      <c r="N94" s="860"/>
      <c r="O94" s="860"/>
      <c r="P94" s="902"/>
      <c r="Q94" s="850"/>
    </row>
    <row r="95" spans="1:17">
      <c r="A95" s="850"/>
      <c r="B95" s="902"/>
      <c r="C95" s="850"/>
      <c r="D95" s="850"/>
      <c r="E95" s="850"/>
      <c r="F95" s="850"/>
      <c r="G95" s="850"/>
      <c r="H95" s="850"/>
      <c r="I95" s="850"/>
      <c r="J95" s="860"/>
      <c r="K95" s="860"/>
      <c r="L95" s="860"/>
      <c r="M95" s="860"/>
      <c r="N95" s="860"/>
      <c r="O95" s="860"/>
      <c r="P95" s="902"/>
      <c r="Q95" s="850"/>
    </row>
    <row r="96" spans="1:17">
      <c r="A96" s="850"/>
      <c r="B96" s="902"/>
      <c r="C96" s="850"/>
      <c r="D96" s="850"/>
      <c r="E96" s="850"/>
      <c r="F96" s="850"/>
      <c r="G96" s="850"/>
      <c r="H96" s="850"/>
      <c r="I96" s="850"/>
      <c r="J96" s="860"/>
      <c r="K96" s="860"/>
      <c r="L96" s="860"/>
      <c r="M96" s="860"/>
      <c r="N96" s="860"/>
      <c r="O96" s="860"/>
      <c r="P96" s="902"/>
      <c r="Q96" s="850"/>
    </row>
    <row r="97" spans="1:17">
      <c r="A97" s="850"/>
      <c r="B97" s="902"/>
      <c r="C97" s="850"/>
      <c r="D97" s="850"/>
      <c r="E97" s="850"/>
      <c r="F97" s="850"/>
      <c r="G97" s="850"/>
      <c r="H97" s="850"/>
      <c r="I97" s="850"/>
      <c r="J97" s="860"/>
      <c r="K97" s="860"/>
      <c r="L97" s="860"/>
      <c r="M97" s="860"/>
      <c r="N97" s="860"/>
      <c r="O97" s="860"/>
      <c r="P97" s="902"/>
      <c r="Q97" s="850"/>
    </row>
    <row r="98" spans="1:17">
      <c r="A98" s="850"/>
      <c r="B98" s="902"/>
      <c r="C98" s="850"/>
      <c r="D98" s="850"/>
      <c r="E98" s="850"/>
      <c r="F98" s="850"/>
      <c r="G98" s="850"/>
      <c r="H98" s="850"/>
      <c r="I98" s="850"/>
      <c r="J98" s="860"/>
      <c r="K98" s="860"/>
      <c r="L98" s="860"/>
      <c r="M98" s="860"/>
      <c r="N98" s="860"/>
      <c r="O98" s="860"/>
      <c r="P98" s="902"/>
      <c r="Q98" s="850"/>
    </row>
    <row r="99" spans="1:17">
      <c r="A99" s="850"/>
      <c r="B99" s="902"/>
      <c r="C99" s="850"/>
      <c r="D99" s="850"/>
      <c r="E99" s="850"/>
      <c r="F99" s="850"/>
      <c r="G99" s="850"/>
      <c r="H99" s="850"/>
      <c r="I99" s="850"/>
      <c r="J99" s="860"/>
      <c r="K99" s="860"/>
      <c r="L99" s="860"/>
      <c r="M99" s="860"/>
      <c r="N99" s="860"/>
      <c r="O99" s="860"/>
      <c r="P99" s="902"/>
      <c r="Q99" s="850"/>
    </row>
    <row r="100" spans="1:17">
      <c r="A100" s="850"/>
      <c r="B100" s="902"/>
      <c r="C100" s="850"/>
      <c r="D100" s="850"/>
      <c r="E100" s="850"/>
      <c r="F100" s="850"/>
      <c r="G100" s="850"/>
      <c r="H100" s="850"/>
      <c r="I100" s="850"/>
      <c r="J100" s="860"/>
      <c r="K100" s="860"/>
      <c r="L100" s="860"/>
      <c r="M100" s="860"/>
      <c r="N100" s="860"/>
      <c r="O100" s="860"/>
      <c r="P100" s="902"/>
      <c r="Q100" s="850"/>
    </row>
    <row r="101" spans="1:17">
      <c r="A101" s="850"/>
      <c r="B101" s="902"/>
      <c r="C101" s="850"/>
      <c r="D101" s="850"/>
      <c r="E101" s="850"/>
      <c r="F101" s="850"/>
      <c r="G101" s="850"/>
      <c r="H101" s="850"/>
      <c r="I101" s="850"/>
      <c r="J101" s="860"/>
      <c r="K101" s="860"/>
      <c r="L101" s="860"/>
      <c r="M101" s="860"/>
      <c r="N101" s="860"/>
      <c r="O101" s="860"/>
      <c r="P101" s="902"/>
      <c r="Q101" s="850"/>
    </row>
    <row r="102" spans="1:17">
      <c r="A102" s="850"/>
      <c r="B102" s="902"/>
      <c r="C102" s="850"/>
      <c r="D102" s="850"/>
      <c r="E102" s="850"/>
      <c r="F102" s="850"/>
      <c r="G102" s="850"/>
      <c r="H102" s="850"/>
      <c r="I102" s="850"/>
      <c r="J102" s="860"/>
      <c r="K102" s="860"/>
      <c r="L102" s="860"/>
      <c r="M102" s="860"/>
      <c r="N102" s="860"/>
      <c r="O102" s="860"/>
      <c r="P102" s="902"/>
      <c r="Q102" s="850"/>
    </row>
    <row r="103" spans="1:17">
      <c r="A103" s="850"/>
      <c r="B103" s="902"/>
      <c r="C103" s="850"/>
      <c r="D103" s="850"/>
      <c r="E103" s="850"/>
      <c r="F103" s="850"/>
      <c r="G103" s="850"/>
      <c r="H103" s="850"/>
      <c r="I103" s="850"/>
      <c r="J103" s="860"/>
      <c r="K103" s="860"/>
      <c r="L103" s="860"/>
      <c r="M103" s="860"/>
      <c r="N103" s="860"/>
      <c r="O103" s="860"/>
      <c r="P103" s="902"/>
      <c r="Q103" s="850"/>
    </row>
    <row r="104" spans="1:17">
      <c r="A104" s="850"/>
      <c r="B104" s="902"/>
      <c r="C104" s="850"/>
      <c r="D104" s="850"/>
      <c r="E104" s="850"/>
      <c r="F104" s="850"/>
      <c r="G104" s="850"/>
      <c r="H104" s="850"/>
      <c r="I104" s="850"/>
      <c r="J104" s="860"/>
      <c r="K104" s="860"/>
      <c r="L104" s="860"/>
      <c r="M104" s="860"/>
      <c r="N104" s="860"/>
      <c r="O104" s="860"/>
      <c r="P104" s="902"/>
      <c r="Q104" s="850"/>
    </row>
    <row r="105" spans="1:17">
      <c r="A105" s="850"/>
      <c r="B105" s="902"/>
      <c r="C105" s="850"/>
      <c r="D105" s="850"/>
      <c r="E105" s="850"/>
      <c r="F105" s="850"/>
      <c r="G105" s="850"/>
      <c r="H105" s="850"/>
      <c r="I105" s="850"/>
      <c r="J105" s="860"/>
      <c r="K105" s="860"/>
      <c r="L105" s="860"/>
      <c r="M105" s="860"/>
      <c r="N105" s="860"/>
      <c r="O105" s="860"/>
      <c r="P105" s="902"/>
      <c r="Q105" s="850"/>
    </row>
    <row r="106" spans="1:17">
      <c r="A106" s="850"/>
      <c r="B106" s="902"/>
      <c r="C106" s="850"/>
      <c r="D106" s="850"/>
      <c r="E106" s="850"/>
      <c r="F106" s="850"/>
      <c r="G106" s="850"/>
      <c r="H106" s="850"/>
      <c r="I106" s="850"/>
      <c r="J106" s="860"/>
      <c r="K106" s="860"/>
      <c r="L106" s="860"/>
      <c r="M106" s="860"/>
      <c r="N106" s="860"/>
      <c r="O106" s="860"/>
      <c r="P106" s="902"/>
      <c r="Q106" s="850"/>
    </row>
    <row r="107" spans="1:17">
      <c r="A107" s="850"/>
      <c r="B107" s="902"/>
      <c r="C107" s="850"/>
      <c r="D107" s="850"/>
      <c r="E107" s="850"/>
      <c r="F107" s="850"/>
      <c r="G107" s="850"/>
      <c r="H107" s="850"/>
      <c r="I107" s="850"/>
      <c r="J107" s="860"/>
      <c r="K107" s="860"/>
      <c r="L107" s="860"/>
      <c r="M107" s="860"/>
      <c r="N107" s="860"/>
      <c r="O107" s="860"/>
      <c r="P107" s="902"/>
      <c r="Q107" s="850"/>
    </row>
    <row r="108" spans="1:17">
      <c r="A108" s="850"/>
      <c r="B108" s="902"/>
      <c r="C108" s="850"/>
      <c r="D108" s="850"/>
      <c r="E108" s="850"/>
      <c r="F108" s="850"/>
      <c r="G108" s="850"/>
      <c r="H108" s="850"/>
      <c r="I108" s="850"/>
      <c r="J108" s="860"/>
      <c r="K108" s="860"/>
      <c r="L108" s="860"/>
      <c r="M108" s="860"/>
      <c r="N108" s="860"/>
      <c r="O108" s="860"/>
      <c r="P108" s="902"/>
      <c r="Q108" s="850"/>
    </row>
    <row r="109" spans="1:17">
      <c r="A109" s="850"/>
      <c r="B109" s="902"/>
      <c r="C109" s="850"/>
      <c r="D109" s="850"/>
      <c r="E109" s="850"/>
      <c r="F109" s="850"/>
      <c r="G109" s="850"/>
      <c r="H109" s="850"/>
      <c r="I109" s="850"/>
      <c r="J109" s="860"/>
      <c r="K109" s="860"/>
      <c r="L109" s="860"/>
      <c r="M109" s="860"/>
      <c r="N109" s="860"/>
      <c r="O109" s="860"/>
      <c r="P109" s="902"/>
      <c r="Q109" s="850"/>
    </row>
    <row r="110" spans="1:17">
      <c r="A110" s="850"/>
      <c r="B110" s="902"/>
      <c r="C110" s="850"/>
      <c r="D110" s="850"/>
      <c r="E110" s="850"/>
      <c r="F110" s="850"/>
      <c r="G110" s="850"/>
      <c r="H110" s="850"/>
      <c r="I110" s="850"/>
      <c r="J110" s="860"/>
      <c r="K110" s="860"/>
      <c r="L110" s="860"/>
      <c r="M110" s="860"/>
      <c r="N110" s="860"/>
      <c r="O110" s="860"/>
      <c r="P110" s="902"/>
      <c r="Q110" s="850"/>
    </row>
    <row r="111" spans="1:17">
      <c r="A111" s="850"/>
      <c r="B111" s="902"/>
      <c r="C111" s="850"/>
      <c r="D111" s="850"/>
      <c r="E111" s="850"/>
      <c r="F111" s="850"/>
      <c r="G111" s="850"/>
      <c r="H111" s="850"/>
      <c r="I111" s="850"/>
      <c r="J111" s="860"/>
      <c r="K111" s="860"/>
      <c r="L111" s="860"/>
      <c r="M111" s="860"/>
      <c r="N111" s="860"/>
      <c r="O111" s="860"/>
      <c r="P111" s="902"/>
      <c r="Q111" s="850"/>
    </row>
    <row r="112" spans="1:17">
      <c r="A112" s="850"/>
      <c r="B112" s="902"/>
      <c r="C112" s="850"/>
      <c r="D112" s="850"/>
      <c r="E112" s="850"/>
      <c r="F112" s="850"/>
      <c r="G112" s="850"/>
      <c r="H112" s="850"/>
      <c r="I112" s="850"/>
      <c r="J112" s="860"/>
      <c r="K112" s="860"/>
      <c r="L112" s="860"/>
      <c r="M112" s="860"/>
      <c r="N112" s="860"/>
      <c r="O112" s="860"/>
      <c r="P112" s="902"/>
      <c r="Q112" s="850"/>
    </row>
    <row r="113" spans="1:17">
      <c r="A113" s="850"/>
      <c r="B113" s="902"/>
      <c r="C113" s="850"/>
      <c r="D113" s="850"/>
      <c r="E113" s="850"/>
      <c r="F113" s="850"/>
      <c r="G113" s="850"/>
      <c r="H113" s="850"/>
      <c r="I113" s="850"/>
      <c r="J113" s="860"/>
      <c r="K113" s="860"/>
      <c r="L113" s="860"/>
      <c r="M113" s="860"/>
      <c r="N113" s="860"/>
      <c r="O113" s="860"/>
      <c r="P113" s="902"/>
      <c r="Q113" s="850"/>
    </row>
    <row r="114" spans="1:17">
      <c r="A114" s="850"/>
      <c r="B114" s="902"/>
      <c r="C114" s="850"/>
      <c r="D114" s="850"/>
      <c r="E114" s="850"/>
      <c r="F114" s="850"/>
      <c r="G114" s="850"/>
      <c r="H114" s="850"/>
      <c r="I114" s="850"/>
      <c r="J114" s="860"/>
      <c r="K114" s="860"/>
      <c r="L114" s="860"/>
      <c r="M114" s="860"/>
      <c r="N114" s="860"/>
      <c r="O114" s="860"/>
      <c r="P114" s="902"/>
      <c r="Q114" s="850"/>
    </row>
    <row r="115" spans="1:17">
      <c r="A115" s="850"/>
      <c r="B115" s="902"/>
      <c r="C115" s="850"/>
      <c r="D115" s="850"/>
      <c r="E115" s="850"/>
      <c r="F115" s="850"/>
      <c r="G115" s="850"/>
      <c r="H115" s="850"/>
      <c r="I115" s="850"/>
      <c r="J115" s="860"/>
      <c r="K115" s="860"/>
      <c r="L115" s="860"/>
      <c r="M115" s="860"/>
      <c r="N115" s="860"/>
      <c r="O115" s="860"/>
      <c r="P115" s="902"/>
      <c r="Q115" s="850"/>
    </row>
    <row r="116" spans="1:17">
      <c r="A116" s="850"/>
      <c r="B116" s="902"/>
      <c r="C116" s="850"/>
      <c r="D116" s="850"/>
      <c r="E116" s="850"/>
      <c r="F116" s="850"/>
      <c r="G116" s="850"/>
      <c r="H116" s="850"/>
      <c r="I116" s="850"/>
      <c r="J116" s="860"/>
      <c r="K116" s="860"/>
      <c r="L116" s="860"/>
      <c r="M116" s="860"/>
      <c r="N116" s="860"/>
      <c r="O116" s="860"/>
      <c r="P116" s="902"/>
      <c r="Q116" s="850"/>
    </row>
    <row r="117" spans="1:17">
      <c r="A117" s="850"/>
      <c r="B117" s="902"/>
      <c r="C117" s="850"/>
      <c r="D117" s="850"/>
      <c r="E117" s="850"/>
      <c r="F117" s="850"/>
      <c r="G117" s="850"/>
      <c r="H117" s="850"/>
      <c r="I117" s="850"/>
      <c r="J117" s="860"/>
      <c r="K117" s="860"/>
      <c r="L117" s="860"/>
      <c r="M117" s="860"/>
      <c r="N117" s="860"/>
      <c r="O117" s="860"/>
      <c r="P117" s="902"/>
      <c r="Q117" s="850"/>
    </row>
    <row r="118" spans="1:17">
      <c r="A118" s="850"/>
      <c r="B118" s="902"/>
      <c r="C118" s="850"/>
      <c r="D118" s="850"/>
      <c r="E118" s="850"/>
      <c r="F118" s="850"/>
      <c r="G118" s="850"/>
      <c r="H118" s="850"/>
      <c r="I118" s="850"/>
      <c r="J118" s="860"/>
      <c r="K118" s="860"/>
      <c r="L118" s="860"/>
      <c r="M118" s="860"/>
      <c r="N118" s="860"/>
      <c r="O118" s="860"/>
      <c r="P118" s="902"/>
      <c r="Q118" s="850"/>
    </row>
    <row r="119" spans="1:17">
      <c r="A119" s="850"/>
      <c r="B119" s="902"/>
      <c r="C119" s="850"/>
      <c r="D119" s="850"/>
      <c r="E119" s="850"/>
      <c r="F119" s="850"/>
      <c r="G119" s="850"/>
      <c r="H119" s="850"/>
      <c r="I119" s="850"/>
      <c r="J119" s="860"/>
      <c r="K119" s="860"/>
      <c r="L119" s="860"/>
      <c r="M119" s="860"/>
      <c r="N119" s="860"/>
      <c r="O119" s="860"/>
      <c r="P119" s="902"/>
      <c r="Q119" s="850"/>
    </row>
    <row r="120" spans="1:17">
      <c r="A120" s="850"/>
      <c r="B120" s="902"/>
      <c r="C120" s="850"/>
      <c r="D120" s="850"/>
      <c r="E120" s="850"/>
      <c r="F120" s="850"/>
      <c r="G120" s="850"/>
      <c r="H120" s="850"/>
      <c r="I120" s="850"/>
      <c r="J120" s="860"/>
      <c r="K120" s="860"/>
      <c r="L120" s="860"/>
      <c r="M120" s="860"/>
      <c r="N120" s="860"/>
      <c r="O120" s="860"/>
      <c r="P120" s="902"/>
      <c r="Q120" s="850"/>
    </row>
    <row r="121" spans="1:17">
      <c r="A121" s="850"/>
      <c r="B121" s="902"/>
      <c r="C121" s="850"/>
      <c r="D121" s="850"/>
      <c r="E121" s="850"/>
      <c r="F121" s="850"/>
      <c r="G121" s="850"/>
      <c r="H121" s="850"/>
      <c r="I121" s="850"/>
      <c r="J121" s="860"/>
      <c r="K121" s="860"/>
      <c r="L121" s="860"/>
      <c r="M121" s="860"/>
      <c r="N121" s="860"/>
      <c r="O121" s="860"/>
      <c r="P121" s="902"/>
      <c r="Q121" s="850"/>
    </row>
    <row r="122" spans="1:17">
      <c r="A122" s="850"/>
      <c r="B122" s="902"/>
      <c r="C122" s="850"/>
      <c r="D122" s="850"/>
      <c r="E122" s="850"/>
      <c r="F122" s="850"/>
      <c r="G122" s="850"/>
      <c r="H122" s="850"/>
      <c r="I122" s="850"/>
      <c r="J122" s="860"/>
      <c r="K122" s="860"/>
      <c r="L122" s="860"/>
      <c r="M122" s="860"/>
      <c r="N122" s="860"/>
      <c r="O122" s="860"/>
      <c r="P122" s="902"/>
      <c r="Q122" s="850"/>
    </row>
    <row r="123" spans="1:17">
      <c r="A123" s="850"/>
      <c r="B123" s="902"/>
      <c r="C123" s="850"/>
      <c r="D123" s="850"/>
      <c r="E123" s="850"/>
      <c r="F123" s="850"/>
      <c r="G123" s="850"/>
      <c r="H123" s="850"/>
      <c r="I123" s="850"/>
      <c r="J123" s="860"/>
      <c r="K123" s="860"/>
      <c r="L123" s="860"/>
      <c r="M123" s="860"/>
      <c r="N123" s="860"/>
      <c r="O123" s="860"/>
      <c r="P123" s="902"/>
      <c r="Q123" s="850"/>
    </row>
    <row r="124" spans="1:17">
      <c r="A124" s="850"/>
      <c r="B124" s="902"/>
      <c r="C124" s="850"/>
      <c r="D124" s="850"/>
      <c r="E124" s="850"/>
      <c r="F124" s="850"/>
      <c r="G124" s="850"/>
      <c r="H124" s="850"/>
      <c r="I124" s="850"/>
      <c r="J124" s="860"/>
      <c r="K124" s="860"/>
      <c r="L124" s="860"/>
      <c r="M124" s="860"/>
      <c r="N124" s="860"/>
      <c r="O124" s="860"/>
      <c r="P124" s="902"/>
      <c r="Q124" s="850"/>
    </row>
    <row r="125" spans="1:17">
      <c r="A125" s="850"/>
      <c r="B125" s="902"/>
      <c r="C125" s="850"/>
      <c r="D125" s="850"/>
      <c r="E125" s="850"/>
      <c r="F125" s="850"/>
      <c r="G125" s="850"/>
      <c r="H125" s="850"/>
      <c r="I125" s="850"/>
      <c r="J125" s="860"/>
      <c r="K125" s="860"/>
      <c r="L125" s="860"/>
      <c r="M125" s="860"/>
      <c r="N125" s="860"/>
      <c r="O125" s="860"/>
      <c r="P125" s="902"/>
      <c r="Q125" s="850"/>
    </row>
    <row r="126" spans="1:17">
      <c r="A126" s="850"/>
      <c r="B126" s="902"/>
      <c r="C126" s="850"/>
      <c r="D126" s="850"/>
      <c r="E126" s="850"/>
      <c r="F126" s="850"/>
      <c r="G126" s="850"/>
      <c r="H126" s="850"/>
      <c r="I126" s="850"/>
      <c r="J126" s="860"/>
      <c r="K126" s="860"/>
      <c r="L126" s="860"/>
      <c r="M126" s="860"/>
      <c r="N126" s="860"/>
      <c r="O126" s="860"/>
      <c r="P126" s="902"/>
      <c r="Q126" s="850"/>
    </row>
    <row r="127" spans="1:17">
      <c r="A127" s="850"/>
      <c r="B127" s="902"/>
      <c r="C127" s="850"/>
      <c r="D127" s="850"/>
      <c r="E127" s="850"/>
      <c r="F127" s="850"/>
      <c r="G127" s="850"/>
      <c r="H127" s="850"/>
      <c r="I127" s="850"/>
      <c r="J127" s="860"/>
      <c r="K127" s="860"/>
      <c r="L127" s="860"/>
      <c r="M127" s="860"/>
      <c r="N127" s="860"/>
      <c r="O127" s="860"/>
      <c r="P127" s="902"/>
      <c r="Q127" s="850"/>
    </row>
    <row r="128" spans="1:17">
      <c r="A128" s="850"/>
      <c r="B128" s="902"/>
      <c r="C128" s="850"/>
      <c r="D128" s="850"/>
      <c r="E128" s="850"/>
      <c r="F128" s="850"/>
      <c r="G128" s="850"/>
      <c r="H128" s="850"/>
      <c r="I128" s="850"/>
      <c r="J128" s="860"/>
      <c r="K128" s="860"/>
      <c r="L128" s="860"/>
      <c r="M128" s="860"/>
      <c r="N128" s="860"/>
      <c r="O128" s="860"/>
      <c r="P128" s="902"/>
      <c r="Q128" s="850"/>
    </row>
    <row r="129" spans="1:17">
      <c r="A129" s="850"/>
      <c r="B129" s="902"/>
      <c r="C129" s="850"/>
      <c r="D129" s="850"/>
      <c r="E129" s="850"/>
      <c r="F129" s="850"/>
      <c r="G129" s="850"/>
      <c r="H129" s="850"/>
      <c r="I129" s="850"/>
      <c r="J129" s="860"/>
      <c r="K129" s="860"/>
      <c r="L129" s="860"/>
      <c r="M129" s="860"/>
      <c r="N129" s="860"/>
      <c r="O129" s="860"/>
      <c r="P129" s="902"/>
      <c r="Q129" s="850"/>
    </row>
    <row r="130" spans="1:17">
      <c r="A130" s="850"/>
      <c r="B130" s="902"/>
      <c r="C130" s="850"/>
      <c r="D130" s="850"/>
      <c r="E130" s="850"/>
      <c r="F130" s="850"/>
      <c r="G130" s="850"/>
      <c r="H130" s="850"/>
      <c r="I130" s="850"/>
      <c r="J130" s="860"/>
      <c r="K130" s="860"/>
      <c r="L130" s="860"/>
      <c r="M130" s="860"/>
      <c r="N130" s="860"/>
      <c r="O130" s="860"/>
      <c r="P130" s="902"/>
      <c r="Q130" s="850"/>
    </row>
    <row r="131" spans="1:17">
      <c r="A131" s="850"/>
      <c r="B131" s="902"/>
      <c r="C131" s="850"/>
      <c r="D131" s="850"/>
      <c r="E131" s="850"/>
      <c r="F131" s="850"/>
      <c r="G131" s="850"/>
      <c r="H131" s="850"/>
      <c r="I131" s="850"/>
      <c r="J131" s="860"/>
      <c r="K131" s="860"/>
      <c r="L131" s="860"/>
      <c r="M131" s="860"/>
      <c r="N131" s="860"/>
      <c r="O131" s="860"/>
      <c r="P131" s="902"/>
      <c r="Q131" s="850"/>
    </row>
    <row r="132" spans="1:17">
      <c r="A132" s="850"/>
      <c r="B132" s="902"/>
      <c r="C132" s="850"/>
      <c r="D132" s="850"/>
      <c r="E132" s="850"/>
      <c r="F132" s="850"/>
      <c r="G132" s="850"/>
      <c r="H132" s="850"/>
      <c r="I132" s="850"/>
      <c r="J132" s="860"/>
      <c r="K132" s="860"/>
      <c r="L132" s="860"/>
      <c r="M132" s="860"/>
      <c r="N132" s="860"/>
      <c r="O132" s="860"/>
      <c r="P132" s="902"/>
      <c r="Q132" s="850"/>
    </row>
    <row r="133" spans="1:17">
      <c r="A133" s="850"/>
      <c r="B133" s="902"/>
      <c r="C133" s="850"/>
      <c r="D133" s="850"/>
      <c r="E133" s="850"/>
      <c r="F133" s="850"/>
      <c r="G133" s="850"/>
      <c r="H133" s="850"/>
      <c r="I133" s="850"/>
      <c r="J133" s="860"/>
      <c r="K133" s="860"/>
      <c r="L133" s="860"/>
      <c r="M133" s="860"/>
      <c r="N133" s="860"/>
      <c r="O133" s="860"/>
      <c r="P133" s="902"/>
      <c r="Q133" s="850"/>
    </row>
    <row r="134" spans="1:17">
      <c r="A134" s="850"/>
      <c r="B134" s="902"/>
      <c r="C134" s="850"/>
      <c r="D134" s="850"/>
      <c r="E134" s="850"/>
      <c r="F134" s="850"/>
      <c r="G134" s="850"/>
      <c r="H134" s="850"/>
      <c r="I134" s="850"/>
      <c r="J134" s="860"/>
      <c r="K134" s="860"/>
      <c r="L134" s="860"/>
      <c r="M134" s="860"/>
      <c r="N134" s="860"/>
      <c r="O134" s="860"/>
      <c r="P134" s="902"/>
      <c r="Q134" s="850"/>
    </row>
    <row r="135" spans="1:17">
      <c r="A135" s="850"/>
      <c r="B135" s="902"/>
      <c r="C135" s="850"/>
      <c r="D135" s="850"/>
      <c r="E135" s="850"/>
      <c r="F135" s="850"/>
      <c r="G135" s="850"/>
      <c r="H135" s="850"/>
      <c r="I135" s="850"/>
      <c r="J135" s="860"/>
      <c r="K135" s="860"/>
      <c r="L135" s="860"/>
      <c r="M135" s="860"/>
      <c r="N135" s="860"/>
      <c r="O135" s="860"/>
      <c r="P135" s="902"/>
      <c r="Q135" s="850"/>
    </row>
    <row r="136" spans="1:17">
      <c r="A136" s="850"/>
      <c r="B136" s="902"/>
      <c r="C136" s="850"/>
      <c r="D136" s="850"/>
      <c r="E136" s="850"/>
      <c r="F136" s="850"/>
      <c r="G136" s="850"/>
      <c r="H136" s="850"/>
      <c r="I136" s="850"/>
      <c r="J136" s="860"/>
      <c r="K136" s="860"/>
      <c r="L136" s="860"/>
      <c r="M136" s="860"/>
      <c r="N136" s="860"/>
      <c r="O136" s="860"/>
      <c r="P136" s="902"/>
      <c r="Q136" s="850"/>
    </row>
    <row r="137" spans="1:17">
      <c r="A137" s="850"/>
      <c r="B137" s="902"/>
      <c r="C137" s="850"/>
      <c r="D137" s="850"/>
      <c r="E137" s="850"/>
      <c r="F137" s="850"/>
      <c r="G137" s="850"/>
      <c r="H137" s="850"/>
      <c r="I137" s="850"/>
      <c r="J137" s="860"/>
      <c r="K137" s="860"/>
      <c r="L137" s="860"/>
      <c r="M137" s="860"/>
      <c r="N137" s="860"/>
      <c r="O137" s="860"/>
      <c r="P137" s="902"/>
      <c r="Q137" s="850"/>
    </row>
    <row r="138" spans="1:17">
      <c r="A138" s="850"/>
      <c r="B138" s="902"/>
      <c r="C138" s="850"/>
      <c r="D138" s="850"/>
      <c r="E138" s="850"/>
      <c r="F138" s="850"/>
      <c r="G138" s="850"/>
      <c r="H138" s="850"/>
      <c r="I138" s="850"/>
      <c r="J138" s="860"/>
      <c r="K138" s="860"/>
      <c r="L138" s="860"/>
      <c r="M138" s="860"/>
      <c r="N138" s="860"/>
      <c r="O138" s="860"/>
      <c r="P138" s="902"/>
      <c r="Q138" s="850"/>
    </row>
    <row r="139" spans="1:17">
      <c r="A139" s="850"/>
      <c r="B139" s="902"/>
      <c r="C139" s="850"/>
      <c r="D139" s="850"/>
      <c r="E139" s="850"/>
      <c r="F139" s="850"/>
      <c r="G139" s="850"/>
      <c r="H139" s="850"/>
      <c r="I139" s="850"/>
      <c r="J139" s="860"/>
      <c r="K139" s="860"/>
      <c r="L139" s="860"/>
      <c r="M139" s="860"/>
      <c r="N139" s="860"/>
      <c r="O139" s="860"/>
      <c r="P139" s="902"/>
      <c r="Q139" s="850"/>
    </row>
    <row r="140" spans="1:17">
      <c r="A140" s="850"/>
      <c r="B140" s="902"/>
      <c r="C140" s="850"/>
      <c r="D140" s="850"/>
      <c r="E140" s="850"/>
      <c r="F140" s="850"/>
      <c r="G140" s="850"/>
      <c r="H140" s="850"/>
      <c r="I140" s="850"/>
      <c r="J140" s="860"/>
      <c r="K140" s="860"/>
      <c r="L140" s="860"/>
      <c r="M140" s="860"/>
      <c r="N140" s="860"/>
      <c r="O140" s="860"/>
      <c r="P140" s="902"/>
      <c r="Q140" s="850"/>
    </row>
    <row r="141" spans="1:17">
      <c r="A141" s="850"/>
      <c r="B141" s="902"/>
      <c r="C141" s="850"/>
      <c r="D141" s="850"/>
      <c r="E141" s="850"/>
      <c r="F141" s="850"/>
      <c r="G141" s="850"/>
      <c r="H141" s="850"/>
      <c r="I141" s="850"/>
      <c r="J141" s="860"/>
      <c r="K141" s="860"/>
      <c r="L141" s="860"/>
      <c r="M141" s="860"/>
      <c r="N141" s="860"/>
      <c r="O141" s="860"/>
      <c r="P141" s="902"/>
      <c r="Q141" s="850"/>
    </row>
    <row r="142" spans="1:17">
      <c r="A142" s="850"/>
      <c r="B142" s="902"/>
      <c r="C142" s="850"/>
      <c r="D142" s="850"/>
      <c r="E142" s="850"/>
      <c r="F142" s="850"/>
      <c r="G142" s="850"/>
      <c r="H142" s="850"/>
      <c r="I142" s="850"/>
      <c r="J142" s="860"/>
      <c r="K142" s="860"/>
      <c r="L142" s="860"/>
      <c r="M142" s="860"/>
      <c r="N142" s="860"/>
      <c r="O142" s="860"/>
      <c r="P142" s="902"/>
      <c r="Q142" s="850"/>
    </row>
    <row r="143" spans="1:17">
      <c r="A143" s="850"/>
      <c r="B143" s="902"/>
      <c r="C143" s="850"/>
      <c r="D143" s="850"/>
      <c r="E143" s="850"/>
      <c r="F143" s="850"/>
      <c r="G143" s="850"/>
      <c r="H143" s="850"/>
      <c r="I143" s="850"/>
      <c r="J143" s="860"/>
      <c r="K143" s="860"/>
      <c r="L143" s="860"/>
      <c r="M143" s="860"/>
      <c r="N143" s="860"/>
      <c r="O143" s="860"/>
      <c r="P143" s="902"/>
      <c r="Q143" s="850"/>
    </row>
    <row r="144" spans="1:17">
      <c r="A144" s="850"/>
      <c r="B144" s="902"/>
      <c r="C144" s="850"/>
      <c r="D144" s="850"/>
      <c r="E144" s="850"/>
      <c r="F144" s="850"/>
      <c r="G144" s="850"/>
      <c r="H144" s="850"/>
      <c r="I144" s="850"/>
      <c r="J144" s="860"/>
      <c r="K144" s="860"/>
      <c r="L144" s="860"/>
      <c r="M144" s="860"/>
      <c r="N144" s="860"/>
      <c r="O144" s="860"/>
      <c r="P144" s="902"/>
      <c r="Q144" s="850"/>
    </row>
    <row r="145" spans="1:17">
      <c r="A145" s="850"/>
      <c r="B145" s="902"/>
      <c r="C145" s="850"/>
      <c r="D145" s="850"/>
      <c r="E145" s="850"/>
      <c r="F145" s="850"/>
      <c r="G145" s="850"/>
      <c r="H145" s="850"/>
      <c r="I145" s="850"/>
      <c r="J145" s="860"/>
      <c r="K145" s="860"/>
      <c r="L145" s="860"/>
      <c r="M145" s="860"/>
      <c r="N145" s="860"/>
      <c r="O145" s="860"/>
      <c r="P145" s="902"/>
      <c r="Q145" s="850"/>
    </row>
    <row r="146" spans="1:17">
      <c r="A146" s="850"/>
      <c r="B146" s="902"/>
      <c r="C146" s="850"/>
      <c r="D146" s="850"/>
      <c r="E146" s="850"/>
      <c r="F146" s="850"/>
      <c r="G146" s="850"/>
      <c r="H146" s="850"/>
      <c r="I146" s="850"/>
      <c r="J146" s="860"/>
      <c r="K146" s="860"/>
      <c r="L146" s="860"/>
      <c r="M146" s="860"/>
      <c r="N146" s="860"/>
      <c r="O146" s="860"/>
      <c r="P146" s="902"/>
      <c r="Q146" s="850"/>
    </row>
    <row r="147" spans="1:17">
      <c r="A147" s="850"/>
      <c r="B147" s="902"/>
      <c r="C147" s="850"/>
      <c r="D147" s="850"/>
      <c r="E147" s="850"/>
      <c r="F147" s="850"/>
      <c r="G147" s="850"/>
      <c r="H147" s="850"/>
      <c r="I147" s="850"/>
      <c r="J147" s="860"/>
      <c r="K147" s="860"/>
      <c r="L147" s="860"/>
      <c r="M147" s="860"/>
      <c r="N147" s="860"/>
      <c r="O147" s="860"/>
      <c r="P147" s="902"/>
      <c r="Q147" s="850"/>
    </row>
    <row r="148" spans="1:17">
      <c r="A148" s="850"/>
      <c r="B148" s="902"/>
      <c r="C148" s="850"/>
      <c r="D148" s="850"/>
      <c r="E148" s="850"/>
      <c r="F148" s="850"/>
      <c r="G148" s="850"/>
      <c r="H148" s="850"/>
      <c r="I148" s="850"/>
      <c r="J148" s="860"/>
      <c r="K148" s="860"/>
      <c r="L148" s="860"/>
      <c r="M148" s="860"/>
      <c r="N148" s="860"/>
      <c r="O148" s="860"/>
      <c r="P148" s="902"/>
      <c r="Q148" s="850"/>
    </row>
    <row r="149" spans="1:17">
      <c r="A149" s="850"/>
      <c r="B149" s="902"/>
      <c r="C149" s="850"/>
      <c r="D149" s="850"/>
      <c r="E149" s="850"/>
      <c r="F149" s="850"/>
      <c r="G149" s="850"/>
      <c r="H149" s="850"/>
      <c r="I149" s="850"/>
      <c r="J149" s="860"/>
      <c r="K149" s="860"/>
      <c r="L149" s="860"/>
      <c r="M149" s="860"/>
      <c r="N149" s="860"/>
      <c r="O149" s="860"/>
      <c r="P149" s="902"/>
      <c r="Q149" s="850"/>
    </row>
    <row r="150" spans="1:17">
      <c r="A150" s="850"/>
      <c r="B150" s="902"/>
      <c r="C150" s="850"/>
      <c r="D150" s="850"/>
      <c r="E150" s="850"/>
      <c r="F150" s="850"/>
      <c r="G150" s="850"/>
      <c r="H150" s="850"/>
      <c r="I150" s="850"/>
      <c r="J150" s="860"/>
      <c r="K150" s="860"/>
      <c r="L150" s="860"/>
      <c r="M150" s="860"/>
      <c r="N150" s="860"/>
      <c r="O150" s="860"/>
      <c r="P150" s="902"/>
      <c r="Q150" s="850"/>
    </row>
    <row r="151" spans="1:17">
      <c r="A151" s="850"/>
      <c r="B151" s="902"/>
      <c r="C151" s="850"/>
      <c r="D151" s="850"/>
      <c r="E151" s="850"/>
      <c r="F151" s="850"/>
      <c r="G151" s="850"/>
      <c r="H151" s="850"/>
      <c r="I151" s="850"/>
      <c r="J151" s="860"/>
      <c r="K151" s="860"/>
      <c r="L151" s="860"/>
      <c r="M151" s="860"/>
      <c r="N151" s="860"/>
      <c r="O151" s="860"/>
      <c r="P151" s="902"/>
      <c r="Q151" s="850"/>
    </row>
    <row r="152" spans="1:17">
      <c r="A152" s="850"/>
      <c r="B152" s="902"/>
      <c r="C152" s="850"/>
      <c r="D152" s="850"/>
      <c r="E152" s="850"/>
      <c r="F152" s="850"/>
      <c r="G152" s="850"/>
      <c r="H152" s="850"/>
      <c r="I152" s="850"/>
      <c r="J152" s="860"/>
      <c r="K152" s="860"/>
      <c r="L152" s="860"/>
      <c r="M152" s="860"/>
      <c r="N152" s="860"/>
      <c r="O152" s="860"/>
      <c r="P152" s="902"/>
      <c r="Q152" s="850"/>
    </row>
    <row r="153" spans="1:17">
      <c r="A153" s="850"/>
      <c r="B153" s="902"/>
      <c r="C153" s="850"/>
      <c r="D153" s="850"/>
      <c r="E153" s="850"/>
      <c r="F153" s="850"/>
      <c r="G153" s="850"/>
      <c r="H153" s="850"/>
      <c r="I153" s="850"/>
      <c r="J153" s="860"/>
      <c r="K153" s="860"/>
      <c r="L153" s="860"/>
      <c r="M153" s="860"/>
      <c r="N153" s="860"/>
      <c r="O153" s="860"/>
      <c r="P153" s="902"/>
      <c r="Q153" s="850"/>
    </row>
    <row r="154" spans="1:17">
      <c r="A154" s="850"/>
      <c r="B154" s="902"/>
      <c r="C154" s="850"/>
      <c r="D154" s="850"/>
      <c r="E154" s="850"/>
      <c r="F154" s="850"/>
      <c r="G154" s="850"/>
      <c r="H154" s="850"/>
      <c r="I154" s="850"/>
      <c r="J154" s="860"/>
      <c r="K154" s="860"/>
      <c r="L154" s="860"/>
      <c r="M154" s="860"/>
      <c r="N154" s="860"/>
      <c r="O154" s="860"/>
      <c r="P154" s="902"/>
      <c r="Q154" s="850"/>
    </row>
    <row r="155" spans="1:17">
      <c r="A155" s="850"/>
      <c r="B155" s="902"/>
      <c r="C155" s="850"/>
      <c r="D155" s="850"/>
      <c r="E155" s="850"/>
      <c r="F155" s="850"/>
      <c r="G155" s="850"/>
      <c r="H155" s="850"/>
      <c r="I155" s="850"/>
      <c r="J155" s="860"/>
      <c r="K155" s="860"/>
      <c r="L155" s="860"/>
      <c r="M155" s="860"/>
      <c r="N155" s="860"/>
      <c r="O155" s="860"/>
      <c r="P155" s="902"/>
      <c r="Q155" s="850"/>
    </row>
    <row r="156" spans="1:17">
      <c r="A156" s="850"/>
      <c r="B156" s="902"/>
      <c r="C156" s="850"/>
      <c r="D156" s="850"/>
      <c r="E156" s="850"/>
      <c r="F156" s="850"/>
      <c r="G156" s="850"/>
      <c r="H156" s="850"/>
      <c r="I156" s="850"/>
      <c r="J156" s="860"/>
      <c r="K156" s="860"/>
      <c r="L156" s="860"/>
      <c r="M156" s="860"/>
      <c r="N156" s="860"/>
      <c r="O156" s="860"/>
      <c r="P156" s="902"/>
      <c r="Q156" s="850"/>
    </row>
    <row r="157" spans="1:17">
      <c r="A157" s="850"/>
      <c r="B157" s="902"/>
      <c r="C157" s="850"/>
      <c r="D157" s="850"/>
      <c r="E157" s="850"/>
      <c r="F157" s="850"/>
      <c r="G157" s="850"/>
      <c r="H157" s="850"/>
      <c r="I157" s="850"/>
      <c r="J157" s="860"/>
      <c r="K157" s="860"/>
      <c r="L157" s="860"/>
      <c r="M157" s="860"/>
      <c r="N157" s="860"/>
      <c r="O157" s="860"/>
      <c r="P157" s="902"/>
      <c r="Q157" s="850"/>
    </row>
    <row r="158" spans="1:17">
      <c r="A158" s="850"/>
      <c r="B158" s="902"/>
      <c r="C158" s="850"/>
      <c r="D158" s="850"/>
      <c r="E158" s="850"/>
      <c r="F158" s="850"/>
      <c r="G158" s="850"/>
      <c r="H158" s="850"/>
      <c r="I158" s="850"/>
      <c r="J158" s="860"/>
      <c r="K158" s="860"/>
      <c r="L158" s="860"/>
      <c r="M158" s="860"/>
      <c r="N158" s="860"/>
      <c r="O158" s="860"/>
      <c r="P158" s="902"/>
      <c r="Q158" s="850"/>
    </row>
    <row r="159" spans="1:17">
      <c r="A159" s="850"/>
      <c r="B159" s="902"/>
      <c r="C159" s="850"/>
      <c r="D159" s="850"/>
      <c r="E159" s="850"/>
      <c r="F159" s="850"/>
      <c r="G159" s="850"/>
      <c r="H159" s="850"/>
      <c r="I159" s="850"/>
      <c r="J159" s="860"/>
      <c r="K159" s="860"/>
      <c r="L159" s="860"/>
      <c r="M159" s="860"/>
      <c r="N159" s="860"/>
      <c r="O159" s="860"/>
      <c r="P159" s="902"/>
      <c r="Q159" s="850"/>
    </row>
    <row r="160" spans="1:17">
      <c r="A160" s="850"/>
      <c r="B160" s="902"/>
      <c r="C160" s="850"/>
      <c r="D160" s="850"/>
      <c r="E160" s="850"/>
      <c r="F160" s="850"/>
      <c r="G160" s="850"/>
      <c r="H160" s="850"/>
      <c r="I160" s="850"/>
      <c r="J160" s="860"/>
      <c r="K160" s="860"/>
      <c r="L160" s="860"/>
      <c r="M160" s="860"/>
      <c r="N160" s="860"/>
      <c r="O160" s="860"/>
      <c r="P160" s="902"/>
      <c r="Q160" s="850"/>
    </row>
    <row r="161" spans="1:17">
      <c r="A161" s="850"/>
      <c r="B161" s="902"/>
      <c r="C161" s="850"/>
      <c r="D161" s="850"/>
      <c r="E161" s="850"/>
      <c r="F161" s="850"/>
      <c r="G161" s="850"/>
      <c r="H161" s="850"/>
      <c r="I161" s="850"/>
      <c r="J161" s="860"/>
      <c r="K161" s="860"/>
      <c r="L161" s="860"/>
      <c r="M161" s="860"/>
      <c r="N161" s="860"/>
      <c r="O161" s="860"/>
      <c r="P161" s="902"/>
      <c r="Q161" s="850"/>
    </row>
    <row r="162" spans="1:17">
      <c r="A162" s="850"/>
      <c r="B162" s="902"/>
      <c r="C162" s="850"/>
      <c r="D162" s="850"/>
      <c r="E162" s="850"/>
      <c r="F162" s="850"/>
      <c r="G162" s="850"/>
      <c r="H162" s="850"/>
      <c r="I162" s="850"/>
      <c r="J162" s="860"/>
      <c r="K162" s="860"/>
      <c r="L162" s="860"/>
      <c r="M162" s="860"/>
      <c r="N162" s="860"/>
      <c r="O162" s="860"/>
      <c r="P162" s="902"/>
      <c r="Q162" s="850"/>
    </row>
    <row r="163" spans="1:17">
      <c r="A163" s="850"/>
      <c r="B163" s="902"/>
      <c r="C163" s="850"/>
      <c r="D163" s="850"/>
      <c r="E163" s="850"/>
      <c r="F163" s="850"/>
      <c r="G163" s="850"/>
      <c r="H163" s="850"/>
      <c r="I163" s="850"/>
      <c r="J163" s="860"/>
      <c r="K163" s="860"/>
      <c r="L163" s="860"/>
      <c r="M163" s="860"/>
      <c r="N163" s="860"/>
      <c r="O163" s="860"/>
      <c r="P163" s="902"/>
      <c r="Q163" s="850"/>
    </row>
    <row r="164" spans="1:17">
      <c r="A164" s="850"/>
      <c r="B164" s="902"/>
      <c r="C164" s="850"/>
      <c r="D164" s="850"/>
      <c r="E164" s="850"/>
      <c r="F164" s="850"/>
      <c r="G164" s="850"/>
      <c r="H164" s="850"/>
      <c r="I164" s="850"/>
      <c r="J164" s="860"/>
      <c r="K164" s="860"/>
      <c r="L164" s="860"/>
      <c r="M164" s="860"/>
      <c r="N164" s="860"/>
      <c r="O164" s="860"/>
      <c r="P164" s="902"/>
      <c r="Q164" s="850"/>
    </row>
    <row r="165" spans="1:17">
      <c r="A165" s="850"/>
      <c r="B165" s="902"/>
      <c r="C165" s="850"/>
      <c r="D165" s="850"/>
      <c r="E165" s="850"/>
      <c r="F165" s="850"/>
      <c r="G165" s="850"/>
      <c r="H165" s="850"/>
      <c r="I165" s="850"/>
      <c r="J165" s="860"/>
      <c r="K165" s="860"/>
      <c r="L165" s="860"/>
      <c r="M165" s="860"/>
      <c r="N165" s="860"/>
      <c r="O165" s="860"/>
      <c r="P165" s="902"/>
      <c r="Q165" s="850"/>
    </row>
    <row r="166" spans="1:17">
      <c r="A166" s="850"/>
      <c r="B166" s="902"/>
      <c r="C166" s="850"/>
      <c r="D166" s="850"/>
      <c r="E166" s="850"/>
      <c r="F166" s="850"/>
      <c r="G166" s="850"/>
      <c r="H166" s="850"/>
      <c r="I166" s="850"/>
      <c r="J166" s="860"/>
      <c r="K166" s="860"/>
      <c r="L166" s="860"/>
      <c r="M166" s="860"/>
      <c r="N166" s="860"/>
      <c r="O166" s="860"/>
      <c r="P166" s="902"/>
      <c r="Q166" s="850"/>
    </row>
    <row r="167" spans="1:17">
      <c r="A167" s="850"/>
      <c r="B167" s="902"/>
      <c r="C167" s="850"/>
      <c r="D167" s="850"/>
      <c r="E167" s="850"/>
      <c r="F167" s="850"/>
      <c r="G167" s="850"/>
      <c r="H167" s="850"/>
      <c r="I167" s="850"/>
      <c r="J167" s="860"/>
      <c r="K167" s="860"/>
      <c r="L167" s="860"/>
      <c r="M167" s="860"/>
      <c r="N167" s="860"/>
      <c r="O167" s="860"/>
      <c r="P167" s="902"/>
      <c r="Q167" s="850"/>
    </row>
    <row r="168" spans="1:17">
      <c r="A168" s="850"/>
      <c r="B168" s="902"/>
      <c r="C168" s="850"/>
      <c r="D168" s="850"/>
      <c r="E168" s="850"/>
      <c r="F168" s="850"/>
      <c r="G168" s="850"/>
      <c r="H168" s="850"/>
      <c r="I168" s="850"/>
      <c r="J168" s="860"/>
      <c r="K168" s="860"/>
      <c r="L168" s="860"/>
      <c r="M168" s="860"/>
      <c r="N168" s="860"/>
      <c r="O168" s="860"/>
      <c r="P168" s="902"/>
      <c r="Q168" s="850"/>
    </row>
    <row r="169" spans="1:17">
      <c r="A169" s="850"/>
      <c r="B169" s="902"/>
      <c r="C169" s="850"/>
      <c r="D169" s="850"/>
      <c r="E169" s="850"/>
      <c r="F169" s="850"/>
      <c r="G169" s="850"/>
      <c r="H169" s="850"/>
      <c r="I169" s="850"/>
      <c r="J169" s="860"/>
      <c r="K169" s="860"/>
      <c r="L169" s="860"/>
      <c r="M169" s="860"/>
      <c r="N169" s="860"/>
      <c r="O169" s="860"/>
      <c r="P169" s="902"/>
      <c r="Q169" s="850"/>
    </row>
    <row r="170" spans="1:17">
      <c r="A170" s="850"/>
      <c r="B170" s="902"/>
      <c r="C170" s="850"/>
      <c r="D170" s="850"/>
      <c r="E170" s="850"/>
      <c r="F170" s="850"/>
      <c r="G170" s="850"/>
      <c r="H170" s="850"/>
      <c r="I170" s="850"/>
      <c r="J170" s="860"/>
      <c r="K170" s="860"/>
      <c r="L170" s="860"/>
      <c r="M170" s="860"/>
      <c r="N170" s="860"/>
      <c r="O170" s="860"/>
      <c r="P170" s="902"/>
      <c r="Q170" s="850"/>
    </row>
    <row r="171" spans="1:17">
      <c r="A171" s="850"/>
      <c r="B171" s="902"/>
      <c r="C171" s="850"/>
      <c r="D171" s="850"/>
      <c r="E171" s="850"/>
      <c r="F171" s="850"/>
      <c r="G171" s="850"/>
      <c r="H171" s="850"/>
      <c r="I171" s="850"/>
      <c r="J171" s="860"/>
      <c r="K171" s="860"/>
      <c r="L171" s="860"/>
      <c r="M171" s="860"/>
      <c r="N171" s="860"/>
      <c r="O171" s="860"/>
      <c r="P171" s="902"/>
      <c r="Q171" s="850"/>
    </row>
    <row r="172" spans="1:17">
      <c r="A172" s="850"/>
      <c r="B172" s="902"/>
      <c r="C172" s="850"/>
      <c r="D172" s="850"/>
      <c r="E172" s="850"/>
      <c r="F172" s="850"/>
      <c r="G172" s="850"/>
      <c r="H172" s="850"/>
      <c r="I172" s="850"/>
      <c r="J172" s="860"/>
      <c r="K172" s="860"/>
      <c r="L172" s="860"/>
      <c r="M172" s="860"/>
      <c r="N172" s="860"/>
      <c r="O172" s="860"/>
      <c r="P172" s="902"/>
      <c r="Q172" s="850"/>
    </row>
    <row r="173" spans="1:17">
      <c r="A173" s="850"/>
      <c r="B173" s="902"/>
      <c r="C173" s="850"/>
      <c r="D173" s="850"/>
      <c r="E173" s="850"/>
      <c r="F173" s="850"/>
      <c r="G173" s="850"/>
      <c r="H173" s="850"/>
      <c r="I173" s="850"/>
      <c r="J173" s="860"/>
      <c r="K173" s="860"/>
      <c r="L173" s="860"/>
      <c r="M173" s="860"/>
      <c r="N173" s="860"/>
      <c r="O173" s="860"/>
      <c r="P173" s="902"/>
      <c r="Q173" s="850"/>
    </row>
    <row r="174" spans="1:17">
      <c r="A174" s="850"/>
      <c r="B174" s="902"/>
      <c r="C174" s="850"/>
      <c r="D174" s="850"/>
      <c r="E174" s="850"/>
      <c r="F174" s="850"/>
      <c r="G174" s="850"/>
      <c r="H174" s="850"/>
      <c r="I174" s="850"/>
      <c r="J174" s="860"/>
      <c r="K174" s="860"/>
      <c r="L174" s="860"/>
      <c r="M174" s="860"/>
      <c r="N174" s="860"/>
      <c r="O174" s="860"/>
      <c r="P174" s="902"/>
      <c r="Q174" s="850"/>
    </row>
    <row r="175" spans="1:17">
      <c r="A175" s="850"/>
      <c r="B175" s="902"/>
      <c r="C175" s="850"/>
      <c r="D175" s="850"/>
      <c r="E175" s="850"/>
      <c r="F175" s="850"/>
      <c r="G175" s="850"/>
      <c r="H175" s="850"/>
      <c r="I175" s="850"/>
      <c r="J175" s="860"/>
      <c r="K175" s="860"/>
      <c r="L175" s="860"/>
      <c r="M175" s="860"/>
      <c r="N175" s="860"/>
      <c r="O175" s="860"/>
      <c r="P175" s="902"/>
      <c r="Q175" s="850"/>
    </row>
    <row r="176" spans="1:17">
      <c r="A176" s="850"/>
      <c r="B176" s="902"/>
      <c r="C176" s="850"/>
      <c r="D176" s="850"/>
      <c r="E176" s="850"/>
      <c r="F176" s="850"/>
      <c r="G176" s="850"/>
      <c r="H176" s="850"/>
      <c r="I176" s="850"/>
      <c r="J176" s="860"/>
      <c r="K176" s="860"/>
      <c r="L176" s="860"/>
      <c r="M176" s="860"/>
      <c r="N176" s="860"/>
      <c r="O176" s="860"/>
      <c r="P176" s="902"/>
      <c r="Q176" s="850"/>
    </row>
    <row r="177" spans="1:17">
      <c r="A177" s="850"/>
      <c r="B177" s="902"/>
      <c r="C177" s="850"/>
      <c r="D177" s="850"/>
      <c r="E177" s="850"/>
      <c r="F177" s="850"/>
      <c r="G177" s="850"/>
      <c r="H177" s="850"/>
      <c r="I177" s="850"/>
      <c r="J177" s="860"/>
      <c r="K177" s="860"/>
      <c r="L177" s="860"/>
      <c r="M177" s="860"/>
      <c r="N177" s="860"/>
      <c r="O177" s="860"/>
      <c r="P177" s="902"/>
      <c r="Q177" s="850"/>
    </row>
    <row r="178" spans="1:17">
      <c r="A178" s="850"/>
      <c r="B178" s="902"/>
      <c r="C178" s="850"/>
      <c r="D178" s="850"/>
      <c r="E178" s="850"/>
      <c r="F178" s="850"/>
      <c r="G178" s="850"/>
      <c r="H178" s="850"/>
      <c r="I178" s="850"/>
      <c r="J178" s="860"/>
      <c r="K178" s="860"/>
      <c r="L178" s="860"/>
      <c r="M178" s="860"/>
      <c r="N178" s="860"/>
      <c r="O178" s="860"/>
      <c r="P178" s="902"/>
      <c r="Q178" s="850"/>
    </row>
    <row r="179" spans="1:17">
      <c r="A179" s="850"/>
      <c r="B179" s="902"/>
      <c r="C179" s="850"/>
      <c r="D179" s="850"/>
      <c r="E179" s="850"/>
      <c r="F179" s="850"/>
      <c r="G179" s="850"/>
      <c r="H179" s="850"/>
      <c r="I179" s="850"/>
      <c r="J179" s="860"/>
      <c r="K179" s="860"/>
      <c r="L179" s="860"/>
      <c r="M179" s="860"/>
      <c r="N179" s="860"/>
      <c r="O179" s="860"/>
      <c r="P179" s="902"/>
      <c r="Q179" s="850"/>
    </row>
    <row r="180" spans="1:17">
      <c r="A180" s="850"/>
      <c r="B180" s="902"/>
      <c r="C180" s="850"/>
      <c r="D180" s="850"/>
      <c r="E180" s="850"/>
      <c r="F180" s="850"/>
      <c r="G180" s="850"/>
      <c r="H180" s="850"/>
      <c r="I180" s="850"/>
      <c r="J180" s="860"/>
      <c r="K180" s="860"/>
      <c r="L180" s="860"/>
      <c r="M180" s="860"/>
      <c r="N180" s="860"/>
      <c r="O180" s="860"/>
      <c r="P180" s="902"/>
      <c r="Q180" s="850"/>
    </row>
    <row r="181" spans="1:17">
      <c r="A181" s="850"/>
      <c r="B181" s="902"/>
      <c r="C181" s="850"/>
      <c r="D181" s="850"/>
      <c r="E181" s="850"/>
      <c r="F181" s="850"/>
      <c r="G181" s="850"/>
      <c r="H181" s="850"/>
      <c r="I181" s="850"/>
      <c r="J181" s="860"/>
      <c r="K181" s="860"/>
      <c r="L181" s="860"/>
      <c r="M181" s="860"/>
      <c r="N181" s="860"/>
      <c r="O181" s="860"/>
      <c r="P181" s="902"/>
      <c r="Q181" s="850"/>
    </row>
    <row r="182" spans="1:17">
      <c r="A182" s="850"/>
      <c r="B182" s="902"/>
      <c r="C182" s="850"/>
      <c r="D182" s="850"/>
      <c r="E182" s="850"/>
      <c r="F182" s="850"/>
      <c r="G182" s="850"/>
      <c r="H182" s="850"/>
      <c r="I182" s="850"/>
      <c r="J182" s="860"/>
      <c r="K182" s="860"/>
      <c r="L182" s="860"/>
      <c r="M182" s="860"/>
      <c r="N182" s="860"/>
      <c r="O182" s="860"/>
      <c r="P182" s="902"/>
      <c r="Q182" s="850"/>
    </row>
    <row r="183" spans="1:17">
      <c r="A183" s="850"/>
      <c r="B183" s="902"/>
      <c r="C183" s="850"/>
      <c r="D183" s="850"/>
      <c r="E183" s="850"/>
      <c r="F183" s="850"/>
      <c r="G183" s="850"/>
      <c r="H183" s="850"/>
      <c r="I183" s="850"/>
      <c r="J183" s="860"/>
      <c r="K183" s="860"/>
      <c r="L183" s="860"/>
      <c r="M183" s="860"/>
      <c r="N183" s="860"/>
      <c r="O183" s="860"/>
      <c r="P183" s="902"/>
      <c r="Q183" s="850"/>
    </row>
    <row r="184" spans="1:17">
      <c r="A184" s="850"/>
      <c r="B184" s="902"/>
      <c r="C184" s="850"/>
      <c r="D184" s="850"/>
      <c r="E184" s="850"/>
      <c r="F184" s="850"/>
      <c r="G184" s="850"/>
      <c r="H184" s="850"/>
      <c r="I184" s="850"/>
      <c r="J184" s="860"/>
      <c r="K184" s="860"/>
      <c r="L184" s="860"/>
      <c r="M184" s="860"/>
      <c r="N184" s="860"/>
      <c r="O184" s="860"/>
      <c r="P184" s="902"/>
      <c r="Q184" s="850"/>
    </row>
    <row r="185" spans="1:17">
      <c r="A185" s="850"/>
      <c r="B185" s="902"/>
      <c r="C185" s="850"/>
      <c r="D185" s="850"/>
      <c r="E185" s="850"/>
      <c r="F185" s="850"/>
      <c r="G185" s="850"/>
      <c r="H185" s="850"/>
      <c r="I185" s="850"/>
      <c r="J185" s="860"/>
      <c r="K185" s="860"/>
      <c r="L185" s="860"/>
      <c r="M185" s="860"/>
      <c r="N185" s="860"/>
      <c r="O185" s="860"/>
      <c r="P185" s="902"/>
      <c r="Q185" s="850"/>
    </row>
    <row r="186" spans="1:17">
      <c r="A186" s="850"/>
      <c r="B186" s="902"/>
      <c r="C186" s="850"/>
      <c r="D186" s="850"/>
      <c r="E186" s="850"/>
      <c r="F186" s="850"/>
      <c r="G186" s="850"/>
      <c r="H186" s="850"/>
      <c r="I186" s="850"/>
      <c r="J186" s="860"/>
      <c r="K186" s="860"/>
      <c r="L186" s="860"/>
      <c r="M186" s="860"/>
      <c r="N186" s="860"/>
      <c r="O186" s="860"/>
      <c r="P186" s="902"/>
      <c r="Q186" s="850"/>
    </row>
    <row r="187" spans="1:17">
      <c r="A187" s="850"/>
      <c r="B187" s="902"/>
      <c r="C187" s="850"/>
      <c r="D187" s="850"/>
      <c r="E187" s="850"/>
      <c r="F187" s="850"/>
      <c r="G187" s="850"/>
      <c r="H187" s="850"/>
      <c r="I187" s="850"/>
      <c r="J187" s="860"/>
      <c r="K187" s="860"/>
      <c r="L187" s="860"/>
      <c r="M187" s="860"/>
      <c r="N187" s="860"/>
      <c r="O187" s="860"/>
      <c r="P187" s="902"/>
      <c r="Q187" s="850"/>
    </row>
    <row r="188" spans="1:17">
      <c r="A188" s="850"/>
      <c r="B188" s="902"/>
      <c r="C188" s="850"/>
      <c r="D188" s="850"/>
      <c r="E188" s="850"/>
      <c r="F188" s="850"/>
      <c r="G188" s="850"/>
      <c r="H188" s="850"/>
      <c r="I188" s="850"/>
      <c r="J188" s="860"/>
      <c r="K188" s="860"/>
      <c r="L188" s="860"/>
      <c r="M188" s="860"/>
      <c r="N188" s="860"/>
      <c r="O188" s="860"/>
      <c r="P188" s="902"/>
      <c r="Q188" s="850"/>
    </row>
    <row r="189" spans="1:17">
      <c r="A189" s="850"/>
      <c r="B189" s="902"/>
      <c r="C189" s="850"/>
      <c r="D189" s="850"/>
      <c r="E189" s="850"/>
      <c r="F189" s="850"/>
      <c r="G189" s="850"/>
      <c r="H189" s="850"/>
      <c r="I189" s="850"/>
      <c r="J189" s="860"/>
      <c r="K189" s="860"/>
      <c r="L189" s="860"/>
      <c r="M189" s="860"/>
      <c r="N189" s="860"/>
      <c r="O189" s="860"/>
      <c r="P189" s="902"/>
      <c r="Q189" s="850"/>
    </row>
    <row r="190" spans="1:17">
      <c r="A190" s="850"/>
      <c r="B190" s="902"/>
      <c r="C190" s="850"/>
      <c r="D190" s="850"/>
      <c r="E190" s="850"/>
      <c r="F190" s="850"/>
      <c r="G190" s="850"/>
      <c r="H190" s="850"/>
      <c r="I190" s="850"/>
      <c r="J190" s="860"/>
      <c r="K190" s="860"/>
      <c r="L190" s="860"/>
      <c r="M190" s="860"/>
      <c r="N190" s="860"/>
      <c r="O190" s="860"/>
      <c r="P190" s="902"/>
      <c r="Q190" s="850"/>
    </row>
    <row r="191" spans="1:17">
      <c r="A191" s="850"/>
      <c r="B191" s="902"/>
      <c r="C191" s="850"/>
      <c r="D191" s="850"/>
      <c r="E191" s="850"/>
      <c r="F191" s="850"/>
      <c r="G191" s="850"/>
      <c r="H191" s="850"/>
      <c r="I191" s="850"/>
      <c r="J191" s="860"/>
      <c r="K191" s="860"/>
      <c r="L191" s="860"/>
      <c r="M191" s="860"/>
      <c r="N191" s="860"/>
      <c r="O191" s="860"/>
      <c r="P191" s="902"/>
      <c r="Q191" s="850"/>
    </row>
    <row r="192" spans="1:17">
      <c r="A192" s="850"/>
      <c r="B192" s="902"/>
      <c r="C192" s="850"/>
      <c r="D192" s="850"/>
      <c r="E192" s="850"/>
      <c r="F192" s="850"/>
      <c r="G192" s="850"/>
      <c r="H192" s="850"/>
      <c r="I192" s="850"/>
      <c r="J192" s="860"/>
      <c r="K192" s="860"/>
      <c r="L192" s="860"/>
      <c r="M192" s="860"/>
      <c r="N192" s="860"/>
      <c r="O192" s="860"/>
      <c r="P192" s="902"/>
      <c r="Q192" s="850"/>
    </row>
    <row r="193" spans="1:17">
      <c r="A193" s="850"/>
      <c r="B193" s="902"/>
      <c r="C193" s="850"/>
      <c r="D193" s="850"/>
      <c r="E193" s="850"/>
      <c r="F193" s="850"/>
      <c r="G193" s="850"/>
      <c r="H193" s="850"/>
      <c r="I193" s="850"/>
      <c r="J193" s="860"/>
      <c r="K193" s="860"/>
      <c r="L193" s="860"/>
      <c r="M193" s="860"/>
      <c r="N193" s="860"/>
      <c r="O193" s="860"/>
      <c r="P193" s="902"/>
      <c r="Q193" s="850"/>
    </row>
    <row r="194" spans="1:17">
      <c r="A194" s="850"/>
      <c r="B194" s="902"/>
      <c r="C194" s="850"/>
      <c r="D194" s="850"/>
      <c r="E194" s="850"/>
      <c r="F194" s="850"/>
      <c r="G194" s="850"/>
      <c r="H194" s="850"/>
      <c r="I194" s="850"/>
      <c r="J194" s="860"/>
      <c r="K194" s="860"/>
      <c r="L194" s="860"/>
      <c r="M194" s="860"/>
      <c r="N194" s="860"/>
      <c r="O194" s="860"/>
      <c r="P194" s="902"/>
      <c r="Q194" s="850"/>
    </row>
    <row r="195" spans="1:17">
      <c r="A195" s="850"/>
      <c r="B195" s="902"/>
      <c r="C195" s="850"/>
      <c r="D195" s="850"/>
      <c r="E195" s="850"/>
      <c r="F195" s="850"/>
      <c r="G195" s="850"/>
      <c r="H195" s="850"/>
      <c r="I195" s="850"/>
      <c r="J195" s="860"/>
      <c r="K195" s="860"/>
      <c r="L195" s="860"/>
      <c r="M195" s="860"/>
      <c r="N195" s="860"/>
      <c r="O195" s="860"/>
      <c r="P195" s="902"/>
      <c r="Q195" s="850"/>
    </row>
    <row r="196" spans="1:17">
      <c r="A196" s="850"/>
      <c r="B196" s="902"/>
      <c r="C196" s="850"/>
      <c r="D196" s="850"/>
      <c r="E196" s="850"/>
      <c r="F196" s="850"/>
      <c r="G196" s="850"/>
      <c r="H196" s="850"/>
      <c r="I196" s="850"/>
      <c r="J196" s="860"/>
      <c r="K196" s="860"/>
      <c r="L196" s="860"/>
      <c r="M196" s="860"/>
      <c r="N196" s="860"/>
      <c r="O196" s="860"/>
      <c r="P196" s="902"/>
      <c r="Q196" s="850"/>
    </row>
    <row r="197" spans="1:17">
      <c r="A197" s="850"/>
      <c r="B197" s="902"/>
      <c r="C197" s="850"/>
      <c r="D197" s="850"/>
      <c r="E197" s="850"/>
      <c r="F197" s="850"/>
      <c r="G197" s="850"/>
      <c r="H197" s="850"/>
      <c r="I197" s="850"/>
      <c r="J197" s="860"/>
      <c r="K197" s="860"/>
      <c r="L197" s="860"/>
      <c r="M197" s="860"/>
      <c r="N197" s="860"/>
      <c r="O197" s="860"/>
      <c r="P197" s="902"/>
      <c r="Q197" s="850"/>
    </row>
    <row r="198" spans="1:17">
      <c r="A198" s="850"/>
      <c r="B198" s="902"/>
      <c r="C198" s="850"/>
      <c r="D198" s="850"/>
      <c r="E198" s="850"/>
      <c r="F198" s="850"/>
      <c r="G198" s="850"/>
      <c r="H198" s="850"/>
      <c r="I198" s="850"/>
      <c r="J198" s="860"/>
      <c r="K198" s="860"/>
      <c r="L198" s="860"/>
      <c r="M198" s="860"/>
      <c r="N198" s="860"/>
      <c r="O198" s="860"/>
      <c r="P198" s="902"/>
      <c r="Q198" s="850"/>
    </row>
    <row r="199" spans="1:17">
      <c r="A199" s="850"/>
      <c r="B199" s="902"/>
      <c r="C199" s="850"/>
      <c r="D199" s="850"/>
      <c r="E199" s="850"/>
      <c r="F199" s="850"/>
      <c r="G199" s="850"/>
      <c r="H199" s="850"/>
      <c r="I199" s="850"/>
      <c r="J199" s="860"/>
      <c r="K199" s="860"/>
      <c r="L199" s="860"/>
      <c r="M199" s="860"/>
      <c r="N199" s="860"/>
      <c r="O199" s="860"/>
      <c r="P199" s="902"/>
      <c r="Q199" s="850"/>
    </row>
    <row r="200" spans="1:17">
      <c r="A200" s="850"/>
      <c r="B200" s="902"/>
      <c r="C200" s="850"/>
      <c r="D200" s="850"/>
      <c r="E200" s="850"/>
      <c r="F200" s="850"/>
      <c r="G200" s="850"/>
      <c r="H200" s="850"/>
      <c r="I200" s="850"/>
      <c r="J200" s="860"/>
      <c r="K200" s="860"/>
      <c r="L200" s="860"/>
      <c r="M200" s="860"/>
      <c r="N200" s="860"/>
      <c r="O200" s="860"/>
      <c r="P200" s="902"/>
      <c r="Q200" s="850"/>
    </row>
    <row r="201" spans="1:17">
      <c r="A201" s="850"/>
      <c r="B201" s="902"/>
      <c r="C201" s="850"/>
      <c r="D201" s="850"/>
      <c r="E201" s="850"/>
      <c r="F201" s="850"/>
      <c r="G201" s="850"/>
      <c r="H201" s="850"/>
      <c r="I201" s="850"/>
      <c r="J201" s="860"/>
      <c r="K201" s="860"/>
      <c r="L201" s="860"/>
      <c r="M201" s="860"/>
      <c r="N201" s="860"/>
      <c r="O201" s="860"/>
      <c r="P201" s="902"/>
      <c r="Q201" s="850"/>
    </row>
    <row r="202" spans="1:17">
      <c r="A202" s="850"/>
      <c r="B202" s="902"/>
      <c r="C202" s="850"/>
      <c r="D202" s="850"/>
      <c r="E202" s="850"/>
      <c r="F202" s="850"/>
      <c r="G202" s="850"/>
      <c r="H202" s="850"/>
      <c r="I202" s="850"/>
      <c r="J202" s="860"/>
      <c r="K202" s="860"/>
      <c r="L202" s="860"/>
      <c r="M202" s="860"/>
      <c r="N202" s="860"/>
      <c r="O202" s="860"/>
      <c r="P202" s="902"/>
      <c r="Q202" s="850"/>
    </row>
    <row r="203" spans="1:17">
      <c r="A203" s="850"/>
      <c r="B203" s="902"/>
      <c r="C203" s="850"/>
      <c r="D203" s="850"/>
      <c r="E203" s="850"/>
      <c r="F203" s="850"/>
      <c r="G203" s="850"/>
      <c r="H203" s="850"/>
      <c r="I203" s="850"/>
      <c r="J203" s="860"/>
      <c r="K203" s="860"/>
      <c r="L203" s="860"/>
      <c r="M203" s="860"/>
      <c r="N203" s="860"/>
      <c r="O203" s="860"/>
      <c r="P203" s="902"/>
      <c r="Q203" s="850"/>
    </row>
    <row r="204" spans="1:17">
      <c r="A204" s="850"/>
      <c r="B204" s="902"/>
      <c r="C204" s="850"/>
      <c r="D204" s="850"/>
      <c r="E204" s="850"/>
      <c r="F204" s="850"/>
      <c r="G204" s="850"/>
      <c r="H204" s="850"/>
      <c r="I204" s="850"/>
      <c r="J204" s="860"/>
      <c r="K204" s="860"/>
      <c r="L204" s="860"/>
      <c r="M204" s="860"/>
      <c r="N204" s="860"/>
      <c r="O204" s="860"/>
      <c r="P204" s="902"/>
      <c r="Q204" s="850"/>
    </row>
    <row r="205" spans="1:17">
      <c r="A205" s="850"/>
      <c r="B205" s="902"/>
      <c r="C205" s="850"/>
      <c r="D205" s="850"/>
      <c r="E205" s="850"/>
      <c r="F205" s="850"/>
      <c r="G205" s="850"/>
      <c r="H205" s="850"/>
      <c r="I205" s="850"/>
      <c r="J205" s="860"/>
      <c r="K205" s="860"/>
      <c r="L205" s="860"/>
      <c r="M205" s="860"/>
      <c r="N205" s="860"/>
      <c r="O205" s="860"/>
      <c r="P205" s="902"/>
      <c r="Q205" s="850"/>
    </row>
    <row r="206" spans="1:17">
      <c r="A206" s="850"/>
      <c r="B206" s="902"/>
      <c r="C206" s="850"/>
      <c r="D206" s="850"/>
      <c r="E206" s="850"/>
      <c r="F206" s="850"/>
      <c r="G206" s="850"/>
      <c r="H206" s="850"/>
      <c r="I206" s="850"/>
      <c r="J206" s="860"/>
      <c r="K206" s="860"/>
      <c r="L206" s="860"/>
      <c r="M206" s="860"/>
      <c r="N206" s="860"/>
      <c r="O206" s="860"/>
      <c r="P206" s="902"/>
      <c r="Q206" s="850"/>
    </row>
    <row r="207" spans="1:17">
      <c r="A207" s="850"/>
      <c r="B207" s="902"/>
      <c r="C207" s="850"/>
      <c r="D207" s="850"/>
      <c r="E207" s="850"/>
      <c r="F207" s="850"/>
      <c r="G207" s="850"/>
      <c r="H207" s="850"/>
      <c r="I207" s="850"/>
      <c r="J207" s="860"/>
      <c r="K207" s="860"/>
      <c r="L207" s="860"/>
      <c r="M207" s="860"/>
      <c r="N207" s="860"/>
      <c r="O207" s="860"/>
      <c r="P207" s="902"/>
      <c r="Q207" s="850"/>
    </row>
    <row r="208" spans="1:17">
      <c r="A208" s="850"/>
      <c r="B208" s="902"/>
      <c r="C208" s="850"/>
      <c r="D208" s="850"/>
      <c r="E208" s="850"/>
      <c r="F208" s="850"/>
      <c r="G208" s="850"/>
      <c r="H208" s="850"/>
      <c r="I208" s="850"/>
      <c r="J208" s="860"/>
      <c r="K208" s="860"/>
      <c r="L208" s="860"/>
      <c r="M208" s="860"/>
      <c r="N208" s="860"/>
      <c r="O208" s="860"/>
      <c r="P208" s="902"/>
      <c r="Q208" s="850"/>
    </row>
    <row r="209" spans="1:17">
      <c r="A209" s="850"/>
      <c r="B209" s="902"/>
      <c r="C209" s="850"/>
      <c r="D209" s="850"/>
      <c r="E209" s="850"/>
      <c r="F209" s="850"/>
      <c r="G209" s="850"/>
      <c r="H209" s="850"/>
      <c r="I209" s="850"/>
      <c r="J209" s="860"/>
      <c r="K209" s="860"/>
      <c r="L209" s="860"/>
      <c r="M209" s="860"/>
      <c r="N209" s="860"/>
      <c r="O209" s="860"/>
      <c r="P209" s="902"/>
      <c r="Q209" s="850"/>
    </row>
    <row r="210" spans="1:17">
      <c r="A210" s="850"/>
      <c r="B210" s="902"/>
      <c r="C210" s="850"/>
      <c r="D210" s="850"/>
      <c r="E210" s="850"/>
      <c r="F210" s="850"/>
      <c r="G210" s="850"/>
      <c r="H210" s="850"/>
      <c r="I210" s="850"/>
      <c r="J210" s="860"/>
      <c r="K210" s="860"/>
      <c r="L210" s="860"/>
      <c r="M210" s="860"/>
      <c r="N210" s="860"/>
      <c r="O210" s="860"/>
      <c r="P210" s="902"/>
      <c r="Q210" s="850"/>
    </row>
    <row r="211" spans="1:17">
      <c r="A211" s="850"/>
      <c r="B211" s="902"/>
      <c r="C211" s="850"/>
      <c r="D211" s="850"/>
      <c r="E211" s="850"/>
      <c r="F211" s="850"/>
      <c r="G211" s="850"/>
      <c r="H211" s="850"/>
      <c r="I211" s="850"/>
      <c r="J211" s="860"/>
      <c r="K211" s="860"/>
      <c r="L211" s="860"/>
      <c r="M211" s="860"/>
      <c r="N211" s="860"/>
      <c r="O211" s="860"/>
      <c r="P211" s="902"/>
      <c r="Q211" s="850"/>
    </row>
    <row r="212" spans="1:17">
      <c r="A212" s="850"/>
      <c r="B212" s="902"/>
      <c r="C212" s="850"/>
      <c r="D212" s="850"/>
      <c r="E212" s="850"/>
      <c r="F212" s="850"/>
      <c r="G212" s="850"/>
      <c r="H212" s="850"/>
      <c r="I212" s="850"/>
      <c r="J212" s="860"/>
      <c r="K212" s="860"/>
      <c r="L212" s="860"/>
      <c r="M212" s="860"/>
      <c r="N212" s="860"/>
      <c r="O212" s="860"/>
      <c r="P212" s="902"/>
      <c r="Q212" s="850"/>
    </row>
    <row r="213" spans="1:17">
      <c r="A213" s="850"/>
      <c r="B213" s="902"/>
      <c r="C213" s="850"/>
      <c r="D213" s="850"/>
      <c r="E213" s="850"/>
      <c r="F213" s="850"/>
      <c r="G213" s="850"/>
      <c r="H213" s="850"/>
      <c r="I213" s="850"/>
      <c r="J213" s="860"/>
      <c r="K213" s="860"/>
      <c r="L213" s="860"/>
      <c r="M213" s="860"/>
      <c r="N213" s="860"/>
      <c r="O213" s="860"/>
      <c r="P213" s="902"/>
      <c r="Q213" s="850"/>
    </row>
    <row r="214" spans="1:17">
      <c r="A214" s="850"/>
      <c r="B214" s="902"/>
      <c r="C214" s="850"/>
      <c r="D214" s="850"/>
      <c r="E214" s="850"/>
      <c r="F214" s="850"/>
      <c r="G214" s="850"/>
      <c r="H214" s="850"/>
      <c r="I214" s="850"/>
      <c r="J214" s="860"/>
      <c r="K214" s="860"/>
      <c r="L214" s="860"/>
      <c r="M214" s="860"/>
      <c r="N214" s="860"/>
      <c r="O214" s="860"/>
      <c r="P214" s="902"/>
      <c r="Q214" s="850"/>
    </row>
    <row r="215" spans="1:17">
      <c r="A215" s="850"/>
      <c r="B215" s="902"/>
      <c r="C215" s="850"/>
      <c r="D215" s="850"/>
      <c r="E215" s="850"/>
      <c r="F215" s="850"/>
      <c r="G215" s="850"/>
      <c r="H215" s="850"/>
      <c r="I215" s="850"/>
      <c r="J215" s="860"/>
      <c r="K215" s="860"/>
      <c r="L215" s="860"/>
      <c r="M215" s="860"/>
      <c r="N215" s="860"/>
      <c r="O215" s="860"/>
      <c r="P215" s="902"/>
      <c r="Q215" s="850"/>
    </row>
    <row r="216" spans="1:17">
      <c r="A216" s="850"/>
      <c r="B216" s="902"/>
      <c r="C216" s="850"/>
      <c r="D216" s="850"/>
      <c r="E216" s="850"/>
      <c r="F216" s="850"/>
      <c r="G216" s="850"/>
      <c r="H216" s="850"/>
      <c r="I216" s="850"/>
      <c r="J216" s="860"/>
      <c r="K216" s="860"/>
      <c r="L216" s="860"/>
      <c r="M216" s="860"/>
      <c r="N216" s="860"/>
      <c r="O216" s="860"/>
      <c r="P216" s="902"/>
      <c r="Q216" s="850"/>
    </row>
    <row r="217" spans="1:17">
      <c r="A217" s="850"/>
      <c r="B217" s="902"/>
      <c r="C217" s="850"/>
      <c r="D217" s="850"/>
      <c r="E217" s="850"/>
      <c r="F217" s="850"/>
      <c r="G217" s="850"/>
      <c r="H217" s="850"/>
      <c r="I217" s="850"/>
      <c r="J217" s="860"/>
      <c r="K217" s="860"/>
      <c r="L217" s="860"/>
      <c r="M217" s="860"/>
      <c r="N217" s="860"/>
      <c r="O217" s="860"/>
      <c r="P217" s="902"/>
      <c r="Q217" s="850"/>
    </row>
    <row r="218" spans="1:17">
      <c r="A218" s="850"/>
      <c r="B218" s="902"/>
      <c r="C218" s="850"/>
      <c r="D218" s="850"/>
      <c r="E218" s="850"/>
      <c r="F218" s="850"/>
      <c r="G218" s="850"/>
      <c r="H218" s="850"/>
      <c r="I218" s="850"/>
      <c r="J218" s="860"/>
      <c r="K218" s="860"/>
      <c r="L218" s="860"/>
      <c r="M218" s="860"/>
      <c r="N218" s="860"/>
      <c r="O218" s="860"/>
      <c r="P218" s="902"/>
      <c r="Q218" s="850"/>
    </row>
    <row r="219" spans="1:17">
      <c r="A219" s="850"/>
      <c r="B219" s="902"/>
      <c r="C219" s="850"/>
      <c r="D219" s="850"/>
      <c r="E219" s="850"/>
      <c r="F219" s="850"/>
      <c r="G219" s="850"/>
      <c r="H219" s="850"/>
      <c r="I219" s="850"/>
      <c r="J219" s="860"/>
      <c r="K219" s="860"/>
      <c r="L219" s="860"/>
      <c r="M219" s="860"/>
      <c r="N219" s="860"/>
      <c r="O219" s="860"/>
      <c r="P219" s="902"/>
      <c r="Q219" s="850"/>
    </row>
    <row r="220" spans="1:17">
      <c r="A220" s="850"/>
      <c r="B220" s="902"/>
      <c r="C220" s="850"/>
      <c r="D220" s="850"/>
      <c r="E220" s="850"/>
      <c r="F220" s="850"/>
      <c r="G220" s="850"/>
      <c r="H220" s="850"/>
      <c r="I220" s="850"/>
      <c r="J220" s="860"/>
      <c r="K220" s="860"/>
      <c r="L220" s="860"/>
      <c r="M220" s="860"/>
      <c r="N220" s="860"/>
      <c r="O220" s="860"/>
      <c r="P220" s="902"/>
      <c r="Q220" s="850"/>
    </row>
    <row r="221" spans="1:17">
      <c r="A221" s="850"/>
      <c r="B221" s="902"/>
      <c r="C221" s="850"/>
      <c r="D221" s="850"/>
      <c r="E221" s="850"/>
      <c r="F221" s="850"/>
      <c r="G221" s="850"/>
      <c r="H221" s="850"/>
      <c r="I221" s="850"/>
      <c r="J221" s="860"/>
      <c r="K221" s="860"/>
      <c r="L221" s="860"/>
      <c r="M221" s="860"/>
      <c r="N221" s="860"/>
      <c r="O221" s="860"/>
      <c r="P221" s="902"/>
      <c r="Q221" s="850"/>
    </row>
    <row r="222" spans="1:17">
      <c r="A222" s="850"/>
      <c r="B222" s="902"/>
      <c r="C222" s="850"/>
      <c r="D222" s="850"/>
      <c r="E222" s="850"/>
      <c r="F222" s="850"/>
      <c r="G222" s="850"/>
      <c r="H222" s="850"/>
      <c r="I222" s="850"/>
      <c r="J222" s="860"/>
      <c r="K222" s="860"/>
      <c r="L222" s="860"/>
      <c r="M222" s="860"/>
      <c r="N222" s="860"/>
      <c r="O222" s="860"/>
      <c r="P222" s="902"/>
      <c r="Q222" s="850"/>
    </row>
    <row r="223" spans="1:17">
      <c r="A223" s="850"/>
      <c r="B223" s="902"/>
      <c r="C223" s="850"/>
      <c r="D223" s="850"/>
      <c r="E223" s="850"/>
      <c r="F223" s="850"/>
      <c r="G223" s="850"/>
      <c r="H223" s="850"/>
      <c r="I223" s="850"/>
      <c r="J223" s="860"/>
      <c r="K223" s="860"/>
      <c r="L223" s="860"/>
      <c r="M223" s="860"/>
      <c r="N223" s="860"/>
      <c r="O223" s="860"/>
      <c r="P223" s="902"/>
      <c r="Q223" s="850"/>
    </row>
    <row r="224" spans="1:17">
      <c r="A224" s="850"/>
      <c r="B224" s="902"/>
      <c r="C224" s="850"/>
      <c r="D224" s="850"/>
      <c r="E224" s="850"/>
      <c r="F224" s="850"/>
      <c r="G224" s="850"/>
      <c r="H224" s="850"/>
      <c r="I224" s="850"/>
      <c r="J224" s="860"/>
      <c r="K224" s="860"/>
      <c r="L224" s="860"/>
      <c r="M224" s="860"/>
      <c r="N224" s="860"/>
      <c r="O224" s="860"/>
      <c r="P224" s="902"/>
      <c r="Q224" s="850"/>
    </row>
    <row r="225" spans="1:17">
      <c r="A225" s="850"/>
      <c r="B225" s="902"/>
      <c r="C225" s="850"/>
      <c r="D225" s="850"/>
      <c r="E225" s="850"/>
      <c r="F225" s="850"/>
      <c r="G225" s="850"/>
      <c r="H225" s="850"/>
      <c r="I225" s="850"/>
      <c r="J225" s="860"/>
      <c r="K225" s="860"/>
      <c r="L225" s="860"/>
      <c r="M225" s="860"/>
      <c r="N225" s="860"/>
      <c r="O225" s="860"/>
      <c r="P225" s="902"/>
      <c r="Q225" s="850"/>
    </row>
    <row r="226" spans="1:17">
      <c r="A226" s="850"/>
      <c r="B226" s="902"/>
      <c r="C226" s="850"/>
      <c r="D226" s="850"/>
      <c r="E226" s="850"/>
      <c r="F226" s="850"/>
      <c r="G226" s="850"/>
      <c r="H226" s="850"/>
      <c r="I226" s="850"/>
      <c r="J226" s="860"/>
      <c r="K226" s="860"/>
      <c r="L226" s="860"/>
      <c r="M226" s="860"/>
      <c r="N226" s="860"/>
      <c r="O226" s="860"/>
      <c r="P226" s="902"/>
      <c r="Q226" s="850"/>
    </row>
    <row r="227" spans="1:17">
      <c r="A227" s="850"/>
      <c r="B227" s="902"/>
      <c r="C227" s="850"/>
      <c r="D227" s="850"/>
      <c r="E227" s="850"/>
      <c r="F227" s="850"/>
      <c r="G227" s="850"/>
      <c r="H227" s="850"/>
      <c r="I227" s="850"/>
      <c r="J227" s="860"/>
      <c r="K227" s="860"/>
      <c r="L227" s="860"/>
      <c r="M227" s="860"/>
      <c r="N227" s="860"/>
      <c r="O227" s="860"/>
      <c r="P227" s="902"/>
      <c r="Q227" s="850"/>
    </row>
    <row r="228" spans="1:17">
      <c r="A228" s="850"/>
      <c r="B228" s="902"/>
      <c r="C228" s="850"/>
      <c r="D228" s="850"/>
      <c r="E228" s="850"/>
      <c r="F228" s="850"/>
      <c r="G228" s="850"/>
      <c r="H228" s="850"/>
      <c r="I228" s="850"/>
      <c r="J228" s="860"/>
      <c r="K228" s="860"/>
      <c r="L228" s="860"/>
      <c r="M228" s="860"/>
      <c r="N228" s="860"/>
      <c r="O228" s="860"/>
      <c r="P228" s="902"/>
      <c r="Q228" s="850"/>
    </row>
    <row r="229" spans="1:17">
      <c r="A229" s="850"/>
      <c r="B229" s="902"/>
      <c r="C229" s="850"/>
      <c r="D229" s="850"/>
      <c r="E229" s="850"/>
      <c r="F229" s="850"/>
      <c r="G229" s="850"/>
      <c r="H229" s="850"/>
      <c r="I229" s="850"/>
      <c r="J229" s="860"/>
      <c r="K229" s="860"/>
      <c r="L229" s="860"/>
      <c r="M229" s="860"/>
      <c r="N229" s="860"/>
      <c r="O229" s="860"/>
      <c r="P229" s="902"/>
      <c r="Q229" s="850"/>
    </row>
    <row r="230" spans="1:17">
      <c r="A230" s="850"/>
      <c r="B230" s="902"/>
      <c r="C230" s="850"/>
      <c r="D230" s="850"/>
      <c r="E230" s="850"/>
      <c r="F230" s="850"/>
      <c r="G230" s="850"/>
      <c r="H230" s="850"/>
      <c r="I230" s="850"/>
      <c r="J230" s="860"/>
      <c r="K230" s="860"/>
      <c r="L230" s="860"/>
      <c r="M230" s="860"/>
      <c r="N230" s="860"/>
      <c r="O230" s="860"/>
      <c r="P230" s="902"/>
      <c r="Q230" s="850"/>
    </row>
    <row r="231" spans="1:17">
      <c r="A231" s="850"/>
      <c r="B231" s="902"/>
      <c r="C231" s="850"/>
      <c r="D231" s="850"/>
      <c r="E231" s="850"/>
      <c r="F231" s="850"/>
      <c r="G231" s="850"/>
      <c r="H231" s="850"/>
      <c r="I231" s="850"/>
      <c r="J231" s="860"/>
      <c r="K231" s="860"/>
      <c r="L231" s="860"/>
      <c r="M231" s="860"/>
      <c r="N231" s="860"/>
      <c r="O231" s="860"/>
      <c r="P231" s="902"/>
      <c r="Q231" s="850"/>
    </row>
    <row r="232" spans="1:17">
      <c r="A232" s="850"/>
      <c r="B232" s="902"/>
      <c r="C232" s="850"/>
      <c r="D232" s="850"/>
      <c r="E232" s="850"/>
      <c r="F232" s="850"/>
      <c r="G232" s="850"/>
      <c r="H232" s="850"/>
      <c r="I232" s="850"/>
      <c r="J232" s="860"/>
      <c r="K232" s="860"/>
      <c r="L232" s="860"/>
      <c r="M232" s="860"/>
      <c r="N232" s="860"/>
      <c r="O232" s="860"/>
      <c r="P232" s="902"/>
      <c r="Q232" s="850"/>
    </row>
    <row r="233" spans="1:17">
      <c r="A233" s="850"/>
      <c r="B233" s="902"/>
      <c r="C233" s="850"/>
      <c r="D233" s="850"/>
      <c r="E233" s="850"/>
      <c r="F233" s="850"/>
      <c r="G233" s="850"/>
      <c r="H233" s="850"/>
      <c r="I233" s="850"/>
      <c r="J233" s="860"/>
      <c r="K233" s="860"/>
      <c r="L233" s="860"/>
      <c r="M233" s="860"/>
      <c r="N233" s="860"/>
      <c r="O233" s="860"/>
      <c r="P233" s="902"/>
      <c r="Q233" s="850"/>
    </row>
    <row r="234" spans="1:17">
      <c r="A234" s="850"/>
      <c r="B234" s="902"/>
      <c r="C234" s="850"/>
      <c r="D234" s="850"/>
      <c r="E234" s="850"/>
      <c r="F234" s="850"/>
      <c r="G234" s="850"/>
      <c r="H234" s="850"/>
      <c r="I234" s="850"/>
      <c r="J234" s="860"/>
      <c r="K234" s="860"/>
      <c r="L234" s="860"/>
      <c r="M234" s="860"/>
      <c r="N234" s="860"/>
      <c r="O234" s="860"/>
      <c r="P234" s="902"/>
      <c r="Q234" s="850"/>
    </row>
    <row r="235" spans="1:17">
      <c r="A235" s="850"/>
      <c r="B235" s="902"/>
      <c r="C235" s="850"/>
      <c r="D235" s="850"/>
      <c r="E235" s="850"/>
      <c r="F235" s="850"/>
      <c r="G235" s="850"/>
      <c r="H235" s="850"/>
      <c r="I235" s="850"/>
      <c r="J235" s="860"/>
      <c r="K235" s="860"/>
      <c r="L235" s="860"/>
      <c r="M235" s="860"/>
      <c r="N235" s="860"/>
      <c r="O235" s="860"/>
      <c r="P235" s="902"/>
      <c r="Q235" s="850"/>
    </row>
    <row r="236" spans="1:17">
      <c r="A236" s="850"/>
      <c r="B236" s="902"/>
      <c r="C236" s="850"/>
      <c r="D236" s="850"/>
      <c r="E236" s="850"/>
      <c r="F236" s="850"/>
      <c r="G236" s="850"/>
      <c r="H236" s="850"/>
      <c r="I236" s="850"/>
      <c r="J236" s="860"/>
      <c r="K236" s="860"/>
      <c r="L236" s="860"/>
      <c r="M236" s="860"/>
      <c r="N236" s="860"/>
      <c r="O236" s="860"/>
      <c r="P236" s="902"/>
      <c r="Q236" s="850"/>
    </row>
    <row r="237" spans="1:17">
      <c r="A237" s="850"/>
      <c r="B237" s="902"/>
      <c r="C237" s="850"/>
      <c r="D237" s="850"/>
      <c r="E237" s="850"/>
      <c r="F237" s="850"/>
      <c r="G237" s="850"/>
      <c r="H237" s="850"/>
      <c r="I237" s="850"/>
      <c r="J237" s="860"/>
      <c r="K237" s="860"/>
      <c r="L237" s="860"/>
      <c r="M237" s="860"/>
      <c r="N237" s="860"/>
      <c r="O237" s="860"/>
      <c r="P237" s="902"/>
      <c r="Q237" s="850"/>
    </row>
    <row r="238" spans="1:17">
      <c r="A238" s="850"/>
      <c r="B238" s="902"/>
      <c r="C238" s="850"/>
      <c r="D238" s="850"/>
      <c r="E238" s="850"/>
      <c r="F238" s="850"/>
      <c r="G238" s="850"/>
      <c r="H238" s="850"/>
      <c r="I238" s="850"/>
      <c r="J238" s="860"/>
      <c r="K238" s="860"/>
      <c r="L238" s="860"/>
      <c r="M238" s="860"/>
      <c r="N238" s="860"/>
      <c r="O238" s="860"/>
      <c r="P238" s="902"/>
      <c r="Q238" s="850"/>
    </row>
    <row r="239" spans="1:17">
      <c r="A239" s="850"/>
      <c r="B239" s="902"/>
      <c r="C239" s="850"/>
      <c r="D239" s="850"/>
      <c r="E239" s="850"/>
      <c r="F239" s="850"/>
      <c r="G239" s="850"/>
      <c r="H239" s="850"/>
      <c r="I239" s="850"/>
      <c r="J239" s="860"/>
      <c r="K239" s="860"/>
      <c r="L239" s="860"/>
      <c r="M239" s="860"/>
      <c r="N239" s="860"/>
      <c r="O239" s="860"/>
      <c r="P239" s="902"/>
      <c r="Q239" s="850"/>
    </row>
    <row r="240" spans="1:17">
      <c r="A240" s="850"/>
      <c r="B240" s="902"/>
      <c r="C240" s="850"/>
      <c r="D240" s="850"/>
      <c r="E240" s="850"/>
      <c r="F240" s="850"/>
      <c r="G240" s="850"/>
      <c r="H240" s="850"/>
      <c r="I240" s="850"/>
      <c r="J240" s="860"/>
      <c r="K240" s="860"/>
      <c r="L240" s="860"/>
      <c r="M240" s="860"/>
      <c r="N240" s="860"/>
      <c r="O240" s="860"/>
      <c r="P240" s="902"/>
      <c r="Q240" s="850"/>
    </row>
    <row r="241" spans="1:17">
      <c r="A241" s="850"/>
      <c r="B241" s="902"/>
      <c r="C241" s="850"/>
      <c r="D241" s="850"/>
      <c r="E241" s="850"/>
      <c r="F241" s="850"/>
      <c r="G241" s="850"/>
      <c r="H241" s="850"/>
      <c r="I241" s="850"/>
      <c r="J241" s="860"/>
      <c r="K241" s="860"/>
      <c r="L241" s="860"/>
      <c r="M241" s="860"/>
      <c r="N241" s="860"/>
      <c r="O241" s="860"/>
      <c r="P241" s="902"/>
      <c r="Q241" s="850"/>
    </row>
    <row r="242" spans="1:17">
      <c r="A242" s="850"/>
      <c r="B242" s="902"/>
      <c r="C242" s="850"/>
      <c r="D242" s="850"/>
      <c r="E242" s="850"/>
      <c r="F242" s="850"/>
      <c r="G242" s="850"/>
      <c r="H242" s="850"/>
      <c r="I242" s="850"/>
      <c r="J242" s="860"/>
      <c r="K242" s="860"/>
      <c r="L242" s="860"/>
      <c r="M242" s="860"/>
      <c r="N242" s="860"/>
      <c r="O242" s="860"/>
      <c r="P242" s="902"/>
      <c r="Q242" s="850"/>
    </row>
    <row r="243" spans="1:17">
      <c r="A243" s="850"/>
      <c r="B243" s="902"/>
      <c r="C243" s="850"/>
      <c r="D243" s="850"/>
      <c r="E243" s="850"/>
      <c r="F243" s="850"/>
      <c r="G243" s="850"/>
      <c r="H243" s="850"/>
      <c r="I243" s="850"/>
      <c r="J243" s="860"/>
      <c r="K243" s="860"/>
      <c r="L243" s="860"/>
      <c r="M243" s="860"/>
      <c r="N243" s="860"/>
      <c r="O243" s="860"/>
      <c r="P243" s="902"/>
      <c r="Q243" s="850"/>
    </row>
    <row r="244" spans="1:17">
      <c r="A244" s="850"/>
      <c r="B244" s="902"/>
      <c r="C244" s="850"/>
      <c r="D244" s="850"/>
      <c r="E244" s="850"/>
      <c r="F244" s="850"/>
      <c r="G244" s="850"/>
      <c r="H244" s="850"/>
      <c r="I244" s="850"/>
      <c r="J244" s="860"/>
      <c r="K244" s="860"/>
      <c r="L244" s="860"/>
      <c r="M244" s="860"/>
      <c r="N244" s="860"/>
      <c r="O244" s="860"/>
      <c r="P244" s="902"/>
      <c r="Q244" s="850"/>
    </row>
    <row r="245" spans="1:17">
      <c r="A245" s="850"/>
      <c r="B245" s="902"/>
      <c r="C245" s="850"/>
      <c r="D245" s="850"/>
      <c r="E245" s="850"/>
      <c r="F245" s="850"/>
      <c r="G245" s="850"/>
      <c r="H245" s="850"/>
      <c r="I245" s="850"/>
      <c r="J245" s="860"/>
      <c r="K245" s="860"/>
      <c r="L245" s="860"/>
      <c r="M245" s="860"/>
      <c r="N245" s="860"/>
      <c r="O245" s="860"/>
      <c r="P245" s="902"/>
      <c r="Q245" s="850"/>
    </row>
    <row r="246" spans="1:17">
      <c r="A246" s="850"/>
      <c r="B246" s="902"/>
      <c r="C246" s="850"/>
      <c r="D246" s="850"/>
      <c r="E246" s="850"/>
      <c r="F246" s="850"/>
      <c r="G246" s="850"/>
      <c r="H246" s="850"/>
      <c r="I246" s="850"/>
      <c r="J246" s="860"/>
      <c r="K246" s="860"/>
      <c r="L246" s="860"/>
      <c r="M246" s="860"/>
      <c r="N246" s="860"/>
      <c r="O246" s="860"/>
      <c r="P246" s="902"/>
      <c r="Q246" s="850"/>
    </row>
    <row r="247" spans="1:17">
      <c r="A247" s="850"/>
      <c r="B247" s="902"/>
      <c r="C247" s="850"/>
      <c r="D247" s="850"/>
      <c r="E247" s="850"/>
      <c r="F247" s="850"/>
      <c r="G247" s="850"/>
      <c r="H247" s="850"/>
      <c r="I247" s="850"/>
      <c r="J247" s="860"/>
      <c r="K247" s="860"/>
      <c r="L247" s="860"/>
      <c r="M247" s="860"/>
      <c r="N247" s="860"/>
      <c r="O247" s="860"/>
      <c r="P247" s="902"/>
      <c r="Q247" s="850"/>
    </row>
    <row r="248" spans="1:17">
      <c r="A248" s="850"/>
      <c r="B248" s="902"/>
      <c r="C248" s="850"/>
      <c r="D248" s="850"/>
      <c r="E248" s="850"/>
      <c r="F248" s="850"/>
      <c r="G248" s="850"/>
      <c r="H248" s="850"/>
      <c r="I248" s="850"/>
      <c r="J248" s="860"/>
      <c r="K248" s="860"/>
      <c r="L248" s="860"/>
      <c r="M248" s="860"/>
      <c r="N248" s="860"/>
      <c r="O248" s="860"/>
      <c r="P248" s="902"/>
      <c r="Q248" s="850"/>
    </row>
    <row r="249" spans="1:17">
      <c r="A249" s="850"/>
      <c r="B249" s="902"/>
      <c r="C249" s="850"/>
      <c r="D249" s="850"/>
      <c r="E249" s="850"/>
      <c r="F249" s="850"/>
      <c r="G249" s="850"/>
      <c r="H249" s="850"/>
      <c r="I249" s="850"/>
      <c r="J249" s="860"/>
      <c r="K249" s="860"/>
      <c r="L249" s="860"/>
      <c r="M249" s="860"/>
      <c r="N249" s="860"/>
      <c r="O249" s="860"/>
      <c r="P249" s="902"/>
      <c r="Q249" s="850"/>
    </row>
    <row r="250" spans="1:17">
      <c r="A250" s="850"/>
      <c r="B250" s="902"/>
      <c r="C250" s="850"/>
      <c r="D250" s="850"/>
      <c r="E250" s="850"/>
      <c r="F250" s="850"/>
      <c r="G250" s="850"/>
      <c r="H250" s="850"/>
      <c r="I250" s="850"/>
      <c r="J250" s="860"/>
      <c r="K250" s="860"/>
      <c r="L250" s="860"/>
      <c r="M250" s="860"/>
      <c r="N250" s="860"/>
      <c r="O250" s="860"/>
      <c r="P250" s="902"/>
      <c r="Q250" s="850"/>
    </row>
    <row r="251" spans="1:17">
      <c r="A251" s="850"/>
      <c r="B251" s="902"/>
      <c r="C251" s="850"/>
      <c r="D251" s="850"/>
      <c r="E251" s="850"/>
      <c r="F251" s="850"/>
      <c r="G251" s="850"/>
      <c r="H251" s="850"/>
      <c r="I251" s="850"/>
      <c r="J251" s="860"/>
      <c r="K251" s="860"/>
      <c r="L251" s="860"/>
      <c r="M251" s="860"/>
      <c r="N251" s="860"/>
      <c r="O251" s="860"/>
      <c r="P251" s="902"/>
      <c r="Q251" s="850"/>
    </row>
    <row r="252" spans="1:17">
      <c r="A252" s="850"/>
      <c r="B252" s="902"/>
      <c r="C252" s="850"/>
      <c r="D252" s="850"/>
      <c r="E252" s="850"/>
      <c r="F252" s="850"/>
      <c r="G252" s="850"/>
      <c r="H252" s="850"/>
      <c r="I252" s="850"/>
      <c r="J252" s="860"/>
      <c r="K252" s="860"/>
      <c r="L252" s="860"/>
      <c r="M252" s="860"/>
      <c r="N252" s="860"/>
      <c r="O252" s="860"/>
      <c r="P252" s="902"/>
      <c r="Q252" s="850"/>
    </row>
    <row r="253" spans="1:17">
      <c r="A253" s="850"/>
      <c r="B253" s="902"/>
      <c r="C253" s="850"/>
      <c r="D253" s="850"/>
      <c r="E253" s="850"/>
      <c r="F253" s="850"/>
      <c r="G253" s="850"/>
      <c r="H253" s="850"/>
      <c r="I253" s="850"/>
      <c r="J253" s="860"/>
      <c r="K253" s="860"/>
      <c r="L253" s="860"/>
      <c r="M253" s="860"/>
      <c r="N253" s="860"/>
      <c r="O253" s="860"/>
      <c r="P253" s="902"/>
      <c r="Q253" s="850"/>
    </row>
    <row r="254" spans="1:17">
      <c r="A254" s="850"/>
      <c r="B254" s="902"/>
      <c r="C254" s="850"/>
      <c r="D254" s="850"/>
      <c r="E254" s="850"/>
      <c r="F254" s="850"/>
      <c r="G254" s="850"/>
      <c r="H254" s="850"/>
      <c r="I254" s="850"/>
      <c r="J254" s="860"/>
      <c r="K254" s="860"/>
      <c r="L254" s="860"/>
      <c r="M254" s="860"/>
      <c r="N254" s="860"/>
      <c r="O254" s="860"/>
      <c r="P254" s="902"/>
      <c r="Q254" s="850"/>
    </row>
    <row r="255" spans="1:17">
      <c r="A255" s="850"/>
      <c r="B255" s="902"/>
      <c r="C255" s="850"/>
      <c r="D255" s="850"/>
      <c r="E255" s="850"/>
      <c r="F255" s="850"/>
      <c r="G255" s="850"/>
      <c r="H255" s="850"/>
      <c r="I255" s="850"/>
      <c r="J255" s="860"/>
      <c r="K255" s="860"/>
      <c r="L255" s="860"/>
      <c r="M255" s="860"/>
      <c r="N255" s="860"/>
      <c r="O255" s="860"/>
      <c r="P255" s="902"/>
      <c r="Q255" s="850"/>
    </row>
    <row r="256" spans="1:17">
      <c r="A256" s="850"/>
      <c r="B256" s="902"/>
      <c r="C256" s="850"/>
      <c r="D256" s="850"/>
      <c r="E256" s="850"/>
      <c r="F256" s="850"/>
      <c r="G256" s="850"/>
      <c r="H256" s="850"/>
      <c r="I256" s="850"/>
      <c r="J256" s="860"/>
      <c r="K256" s="860"/>
      <c r="L256" s="860"/>
      <c r="M256" s="860"/>
      <c r="N256" s="860"/>
      <c r="O256" s="860"/>
      <c r="P256" s="902"/>
      <c r="Q256" s="850"/>
    </row>
    <row r="257" spans="1:17">
      <c r="A257" s="850"/>
      <c r="B257" s="902"/>
      <c r="C257" s="850"/>
      <c r="D257" s="850"/>
      <c r="E257" s="850"/>
      <c r="F257" s="850"/>
      <c r="G257" s="850"/>
      <c r="H257" s="850"/>
      <c r="I257" s="850"/>
      <c r="J257" s="860"/>
      <c r="K257" s="860"/>
      <c r="L257" s="860"/>
      <c r="M257" s="860"/>
      <c r="N257" s="860"/>
      <c r="O257" s="860"/>
      <c r="P257" s="902"/>
      <c r="Q257" s="850"/>
    </row>
    <row r="258" spans="1:17">
      <c r="A258" s="850"/>
      <c r="B258" s="902"/>
      <c r="C258" s="850"/>
      <c r="D258" s="850"/>
      <c r="E258" s="850"/>
      <c r="F258" s="850"/>
      <c r="G258" s="850"/>
      <c r="H258" s="850"/>
      <c r="I258" s="850"/>
      <c r="J258" s="860"/>
      <c r="K258" s="860"/>
      <c r="L258" s="860"/>
      <c r="M258" s="860"/>
      <c r="N258" s="860"/>
      <c r="O258" s="860"/>
      <c r="P258" s="902"/>
      <c r="Q258" s="850"/>
    </row>
    <row r="259" spans="1:17">
      <c r="A259" s="850"/>
      <c r="B259" s="902"/>
      <c r="C259" s="850"/>
      <c r="D259" s="850"/>
      <c r="E259" s="850"/>
      <c r="F259" s="850"/>
      <c r="G259" s="850"/>
      <c r="H259" s="850"/>
      <c r="I259" s="850"/>
      <c r="J259" s="860"/>
      <c r="K259" s="860"/>
      <c r="L259" s="860"/>
      <c r="M259" s="860"/>
      <c r="N259" s="860"/>
      <c r="O259" s="860"/>
      <c r="P259" s="902"/>
      <c r="Q259" s="850"/>
    </row>
    <row r="260" spans="1:17">
      <c r="A260" s="850"/>
      <c r="B260" s="902"/>
      <c r="C260" s="850"/>
      <c r="D260" s="850"/>
      <c r="E260" s="850"/>
      <c r="F260" s="850"/>
      <c r="G260" s="850"/>
      <c r="H260" s="850"/>
      <c r="I260" s="850"/>
      <c r="J260" s="860"/>
      <c r="K260" s="860"/>
      <c r="L260" s="860"/>
      <c r="M260" s="860"/>
      <c r="N260" s="860"/>
      <c r="O260" s="860"/>
      <c r="P260" s="902"/>
      <c r="Q260" s="850"/>
    </row>
    <row r="261" spans="1:17">
      <c r="A261" s="850"/>
      <c r="B261" s="902"/>
      <c r="C261" s="850"/>
      <c r="D261" s="850"/>
      <c r="E261" s="850"/>
      <c r="F261" s="850"/>
      <c r="G261" s="850"/>
      <c r="H261" s="850"/>
      <c r="I261" s="850"/>
      <c r="J261" s="860"/>
      <c r="K261" s="860"/>
      <c r="L261" s="860"/>
      <c r="M261" s="860"/>
      <c r="N261" s="860"/>
      <c r="O261" s="860"/>
      <c r="P261" s="902"/>
      <c r="Q261" s="850"/>
    </row>
    <row r="262" spans="1:17">
      <c r="A262" s="850"/>
      <c r="B262" s="902"/>
      <c r="C262" s="850"/>
      <c r="D262" s="850"/>
      <c r="E262" s="850"/>
      <c r="F262" s="850"/>
      <c r="G262" s="850"/>
      <c r="H262" s="850"/>
      <c r="I262" s="850"/>
      <c r="J262" s="860"/>
      <c r="K262" s="860"/>
      <c r="L262" s="860"/>
      <c r="M262" s="860"/>
      <c r="N262" s="860"/>
      <c r="O262" s="860"/>
      <c r="P262" s="902"/>
      <c r="Q262" s="850"/>
    </row>
    <row r="263" spans="1:17">
      <c r="A263" s="850"/>
      <c r="B263" s="902"/>
      <c r="C263" s="850"/>
      <c r="D263" s="850"/>
      <c r="E263" s="850"/>
      <c r="F263" s="850"/>
      <c r="G263" s="850"/>
      <c r="H263" s="850"/>
      <c r="I263" s="850"/>
      <c r="J263" s="860"/>
      <c r="K263" s="860"/>
      <c r="L263" s="860"/>
      <c r="M263" s="860"/>
      <c r="N263" s="860"/>
      <c r="O263" s="860"/>
      <c r="P263" s="902"/>
      <c r="Q263" s="850"/>
    </row>
    <row r="264" spans="1:17">
      <c r="A264" s="850"/>
      <c r="B264" s="902"/>
      <c r="C264" s="850"/>
      <c r="D264" s="850"/>
      <c r="E264" s="850"/>
      <c r="F264" s="850"/>
      <c r="G264" s="850"/>
      <c r="H264" s="850"/>
      <c r="I264" s="850"/>
      <c r="J264" s="860"/>
      <c r="K264" s="860"/>
      <c r="L264" s="860"/>
      <c r="M264" s="860"/>
      <c r="N264" s="860"/>
      <c r="O264" s="860"/>
      <c r="P264" s="902"/>
      <c r="Q264" s="850"/>
    </row>
    <row r="265" spans="1:17">
      <c r="A265" s="850"/>
      <c r="B265" s="902"/>
      <c r="C265" s="850"/>
      <c r="D265" s="850"/>
      <c r="E265" s="850"/>
      <c r="F265" s="850"/>
      <c r="G265" s="850"/>
      <c r="H265" s="850"/>
      <c r="I265" s="850"/>
      <c r="J265" s="860"/>
      <c r="K265" s="860"/>
      <c r="L265" s="860"/>
      <c r="M265" s="860"/>
      <c r="N265" s="860"/>
      <c r="O265" s="860"/>
      <c r="P265" s="902"/>
      <c r="Q265" s="850"/>
    </row>
    <row r="266" spans="1:17">
      <c r="A266" s="850"/>
      <c r="B266" s="902"/>
      <c r="C266" s="850"/>
      <c r="D266" s="850"/>
      <c r="E266" s="850"/>
      <c r="F266" s="850"/>
      <c r="G266" s="850"/>
      <c r="H266" s="850"/>
      <c r="I266" s="850"/>
      <c r="J266" s="860"/>
      <c r="K266" s="860"/>
      <c r="L266" s="860"/>
      <c r="M266" s="860"/>
      <c r="N266" s="860"/>
      <c r="O266" s="860"/>
      <c r="P266" s="902"/>
      <c r="Q266" s="850"/>
    </row>
    <row r="267" spans="1:17">
      <c r="A267" s="850"/>
      <c r="B267" s="902"/>
      <c r="C267" s="850"/>
      <c r="D267" s="850"/>
      <c r="E267" s="850"/>
      <c r="F267" s="850"/>
      <c r="G267" s="850"/>
      <c r="H267" s="850"/>
      <c r="I267" s="850"/>
      <c r="J267" s="860"/>
      <c r="K267" s="860"/>
      <c r="L267" s="860"/>
      <c r="M267" s="860"/>
      <c r="N267" s="860"/>
      <c r="O267" s="860"/>
      <c r="P267" s="902"/>
      <c r="Q267" s="850"/>
    </row>
    <row r="268" spans="1:17">
      <c r="A268" s="850"/>
      <c r="B268" s="902"/>
      <c r="C268" s="850"/>
      <c r="D268" s="850"/>
      <c r="E268" s="850"/>
      <c r="F268" s="850"/>
      <c r="G268" s="850"/>
      <c r="H268" s="850"/>
      <c r="I268" s="850"/>
      <c r="J268" s="860"/>
      <c r="K268" s="860"/>
      <c r="L268" s="860"/>
      <c r="M268" s="860"/>
      <c r="N268" s="860"/>
      <c r="O268" s="860"/>
      <c r="P268" s="902"/>
      <c r="Q268" s="850"/>
    </row>
    <row r="269" spans="1:17">
      <c r="A269" s="850"/>
      <c r="B269" s="902"/>
      <c r="C269" s="850"/>
      <c r="D269" s="850"/>
      <c r="E269" s="850"/>
      <c r="F269" s="850"/>
      <c r="G269" s="850"/>
      <c r="H269" s="850"/>
      <c r="I269" s="850"/>
      <c r="J269" s="860"/>
      <c r="K269" s="860"/>
      <c r="L269" s="860"/>
      <c r="M269" s="860"/>
      <c r="N269" s="860"/>
      <c r="O269" s="860"/>
      <c r="P269" s="902"/>
      <c r="Q269" s="850"/>
    </row>
    <row r="270" spans="1:17">
      <c r="A270" s="850"/>
      <c r="B270" s="902"/>
      <c r="C270" s="850"/>
      <c r="D270" s="850"/>
      <c r="E270" s="850"/>
      <c r="F270" s="850"/>
      <c r="G270" s="850"/>
      <c r="H270" s="850"/>
      <c r="I270" s="850"/>
      <c r="J270" s="860"/>
      <c r="K270" s="860"/>
      <c r="L270" s="860"/>
      <c r="M270" s="860"/>
      <c r="N270" s="860"/>
      <c r="O270" s="860"/>
      <c r="P270" s="902"/>
      <c r="Q270" s="850"/>
    </row>
    <row r="271" spans="1:17">
      <c r="A271" s="850"/>
      <c r="B271" s="902"/>
      <c r="C271" s="850"/>
      <c r="D271" s="850"/>
      <c r="E271" s="850"/>
      <c r="F271" s="850"/>
      <c r="G271" s="850"/>
      <c r="H271" s="850"/>
      <c r="I271" s="850"/>
      <c r="J271" s="860"/>
      <c r="K271" s="860"/>
      <c r="L271" s="860"/>
      <c r="M271" s="860"/>
      <c r="N271" s="860"/>
      <c r="O271" s="860"/>
      <c r="P271" s="902"/>
      <c r="Q271" s="850"/>
    </row>
    <row r="272" spans="1:17">
      <c r="A272" s="850"/>
      <c r="B272" s="902"/>
      <c r="C272" s="850"/>
      <c r="D272" s="850"/>
      <c r="E272" s="850"/>
      <c r="F272" s="850"/>
      <c r="G272" s="850"/>
      <c r="H272" s="850"/>
      <c r="I272" s="850"/>
      <c r="J272" s="860"/>
      <c r="K272" s="860"/>
      <c r="L272" s="860"/>
      <c r="M272" s="860"/>
      <c r="N272" s="860"/>
      <c r="O272" s="860"/>
      <c r="P272" s="902"/>
      <c r="Q272" s="850"/>
    </row>
    <row r="273" spans="1:17">
      <c r="A273" s="850"/>
      <c r="B273" s="902"/>
      <c r="C273" s="850"/>
      <c r="D273" s="850"/>
      <c r="E273" s="850"/>
      <c r="F273" s="850"/>
      <c r="G273" s="850"/>
      <c r="H273" s="850"/>
      <c r="I273" s="850"/>
      <c r="J273" s="860"/>
      <c r="K273" s="860"/>
      <c r="L273" s="860"/>
      <c r="M273" s="860"/>
      <c r="N273" s="860"/>
      <c r="O273" s="860"/>
      <c r="P273" s="902"/>
      <c r="Q273" s="850"/>
    </row>
    <row r="274" spans="1:17">
      <c r="A274" s="850"/>
      <c r="B274" s="902"/>
      <c r="C274" s="850"/>
      <c r="D274" s="850"/>
      <c r="E274" s="850"/>
      <c r="F274" s="850"/>
      <c r="G274" s="850"/>
      <c r="H274" s="850"/>
      <c r="I274" s="850"/>
      <c r="J274" s="860"/>
      <c r="K274" s="860"/>
      <c r="L274" s="860"/>
      <c r="M274" s="860"/>
      <c r="N274" s="860"/>
      <c r="O274" s="860"/>
      <c r="P274" s="902"/>
      <c r="Q274" s="850"/>
    </row>
    <row r="275" spans="1:17">
      <c r="A275" s="850"/>
      <c r="B275" s="902"/>
      <c r="C275" s="850"/>
      <c r="D275" s="850"/>
      <c r="E275" s="850"/>
      <c r="F275" s="850"/>
      <c r="G275" s="850"/>
      <c r="H275" s="850"/>
      <c r="I275" s="850"/>
      <c r="J275" s="860"/>
      <c r="K275" s="860"/>
      <c r="L275" s="860"/>
      <c r="M275" s="860"/>
      <c r="N275" s="860"/>
      <c r="O275" s="860"/>
      <c r="P275" s="902"/>
      <c r="Q275" s="850"/>
    </row>
    <row r="276" spans="1:17">
      <c r="A276" s="850"/>
      <c r="B276" s="902"/>
      <c r="C276" s="850"/>
      <c r="D276" s="850"/>
      <c r="E276" s="850"/>
      <c r="F276" s="850"/>
      <c r="G276" s="850"/>
      <c r="H276" s="850"/>
      <c r="I276" s="850"/>
      <c r="J276" s="860"/>
      <c r="K276" s="860"/>
      <c r="L276" s="860"/>
      <c r="M276" s="860"/>
      <c r="N276" s="860"/>
      <c r="O276" s="860"/>
      <c r="P276" s="902"/>
      <c r="Q276" s="850"/>
    </row>
    <row r="277" spans="1:17">
      <c r="A277" s="850"/>
      <c r="B277" s="902"/>
      <c r="C277" s="850"/>
      <c r="D277" s="850"/>
      <c r="E277" s="850"/>
      <c r="F277" s="850"/>
      <c r="G277" s="850"/>
      <c r="H277" s="850"/>
      <c r="I277" s="850"/>
      <c r="J277" s="860"/>
      <c r="K277" s="860"/>
      <c r="L277" s="860"/>
      <c r="M277" s="860"/>
      <c r="N277" s="860"/>
      <c r="O277" s="860"/>
      <c r="P277" s="902"/>
      <c r="Q277" s="850"/>
    </row>
    <row r="278" spans="1:17">
      <c r="A278" s="850"/>
      <c r="B278" s="902"/>
      <c r="C278" s="850"/>
      <c r="D278" s="850"/>
      <c r="E278" s="850"/>
      <c r="F278" s="850"/>
      <c r="G278" s="850"/>
      <c r="H278" s="850"/>
      <c r="I278" s="850"/>
      <c r="J278" s="860"/>
      <c r="K278" s="860"/>
      <c r="L278" s="860"/>
      <c r="M278" s="860"/>
      <c r="N278" s="860"/>
      <c r="O278" s="860"/>
      <c r="P278" s="902"/>
      <c r="Q278" s="850"/>
    </row>
    <row r="279" spans="1:17">
      <c r="A279" s="850"/>
      <c r="B279" s="902"/>
      <c r="C279" s="850"/>
      <c r="D279" s="850"/>
      <c r="E279" s="850"/>
      <c r="F279" s="850"/>
      <c r="G279" s="850"/>
      <c r="H279" s="850"/>
      <c r="I279" s="850"/>
      <c r="J279" s="860"/>
      <c r="K279" s="860"/>
      <c r="L279" s="860"/>
      <c r="M279" s="860"/>
      <c r="N279" s="860"/>
      <c r="O279" s="860"/>
      <c r="P279" s="902"/>
      <c r="Q279" s="850"/>
    </row>
    <row r="280" spans="1:17">
      <c r="A280" s="850"/>
      <c r="B280" s="902"/>
      <c r="C280" s="850"/>
      <c r="D280" s="850"/>
      <c r="E280" s="850"/>
      <c r="F280" s="850"/>
      <c r="G280" s="850"/>
      <c r="H280" s="850"/>
      <c r="I280" s="850"/>
      <c r="J280" s="860"/>
      <c r="K280" s="860"/>
      <c r="L280" s="860"/>
      <c r="M280" s="860"/>
      <c r="N280" s="860"/>
      <c r="O280" s="860"/>
      <c r="P280" s="902"/>
      <c r="Q280" s="850"/>
    </row>
    <row r="281" spans="1:17">
      <c r="A281" s="850"/>
      <c r="B281" s="902"/>
      <c r="C281" s="850"/>
      <c r="D281" s="850"/>
      <c r="E281" s="850"/>
      <c r="F281" s="850"/>
      <c r="G281" s="850"/>
      <c r="H281" s="850"/>
      <c r="I281" s="850"/>
      <c r="J281" s="860"/>
      <c r="K281" s="860"/>
      <c r="L281" s="860"/>
      <c r="M281" s="860"/>
      <c r="N281" s="860"/>
      <c r="O281" s="860"/>
      <c r="P281" s="902"/>
      <c r="Q281" s="850"/>
    </row>
    <row r="282" spans="1:17">
      <c r="A282" s="850"/>
      <c r="B282" s="902"/>
      <c r="C282" s="850"/>
      <c r="D282" s="850"/>
      <c r="E282" s="850"/>
      <c r="F282" s="850"/>
      <c r="G282" s="850"/>
      <c r="H282" s="850"/>
      <c r="I282" s="850"/>
      <c r="J282" s="860"/>
      <c r="K282" s="860"/>
      <c r="L282" s="860"/>
      <c r="M282" s="860"/>
      <c r="N282" s="860"/>
      <c r="O282" s="860"/>
      <c r="P282" s="902"/>
      <c r="Q282" s="850"/>
    </row>
    <row r="283" spans="1:17">
      <c r="A283" s="850"/>
      <c r="B283" s="902"/>
      <c r="C283" s="850"/>
      <c r="D283" s="850"/>
      <c r="E283" s="850"/>
      <c r="F283" s="850"/>
      <c r="G283" s="850"/>
      <c r="H283" s="850"/>
      <c r="I283" s="850"/>
      <c r="J283" s="860"/>
      <c r="K283" s="860"/>
      <c r="L283" s="860"/>
      <c r="M283" s="860"/>
      <c r="N283" s="860"/>
      <c r="O283" s="860"/>
      <c r="P283" s="902"/>
      <c r="Q283" s="850"/>
    </row>
    <row r="284" spans="1:17">
      <c r="A284" s="850"/>
      <c r="B284" s="902"/>
      <c r="C284" s="850"/>
      <c r="D284" s="850"/>
      <c r="E284" s="850"/>
      <c r="F284" s="850"/>
      <c r="G284" s="850"/>
      <c r="H284" s="850"/>
      <c r="I284" s="850"/>
      <c r="J284" s="860"/>
      <c r="K284" s="860"/>
      <c r="L284" s="860"/>
      <c r="M284" s="860"/>
      <c r="N284" s="860"/>
      <c r="O284" s="860"/>
      <c r="P284" s="902"/>
      <c r="Q284" s="850"/>
    </row>
    <row r="285" spans="1:17">
      <c r="A285" s="850"/>
      <c r="B285" s="902"/>
      <c r="C285" s="850"/>
      <c r="D285" s="850"/>
      <c r="E285" s="850"/>
      <c r="F285" s="850"/>
      <c r="G285" s="850"/>
      <c r="H285" s="850"/>
      <c r="I285" s="850"/>
      <c r="J285" s="860"/>
      <c r="K285" s="860"/>
      <c r="L285" s="860"/>
      <c r="M285" s="860"/>
      <c r="N285" s="860"/>
      <c r="O285" s="860"/>
      <c r="P285" s="902"/>
      <c r="Q285" s="850"/>
    </row>
    <row r="286" spans="1:17">
      <c r="A286" s="850"/>
      <c r="B286" s="902"/>
      <c r="C286" s="850"/>
      <c r="D286" s="850"/>
      <c r="E286" s="850"/>
      <c r="F286" s="850"/>
      <c r="G286" s="850"/>
      <c r="H286" s="850"/>
      <c r="I286" s="850"/>
      <c r="J286" s="860"/>
      <c r="K286" s="860"/>
      <c r="L286" s="860"/>
      <c r="M286" s="860"/>
      <c r="N286" s="860"/>
      <c r="O286" s="860"/>
      <c r="P286" s="902"/>
      <c r="Q286" s="850"/>
    </row>
    <row r="287" spans="1:17">
      <c r="A287" s="850"/>
      <c r="B287" s="902"/>
      <c r="C287" s="850"/>
      <c r="D287" s="850"/>
      <c r="E287" s="850"/>
      <c r="F287" s="850"/>
      <c r="G287" s="850"/>
      <c r="H287" s="850"/>
      <c r="I287" s="850"/>
      <c r="J287" s="860"/>
      <c r="K287" s="860"/>
      <c r="L287" s="860"/>
      <c r="M287" s="860"/>
      <c r="N287" s="860"/>
      <c r="O287" s="860"/>
      <c r="P287" s="902"/>
      <c r="Q287" s="850"/>
    </row>
    <row r="288" spans="1:17">
      <c r="A288" s="850"/>
      <c r="B288" s="902"/>
      <c r="C288" s="850"/>
      <c r="D288" s="850"/>
      <c r="E288" s="850"/>
      <c r="F288" s="850"/>
      <c r="G288" s="850"/>
      <c r="H288" s="850"/>
      <c r="I288" s="850"/>
      <c r="J288" s="860"/>
      <c r="K288" s="860"/>
      <c r="L288" s="860"/>
      <c r="M288" s="860"/>
      <c r="N288" s="860"/>
      <c r="O288" s="860"/>
      <c r="P288" s="902"/>
      <c r="Q288" s="850"/>
    </row>
    <row r="289" spans="1:17">
      <c r="A289" s="850"/>
      <c r="B289" s="902"/>
      <c r="C289" s="850"/>
      <c r="D289" s="850"/>
      <c r="E289" s="850"/>
      <c r="F289" s="850"/>
      <c r="G289" s="850"/>
      <c r="H289" s="850"/>
      <c r="I289" s="850"/>
      <c r="J289" s="860"/>
      <c r="K289" s="860"/>
      <c r="L289" s="860"/>
      <c r="M289" s="860"/>
      <c r="N289" s="860"/>
      <c r="O289" s="860"/>
      <c r="P289" s="902"/>
      <c r="Q289" s="850"/>
    </row>
    <row r="290" spans="1:17">
      <c r="A290" s="850"/>
      <c r="B290" s="902"/>
      <c r="C290" s="850"/>
      <c r="D290" s="850"/>
      <c r="E290" s="850"/>
      <c r="F290" s="850"/>
      <c r="G290" s="850"/>
      <c r="H290" s="850"/>
      <c r="I290" s="850"/>
      <c r="J290" s="860"/>
      <c r="K290" s="860"/>
      <c r="L290" s="860"/>
      <c r="M290" s="860"/>
      <c r="N290" s="860"/>
      <c r="O290" s="860"/>
      <c r="P290" s="902"/>
      <c r="Q290" s="850"/>
    </row>
    <row r="291" spans="1:17">
      <c r="A291" s="850"/>
      <c r="B291" s="902"/>
      <c r="C291" s="850"/>
      <c r="D291" s="850"/>
      <c r="E291" s="850"/>
      <c r="F291" s="850"/>
      <c r="G291" s="850"/>
      <c r="H291" s="850"/>
      <c r="I291" s="850"/>
      <c r="J291" s="860"/>
      <c r="K291" s="860"/>
      <c r="L291" s="860"/>
      <c r="M291" s="860"/>
      <c r="N291" s="860"/>
      <c r="O291" s="860"/>
      <c r="P291" s="902"/>
      <c r="Q291" s="850"/>
    </row>
    <row r="292" spans="1:17">
      <c r="A292" s="850"/>
      <c r="B292" s="902"/>
      <c r="C292" s="850"/>
      <c r="D292" s="850"/>
      <c r="E292" s="850"/>
      <c r="F292" s="850"/>
      <c r="G292" s="850"/>
      <c r="H292" s="850"/>
      <c r="I292" s="850"/>
      <c r="J292" s="860"/>
      <c r="K292" s="860"/>
      <c r="L292" s="860"/>
      <c r="M292" s="860"/>
      <c r="N292" s="860"/>
      <c r="O292" s="860"/>
      <c r="P292" s="902"/>
      <c r="Q292" s="850"/>
    </row>
    <row r="293" spans="1:17">
      <c r="A293" s="850"/>
      <c r="B293" s="902"/>
      <c r="C293" s="850"/>
      <c r="D293" s="850"/>
      <c r="E293" s="850"/>
      <c r="F293" s="850"/>
      <c r="G293" s="850"/>
      <c r="H293" s="850"/>
      <c r="I293" s="850"/>
      <c r="J293" s="860"/>
      <c r="K293" s="860"/>
      <c r="L293" s="860"/>
      <c r="M293" s="860"/>
      <c r="N293" s="860"/>
      <c r="O293" s="860"/>
      <c r="P293" s="902"/>
      <c r="Q293" s="850"/>
    </row>
    <row r="294" spans="1:17">
      <c r="A294" s="850"/>
      <c r="B294" s="902"/>
      <c r="C294" s="850"/>
      <c r="D294" s="850"/>
      <c r="E294" s="850"/>
      <c r="F294" s="850"/>
      <c r="G294" s="850"/>
      <c r="H294" s="850"/>
      <c r="I294" s="850"/>
      <c r="J294" s="860"/>
      <c r="K294" s="860"/>
      <c r="L294" s="860"/>
      <c r="M294" s="860"/>
      <c r="N294" s="860"/>
      <c r="O294" s="860"/>
      <c r="P294" s="902"/>
      <c r="Q294" s="850"/>
    </row>
    <row r="295" spans="1:17">
      <c r="A295" s="850"/>
      <c r="B295" s="902"/>
      <c r="C295" s="850"/>
      <c r="D295" s="850"/>
      <c r="E295" s="850"/>
      <c r="F295" s="850"/>
      <c r="G295" s="850"/>
      <c r="H295" s="850"/>
      <c r="I295" s="850"/>
      <c r="J295" s="860"/>
      <c r="K295" s="860"/>
      <c r="L295" s="860"/>
      <c r="M295" s="860"/>
      <c r="N295" s="860"/>
      <c r="O295" s="860"/>
      <c r="P295" s="902"/>
      <c r="Q295" s="850"/>
    </row>
    <row r="296" spans="1:17">
      <c r="A296" s="850"/>
      <c r="B296" s="902"/>
      <c r="C296" s="850"/>
      <c r="D296" s="850"/>
      <c r="E296" s="850"/>
      <c r="F296" s="850"/>
      <c r="G296" s="850"/>
      <c r="H296" s="850"/>
      <c r="I296" s="850"/>
      <c r="J296" s="860"/>
      <c r="K296" s="860"/>
      <c r="L296" s="860"/>
      <c r="M296" s="860"/>
      <c r="N296" s="860"/>
      <c r="O296" s="860"/>
      <c r="P296" s="902"/>
      <c r="Q296" s="850"/>
    </row>
    <row r="297" spans="1:17">
      <c r="A297" s="850"/>
      <c r="B297" s="902"/>
      <c r="C297" s="850"/>
      <c r="D297" s="850"/>
      <c r="E297" s="850"/>
      <c r="F297" s="850"/>
      <c r="G297" s="850"/>
      <c r="H297" s="850"/>
      <c r="I297" s="850"/>
      <c r="J297" s="860"/>
      <c r="K297" s="860"/>
      <c r="L297" s="860"/>
      <c r="M297" s="860"/>
      <c r="N297" s="860"/>
      <c r="O297" s="860"/>
      <c r="P297" s="902"/>
      <c r="Q297" s="850"/>
    </row>
    <row r="298" spans="1:17">
      <c r="A298" s="850"/>
      <c r="B298" s="902"/>
      <c r="C298" s="850"/>
      <c r="D298" s="850"/>
      <c r="E298" s="850"/>
      <c r="F298" s="850"/>
      <c r="G298" s="850"/>
      <c r="H298" s="850"/>
      <c r="I298" s="850"/>
      <c r="J298" s="860"/>
      <c r="K298" s="860"/>
      <c r="L298" s="860"/>
      <c r="M298" s="860"/>
      <c r="N298" s="860"/>
      <c r="O298" s="860"/>
      <c r="P298" s="902"/>
      <c r="Q298" s="850"/>
    </row>
    <row r="299" spans="1:17">
      <c r="A299" s="850"/>
      <c r="B299" s="902"/>
      <c r="C299" s="850"/>
      <c r="D299" s="850"/>
      <c r="E299" s="850"/>
      <c r="F299" s="850"/>
      <c r="G299" s="850"/>
      <c r="H299" s="850"/>
      <c r="I299" s="850"/>
      <c r="J299" s="860"/>
      <c r="K299" s="860"/>
      <c r="L299" s="860"/>
      <c r="M299" s="860"/>
      <c r="N299" s="860"/>
      <c r="O299" s="860"/>
      <c r="P299" s="902"/>
      <c r="Q299" s="850"/>
    </row>
    <row r="300" spans="1:17">
      <c r="A300" s="850"/>
      <c r="B300" s="902"/>
      <c r="C300" s="850"/>
      <c r="D300" s="850"/>
      <c r="E300" s="850"/>
      <c r="F300" s="850"/>
      <c r="G300" s="850"/>
      <c r="H300" s="850"/>
      <c r="I300" s="850"/>
      <c r="J300" s="860"/>
      <c r="K300" s="860"/>
      <c r="L300" s="860"/>
      <c r="M300" s="860"/>
      <c r="N300" s="860"/>
      <c r="O300" s="860"/>
      <c r="P300" s="902"/>
      <c r="Q300" s="850"/>
    </row>
    <row r="301" spans="1:17">
      <c r="A301" s="850"/>
      <c r="B301" s="902"/>
      <c r="C301" s="850"/>
      <c r="D301" s="850"/>
      <c r="E301" s="850"/>
      <c r="F301" s="850"/>
      <c r="G301" s="850"/>
      <c r="H301" s="850"/>
      <c r="I301" s="850"/>
      <c r="J301" s="860"/>
      <c r="K301" s="860"/>
      <c r="L301" s="860"/>
      <c r="M301" s="860"/>
      <c r="N301" s="860"/>
      <c r="O301" s="860"/>
      <c r="P301" s="902"/>
      <c r="Q301" s="850"/>
    </row>
    <row r="302" spans="1:17">
      <c r="A302" s="850"/>
      <c r="B302" s="902"/>
      <c r="C302" s="850"/>
      <c r="D302" s="850"/>
      <c r="E302" s="850"/>
      <c r="F302" s="850"/>
      <c r="G302" s="850"/>
      <c r="H302" s="850"/>
      <c r="I302" s="850"/>
      <c r="J302" s="860"/>
      <c r="K302" s="860"/>
      <c r="L302" s="860"/>
      <c r="M302" s="860"/>
      <c r="N302" s="860"/>
      <c r="O302" s="860"/>
      <c r="P302" s="902"/>
      <c r="Q302" s="850"/>
    </row>
    <row r="303" spans="1:17">
      <c r="A303" s="850"/>
      <c r="B303" s="902"/>
      <c r="C303" s="850"/>
      <c r="D303" s="850"/>
      <c r="E303" s="850"/>
      <c r="F303" s="850"/>
      <c r="G303" s="850"/>
      <c r="H303" s="850"/>
      <c r="I303" s="850"/>
      <c r="J303" s="860"/>
      <c r="K303" s="860"/>
      <c r="L303" s="860"/>
      <c r="M303" s="860"/>
      <c r="N303" s="860"/>
      <c r="O303" s="860"/>
      <c r="P303" s="902"/>
      <c r="Q303" s="850"/>
    </row>
    <row r="304" spans="1:17">
      <c r="A304" s="850"/>
      <c r="B304" s="902"/>
      <c r="C304" s="850"/>
      <c r="D304" s="850"/>
      <c r="E304" s="850"/>
      <c r="F304" s="850"/>
      <c r="G304" s="850"/>
      <c r="H304" s="850"/>
      <c r="I304" s="850"/>
      <c r="J304" s="860"/>
      <c r="K304" s="860"/>
      <c r="L304" s="860"/>
      <c r="M304" s="860"/>
      <c r="N304" s="860"/>
      <c r="O304" s="860"/>
      <c r="P304" s="902"/>
      <c r="Q304" s="850"/>
    </row>
    <row r="305" spans="1:17">
      <c r="A305" s="850"/>
      <c r="B305" s="902"/>
      <c r="C305" s="850"/>
      <c r="D305" s="850"/>
      <c r="E305" s="850"/>
      <c r="F305" s="850"/>
      <c r="G305" s="850"/>
      <c r="H305" s="850"/>
      <c r="I305" s="850"/>
      <c r="J305" s="860"/>
      <c r="K305" s="860"/>
      <c r="L305" s="860"/>
      <c r="M305" s="860"/>
      <c r="N305" s="860"/>
      <c r="O305" s="860"/>
      <c r="P305" s="902"/>
      <c r="Q305" s="850"/>
    </row>
    <row r="306" spans="1:17">
      <c r="A306" s="850"/>
      <c r="B306" s="902"/>
      <c r="C306" s="850"/>
      <c r="D306" s="850"/>
      <c r="E306" s="850"/>
      <c r="F306" s="850"/>
      <c r="G306" s="850"/>
      <c r="H306" s="850"/>
      <c r="I306" s="850"/>
      <c r="J306" s="860"/>
      <c r="K306" s="860"/>
      <c r="L306" s="860"/>
      <c r="M306" s="860"/>
      <c r="N306" s="860"/>
      <c r="O306" s="860"/>
      <c r="P306" s="902"/>
      <c r="Q306" s="850"/>
    </row>
    <row r="307" spans="1:17">
      <c r="A307" s="850"/>
      <c r="B307" s="902"/>
      <c r="C307" s="850"/>
      <c r="D307" s="850"/>
      <c r="E307" s="850"/>
      <c r="F307" s="850"/>
      <c r="G307" s="850"/>
      <c r="H307" s="850"/>
      <c r="I307" s="850"/>
      <c r="J307" s="860"/>
      <c r="K307" s="860"/>
      <c r="L307" s="860"/>
      <c r="M307" s="860"/>
      <c r="N307" s="860"/>
      <c r="O307" s="860"/>
      <c r="P307" s="902"/>
      <c r="Q307" s="850"/>
    </row>
    <row r="308" spans="1:17">
      <c r="A308" s="850"/>
      <c r="B308" s="902"/>
      <c r="C308" s="850"/>
      <c r="D308" s="850"/>
      <c r="E308" s="850"/>
      <c r="F308" s="850"/>
      <c r="G308" s="850"/>
      <c r="H308" s="850"/>
      <c r="I308" s="850"/>
      <c r="J308" s="860"/>
      <c r="K308" s="860"/>
      <c r="L308" s="860"/>
      <c r="M308" s="860"/>
      <c r="N308" s="860"/>
      <c r="O308" s="860"/>
      <c r="P308" s="902"/>
      <c r="Q308" s="850"/>
    </row>
    <row r="309" spans="1:17">
      <c r="A309" s="850"/>
      <c r="B309" s="902"/>
      <c r="C309" s="850"/>
      <c r="D309" s="850"/>
      <c r="E309" s="850"/>
      <c r="F309" s="850"/>
      <c r="G309" s="850"/>
      <c r="H309" s="850"/>
      <c r="I309" s="850"/>
      <c r="J309" s="860"/>
      <c r="K309" s="860"/>
      <c r="L309" s="860"/>
      <c r="M309" s="860"/>
      <c r="N309" s="860"/>
      <c r="O309" s="860"/>
      <c r="P309" s="902"/>
      <c r="Q309" s="850"/>
    </row>
    <row r="310" spans="1:17">
      <c r="A310" s="850"/>
      <c r="B310" s="902"/>
      <c r="C310" s="850"/>
      <c r="D310" s="850"/>
      <c r="E310" s="850"/>
      <c r="F310" s="850"/>
      <c r="G310" s="850"/>
      <c r="H310" s="850"/>
      <c r="I310" s="850"/>
      <c r="J310" s="860"/>
      <c r="K310" s="860"/>
      <c r="L310" s="860"/>
      <c r="M310" s="860"/>
      <c r="N310" s="860"/>
      <c r="O310" s="860"/>
      <c r="P310" s="902"/>
      <c r="Q310" s="850"/>
    </row>
    <row r="311" spans="1:17">
      <c r="A311" s="850"/>
      <c r="B311" s="902"/>
      <c r="C311" s="850"/>
      <c r="D311" s="850"/>
      <c r="E311" s="850"/>
      <c r="F311" s="850"/>
      <c r="G311" s="850"/>
      <c r="H311" s="850"/>
      <c r="I311" s="850"/>
      <c r="J311" s="860"/>
      <c r="K311" s="860"/>
      <c r="L311" s="860"/>
      <c r="M311" s="860"/>
      <c r="N311" s="860"/>
      <c r="O311" s="860"/>
      <c r="P311" s="902"/>
      <c r="Q311" s="850"/>
    </row>
    <row r="312" spans="1:17">
      <c r="A312" s="850"/>
      <c r="B312" s="902"/>
      <c r="C312" s="850"/>
      <c r="D312" s="850"/>
      <c r="E312" s="850"/>
      <c r="F312" s="850"/>
      <c r="G312" s="850"/>
      <c r="H312" s="850"/>
      <c r="I312" s="850"/>
      <c r="J312" s="860"/>
      <c r="K312" s="860"/>
      <c r="L312" s="860"/>
      <c r="M312" s="860"/>
      <c r="N312" s="860"/>
      <c r="O312" s="860"/>
      <c r="P312" s="902"/>
      <c r="Q312" s="850"/>
    </row>
    <row r="313" spans="1:17">
      <c r="A313" s="850"/>
      <c r="B313" s="902"/>
      <c r="C313" s="850"/>
      <c r="D313" s="850"/>
      <c r="E313" s="850"/>
      <c r="F313" s="850"/>
      <c r="G313" s="850"/>
      <c r="H313" s="850"/>
      <c r="I313" s="850"/>
      <c r="J313" s="860"/>
      <c r="K313" s="860"/>
      <c r="L313" s="860"/>
      <c r="M313" s="860"/>
      <c r="N313" s="860"/>
      <c r="O313" s="860"/>
      <c r="P313" s="902"/>
      <c r="Q313" s="850"/>
    </row>
    <row r="314" spans="1:17">
      <c r="A314" s="850"/>
      <c r="B314" s="902"/>
      <c r="C314" s="850"/>
      <c r="D314" s="850"/>
      <c r="E314" s="850"/>
      <c r="F314" s="850"/>
      <c r="G314" s="850"/>
      <c r="H314" s="850"/>
      <c r="I314" s="850"/>
      <c r="J314" s="860"/>
      <c r="K314" s="860"/>
      <c r="L314" s="860"/>
      <c r="M314" s="860"/>
      <c r="N314" s="860"/>
      <c r="O314" s="860"/>
      <c r="P314" s="902"/>
      <c r="Q314" s="850"/>
    </row>
    <row r="315" spans="1:17">
      <c r="A315" s="850"/>
      <c r="B315" s="902"/>
      <c r="C315" s="850"/>
      <c r="D315" s="850"/>
      <c r="E315" s="850"/>
      <c r="F315" s="850"/>
      <c r="G315" s="850"/>
      <c r="H315" s="850"/>
      <c r="I315" s="850"/>
      <c r="J315" s="860"/>
      <c r="K315" s="860"/>
      <c r="L315" s="860"/>
      <c r="M315" s="860"/>
      <c r="N315" s="860"/>
      <c r="O315" s="860"/>
      <c r="P315" s="902"/>
      <c r="Q315" s="850"/>
    </row>
    <row r="316" spans="1:17">
      <c r="A316" s="850"/>
      <c r="B316" s="902"/>
      <c r="C316" s="850"/>
      <c r="D316" s="850"/>
      <c r="E316" s="850"/>
      <c r="F316" s="850"/>
      <c r="G316" s="850"/>
      <c r="H316" s="850"/>
      <c r="I316" s="850"/>
      <c r="J316" s="860"/>
      <c r="K316" s="860"/>
      <c r="L316" s="860"/>
      <c r="M316" s="860"/>
      <c r="N316" s="860"/>
      <c r="O316" s="860"/>
      <c r="P316" s="902"/>
      <c r="Q316" s="850"/>
    </row>
    <row r="317" spans="1:17">
      <c r="A317" s="850"/>
      <c r="B317" s="902"/>
      <c r="C317" s="850"/>
      <c r="D317" s="850"/>
      <c r="E317" s="850"/>
      <c r="F317" s="850"/>
      <c r="G317" s="850"/>
      <c r="H317" s="850"/>
      <c r="I317" s="850"/>
      <c r="J317" s="860"/>
      <c r="K317" s="860"/>
      <c r="L317" s="860"/>
      <c r="M317" s="860"/>
      <c r="N317" s="860"/>
      <c r="O317" s="860"/>
      <c r="P317" s="902"/>
      <c r="Q317" s="850"/>
    </row>
    <row r="318" spans="1:17">
      <c r="A318" s="850"/>
      <c r="B318" s="902"/>
      <c r="C318" s="850"/>
      <c r="D318" s="850"/>
      <c r="E318" s="850"/>
      <c r="F318" s="850"/>
      <c r="G318" s="850"/>
      <c r="H318" s="850"/>
      <c r="I318" s="850"/>
      <c r="J318" s="860"/>
      <c r="K318" s="860"/>
      <c r="L318" s="860"/>
      <c r="M318" s="860"/>
      <c r="N318" s="860"/>
      <c r="O318" s="860"/>
      <c r="P318" s="902"/>
      <c r="Q318" s="850"/>
    </row>
    <row r="319" spans="1:17">
      <c r="A319" s="850"/>
      <c r="B319" s="902"/>
      <c r="C319" s="850"/>
      <c r="D319" s="850"/>
      <c r="E319" s="850"/>
      <c r="F319" s="850"/>
      <c r="G319" s="850"/>
      <c r="H319" s="850"/>
      <c r="I319" s="850"/>
      <c r="J319" s="860"/>
      <c r="K319" s="860"/>
      <c r="L319" s="860"/>
      <c r="M319" s="860"/>
      <c r="N319" s="860"/>
      <c r="O319" s="860"/>
      <c r="P319" s="902"/>
      <c r="Q319" s="850"/>
    </row>
    <row r="320" spans="1:17">
      <c r="A320" s="850"/>
      <c r="B320" s="902"/>
      <c r="C320" s="850"/>
      <c r="D320" s="850"/>
      <c r="E320" s="850"/>
      <c r="F320" s="850"/>
      <c r="G320" s="850"/>
      <c r="H320" s="850"/>
      <c r="I320" s="850"/>
      <c r="J320" s="860"/>
      <c r="K320" s="860"/>
      <c r="L320" s="860"/>
      <c r="M320" s="860"/>
      <c r="N320" s="860"/>
      <c r="O320" s="860"/>
      <c r="P320" s="902"/>
      <c r="Q320" s="850"/>
    </row>
    <row r="321" spans="1:17">
      <c r="A321" s="850"/>
      <c r="B321" s="902"/>
      <c r="C321" s="850"/>
      <c r="D321" s="850"/>
      <c r="E321" s="850"/>
      <c r="F321" s="850"/>
      <c r="G321" s="850"/>
      <c r="H321" s="850"/>
      <c r="I321" s="850"/>
      <c r="J321" s="860"/>
      <c r="K321" s="860"/>
      <c r="L321" s="860"/>
      <c r="M321" s="860"/>
      <c r="N321" s="860"/>
      <c r="O321" s="860"/>
      <c r="P321" s="902"/>
      <c r="Q321" s="850"/>
    </row>
    <row r="322" spans="1:17">
      <c r="A322" s="850"/>
      <c r="B322" s="902"/>
      <c r="C322" s="850"/>
      <c r="D322" s="850"/>
      <c r="E322" s="850"/>
      <c r="F322" s="850"/>
      <c r="G322" s="850"/>
      <c r="H322" s="850"/>
      <c r="I322" s="850"/>
      <c r="J322" s="860"/>
      <c r="K322" s="860"/>
      <c r="L322" s="860"/>
      <c r="M322" s="860"/>
      <c r="N322" s="860"/>
      <c r="O322" s="860"/>
      <c r="P322" s="902"/>
      <c r="Q322" s="850"/>
    </row>
    <row r="323" spans="1:17">
      <c r="A323" s="850"/>
      <c r="B323" s="902"/>
      <c r="C323" s="850"/>
      <c r="D323" s="850"/>
      <c r="E323" s="850"/>
      <c r="F323" s="850"/>
      <c r="G323" s="850"/>
      <c r="H323" s="850"/>
      <c r="I323" s="850"/>
      <c r="J323" s="860"/>
      <c r="K323" s="860"/>
      <c r="L323" s="860"/>
      <c r="M323" s="860"/>
      <c r="N323" s="860"/>
      <c r="O323" s="860"/>
      <c r="P323" s="902"/>
      <c r="Q323" s="850"/>
    </row>
    <row r="324" spans="1:17">
      <c r="A324" s="850"/>
      <c r="B324" s="902"/>
      <c r="C324" s="850"/>
      <c r="D324" s="850"/>
      <c r="E324" s="850"/>
      <c r="F324" s="850"/>
      <c r="G324" s="850"/>
      <c r="H324" s="850"/>
      <c r="I324" s="850"/>
      <c r="J324" s="860"/>
      <c r="K324" s="860"/>
      <c r="L324" s="860"/>
      <c r="M324" s="860"/>
      <c r="N324" s="860"/>
      <c r="O324" s="860"/>
      <c r="P324" s="902"/>
      <c r="Q324" s="850"/>
    </row>
    <row r="325" spans="1:17">
      <c r="A325" s="850"/>
      <c r="B325" s="902"/>
      <c r="C325" s="850"/>
      <c r="D325" s="850"/>
      <c r="E325" s="850"/>
      <c r="F325" s="850"/>
      <c r="G325" s="850"/>
      <c r="H325" s="850"/>
      <c r="I325" s="850"/>
      <c r="J325" s="860"/>
      <c r="K325" s="860"/>
      <c r="L325" s="860"/>
      <c r="M325" s="860"/>
      <c r="N325" s="860"/>
      <c r="O325" s="860"/>
      <c r="P325" s="902"/>
      <c r="Q325" s="850"/>
    </row>
    <row r="326" spans="1:17">
      <c r="A326" s="850"/>
      <c r="B326" s="902"/>
      <c r="C326" s="850"/>
      <c r="D326" s="850"/>
      <c r="E326" s="850"/>
      <c r="F326" s="850"/>
      <c r="G326" s="850"/>
      <c r="H326" s="850"/>
      <c r="I326" s="850"/>
      <c r="J326" s="860"/>
      <c r="K326" s="860"/>
      <c r="L326" s="860"/>
      <c r="M326" s="860"/>
      <c r="N326" s="860"/>
      <c r="O326" s="860"/>
      <c r="P326" s="902"/>
      <c r="Q326" s="850"/>
    </row>
    <row r="327" spans="1:17">
      <c r="A327" s="850"/>
      <c r="B327" s="902"/>
      <c r="C327" s="850"/>
      <c r="D327" s="850"/>
      <c r="E327" s="850"/>
      <c r="F327" s="850"/>
      <c r="G327" s="850"/>
      <c r="H327" s="850"/>
      <c r="I327" s="850"/>
      <c r="J327" s="860"/>
      <c r="K327" s="860"/>
      <c r="L327" s="860"/>
      <c r="M327" s="860"/>
      <c r="N327" s="860"/>
      <c r="O327" s="860"/>
      <c r="P327" s="902"/>
      <c r="Q327" s="850"/>
    </row>
    <row r="328" spans="1:17">
      <c r="A328" s="850"/>
      <c r="B328" s="902"/>
      <c r="C328" s="850"/>
      <c r="D328" s="850"/>
      <c r="E328" s="850"/>
      <c r="F328" s="850"/>
      <c r="G328" s="850"/>
      <c r="H328" s="850"/>
      <c r="I328" s="850"/>
      <c r="J328" s="860"/>
      <c r="K328" s="860"/>
      <c r="L328" s="860"/>
      <c r="M328" s="860"/>
      <c r="N328" s="860"/>
      <c r="O328" s="860"/>
      <c r="P328" s="902"/>
      <c r="Q328" s="850"/>
    </row>
    <row r="329" spans="1:17">
      <c r="A329" s="850"/>
      <c r="B329" s="902"/>
      <c r="C329" s="850"/>
      <c r="D329" s="850"/>
      <c r="E329" s="850"/>
      <c r="F329" s="850"/>
      <c r="G329" s="850"/>
      <c r="H329" s="850"/>
      <c r="I329" s="850"/>
      <c r="J329" s="860"/>
      <c r="K329" s="860"/>
      <c r="L329" s="860"/>
      <c r="M329" s="860"/>
      <c r="N329" s="860"/>
      <c r="O329" s="860"/>
      <c r="P329" s="902"/>
      <c r="Q329" s="850"/>
    </row>
    <row r="330" spans="1:17">
      <c r="A330" s="850"/>
      <c r="B330" s="902"/>
      <c r="C330" s="850"/>
      <c r="D330" s="850"/>
      <c r="E330" s="850"/>
      <c r="F330" s="850"/>
      <c r="G330" s="850"/>
      <c r="H330" s="850"/>
      <c r="I330" s="850"/>
      <c r="J330" s="860"/>
      <c r="K330" s="860"/>
      <c r="L330" s="860"/>
      <c r="M330" s="860"/>
      <c r="N330" s="860"/>
      <c r="O330" s="860"/>
      <c r="P330" s="902"/>
      <c r="Q330" s="850"/>
    </row>
    <row r="331" spans="1:17">
      <c r="A331" s="850"/>
      <c r="B331" s="902"/>
      <c r="C331" s="850"/>
      <c r="D331" s="850"/>
      <c r="E331" s="850"/>
      <c r="F331" s="850"/>
      <c r="G331" s="850"/>
      <c r="H331" s="850"/>
      <c r="I331" s="850"/>
      <c r="J331" s="860"/>
      <c r="K331" s="860"/>
      <c r="L331" s="860"/>
      <c r="M331" s="860"/>
      <c r="N331" s="860"/>
      <c r="O331" s="860"/>
      <c r="P331" s="902"/>
      <c r="Q331" s="850"/>
    </row>
    <row r="332" spans="1:17">
      <c r="A332" s="850"/>
      <c r="B332" s="902"/>
      <c r="C332" s="850"/>
      <c r="D332" s="850"/>
      <c r="E332" s="850"/>
      <c r="F332" s="850"/>
      <c r="G332" s="850"/>
      <c r="H332" s="850"/>
      <c r="I332" s="850"/>
      <c r="J332" s="860"/>
      <c r="K332" s="860"/>
      <c r="L332" s="860"/>
      <c r="M332" s="860"/>
      <c r="N332" s="860"/>
      <c r="O332" s="860"/>
      <c r="P332" s="902"/>
      <c r="Q332" s="850"/>
    </row>
    <row r="333" spans="1:17">
      <c r="A333" s="850"/>
      <c r="B333" s="902"/>
      <c r="C333" s="850"/>
      <c r="D333" s="850"/>
      <c r="E333" s="850"/>
      <c r="F333" s="850"/>
      <c r="G333" s="850"/>
      <c r="H333" s="850"/>
      <c r="I333" s="850"/>
      <c r="J333" s="860"/>
      <c r="K333" s="860"/>
      <c r="L333" s="860"/>
      <c r="M333" s="860"/>
      <c r="N333" s="860"/>
      <c r="O333" s="860"/>
      <c r="P333" s="902"/>
      <c r="Q333" s="850"/>
    </row>
    <row r="334" spans="1:17">
      <c r="A334" s="850"/>
      <c r="B334" s="902"/>
      <c r="C334" s="850"/>
      <c r="D334" s="850"/>
      <c r="E334" s="850"/>
      <c r="F334" s="850"/>
      <c r="G334" s="850"/>
      <c r="H334" s="850"/>
      <c r="I334" s="850"/>
      <c r="J334" s="860"/>
      <c r="K334" s="860"/>
      <c r="L334" s="860"/>
      <c r="M334" s="860"/>
      <c r="N334" s="860"/>
      <c r="O334" s="860"/>
      <c r="P334" s="902"/>
      <c r="Q334" s="850"/>
    </row>
    <row r="335" spans="1:17">
      <c r="A335" s="850"/>
      <c r="B335" s="902"/>
      <c r="C335" s="850"/>
      <c r="D335" s="850"/>
      <c r="E335" s="850"/>
      <c r="F335" s="850"/>
      <c r="G335" s="850"/>
      <c r="H335" s="850"/>
      <c r="I335" s="850"/>
      <c r="J335" s="860"/>
      <c r="K335" s="860"/>
      <c r="L335" s="860"/>
      <c r="M335" s="860"/>
      <c r="N335" s="860"/>
      <c r="O335" s="860"/>
      <c r="P335" s="902"/>
      <c r="Q335" s="850"/>
    </row>
    <row r="336" spans="1:17">
      <c r="A336" s="850"/>
      <c r="B336" s="902"/>
      <c r="C336" s="850"/>
      <c r="D336" s="850"/>
      <c r="E336" s="850"/>
      <c r="F336" s="850"/>
      <c r="G336" s="850"/>
      <c r="H336" s="850"/>
      <c r="I336" s="850"/>
      <c r="J336" s="860"/>
      <c r="K336" s="860"/>
      <c r="L336" s="860"/>
      <c r="M336" s="860"/>
      <c r="N336" s="860"/>
      <c r="O336" s="860"/>
      <c r="P336" s="902"/>
      <c r="Q336" s="850"/>
    </row>
    <row r="337" spans="1:17">
      <c r="A337" s="850"/>
      <c r="B337" s="902"/>
      <c r="C337" s="850"/>
      <c r="D337" s="850"/>
      <c r="E337" s="850"/>
      <c r="F337" s="850"/>
      <c r="G337" s="850"/>
      <c r="H337" s="850"/>
      <c r="I337" s="850"/>
      <c r="J337" s="860"/>
      <c r="K337" s="860"/>
      <c r="L337" s="860"/>
      <c r="M337" s="860"/>
      <c r="N337" s="860"/>
      <c r="O337" s="860"/>
      <c r="P337" s="902"/>
      <c r="Q337" s="850"/>
    </row>
    <row r="338" spans="1:17">
      <c r="A338" s="850"/>
      <c r="B338" s="902"/>
      <c r="C338" s="850"/>
      <c r="D338" s="850"/>
      <c r="E338" s="850"/>
      <c r="F338" s="850"/>
      <c r="G338" s="850"/>
      <c r="H338" s="850"/>
      <c r="I338" s="850"/>
      <c r="J338" s="860"/>
      <c r="K338" s="860"/>
      <c r="L338" s="860"/>
      <c r="M338" s="860"/>
      <c r="N338" s="860"/>
      <c r="O338" s="860"/>
      <c r="P338" s="902"/>
      <c r="Q338" s="850"/>
    </row>
    <row r="339" spans="1:17">
      <c r="A339" s="850"/>
      <c r="B339" s="902"/>
      <c r="C339" s="850"/>
      <c r="D339" s="850"/>
      <c r="E339" s="850"/>
      <c r="F339" s="850"/>
      <c r="G339" s="850"/>
      <c r="H339" s="850"/>
      <c r="I339" s="850"/>
      <c r="J339" s="860"/>
      <c r="K339" s="860"/>
      <c r="L339" s="860"/>
      <c r="M339" s="860"/>
      <c r="N339" s="860"/>
      <c r="O339" s="860"/>
      <c r="P339" s="902"/>
      <c r="Q339" s="850"/>
    </row>
    <row r="340" spans="1:17">
      <c r="A340" s="850"/>
      <c r="B340" s="902"/>
      <c r="C340" s="850"/>
      <c r="D340" s="850"/>
      <c r="E340" s="850"/>
      <c r="F340" s="850"/>
      <c r="G340" s="850"/>
      <c r="H340" s="850"/>
      <c r="I340" s="850"/>
      <c r="J340" s="860"/>
      <c r="K340" s="860"/>
      <c r="L340" s="860"/>
      <c r="M340" s="860"/>
      <c r="N340" s="860"/>
      <c r="O340" s="860"/>
      <c r="P340" s="902"/>
      <c r="Q340" s="850"/>
    </row>
    <row r="341" spans="1:17">
      <c r="A341" s="850"/>
      <c r="B341" s="902"/>
      <c r="C341" s="850"/>
      <c r="D341" s="850"/>
      <c r="E341" s="850"/>
      <c r="F341" s="850"/>
      <c r="G341" s="850"/>
      <c r="H341" s="850"/>
      <c r="I341" s="850"/>
      <c r="J341" s="860"/>
      <c r="K341" s="860"/>
      <c r="L341" s="860"/>
      <c r="M341" s="860"/>
      <c r="N341" s="860"/>
      <c r="O341" s="860"/>
      <c r="P341" s="902"/>
      <c r="Q341" s="850"/>
    </row>
    <row r="342" spans="1:17">
      <c r="A342" s="850"/>
      <c r="B342" s="902"/>
      <c r="C342" s="850"/>
      <c r="D342" s="850"/>
      <c r="E342" s="850"/>
      <c r="F342" s="850"/>
      <c r="G342" s="850"/>
      <c r="H342" s="850"/>
      <c r="I342" s="850"/>
      <c r="J342" s="860"/>
      <c r="K342" s="860"/>
      <c r="L342" s="860"/>
      <c r="M342" s="860"/>
      <c r="N342" s="860"/>
      <c r="O342" s="860"/>
      <c r="P342" s="902"/>
      <c r="Q342" s="850"/>
    </row>
    <row r="343" spans="1:17">
      <c r="A343" s="850"/>
      <c r="B343" s="902"/>
      <c r="C343" s="850"/>
      <c r="D343" s="850"/>
      <c r="E343" s="850"/>
      <c r="F343" s="850"/>
      <c r="G343" s="850"/>
      <c r="H343" s="850"/>
      <c r="I343" s="850"/>
      <c r="J343" s="860"/>
      <c r="K343" s="860"/>
      <c r="L343" s="860"/>
      <c r="M343" s="860"/>
      <c r="N343" s="860"/>
      <c r="O343" s="860"/>
      <c r="P343" s="902"/>
      <c r="Q343" s="850"/>
    </row>
    <row r="344" spans="1:17">
      <c r="A344" s="850"/>
      <c r="B344" s="902"/>
      <c r="C344" s="850"/>
      <c r="D344" s="850"/>
      <c r="E344" s="850"/>
      <c r="F344" s="850"/>
      <c r="G344" s="850"/>
      <c r="H344" s="850"/>
      <c r="I344" s="850"/>
      <c r="J344" s="860"/>
      <c r="K344" s="860"/>
      <c r="L344" s="860"/>
      <c r="M344" s="860"/>
      <c r="N344" s="860"/>
      <c r="O344" s="860"/>
      <c r="P344" s="902"/>
      <c r="Q344" s="850"/>
    </row>
    <row r="345" spans="1:17">
      <c r="A345" s="850"/>
      <c r="B345" s="902"/>
      <c r="C345" s="850"/>
      <c r="D345" s="850"/>
      <c r="E345" s="850"/>
      <c r="F345" s="850"/>
      <c r="G345" s="850"/>
      <c r="H345" s="850"/>
      <c r="I345" s="850"/>
      <c r="J345" s="860"/>
      <c r="K345" s="860"/>
      <c r="L345" s="860"/>
      <c r="M345" s="860"/>
      <c r="N345" s="860"/>
      <c r="O345" s="860"/>
      <c r="P345" s="902"/>
      <c r="Q345" s="850"/>
    </row>
    <row r="346" spans="1:17">
      <c r="A346" s="850"/>
      <c r="B346" s="902"/>
      <c r="C346" s="850"/>
      <c r="D346" s="850"/>
      <c r="E346" s="850"/>
      <c r="F346" s="850"/>
      <c r="G346" s="850"/>
      <c r="H346" s="850"/>
      <c r="I346" s="850"/>
      <c r="J346" s="860"/>
      <c r="K346" s="860"/>
      <c r="L346" s="860"/>
      <c r="M346" s="860"/>
      <c r="N346" s="860"/>
      <c r="O346" s="860"/>
      <c r="P346" s="902"/>
      <c r="Q346" s="850"/>
    </row>
    <row r="347" spans="1:17">
      <c r="A347" s="850"/>
      <c r="B347" s="902"/>
      <c r="C347" s="850"/>
      <c r="D347" s="850"/>
      <c r="E347" s="850"/>
      <c r="F347" s="850"/>
      <c r="G347" s="850"/>
      <c r="H347" s="850"/>
      <c r="I347" s="850"/>
      <c r="J347" s="860"/>
      <c r="K347" s="860"/>
      <c r="L347" s="860"/>
      <c r="M347" s="860"/>
      <c r="N347" s="860"/>
      <c r="O347" s="860"/>
      <c r="P347" s="902"/>
      <c r="Q347" s="850"/>
    </row>
    <row r="348" spans="1:17">
      <c r="A348" s="850"/>
      <c r="B348" s="902"/>
      <c r="C348" s="850"/>
      <c r="D348" s="850"/>
      <c r="E348" s="850"/>
      <c r="F348" s="850"/>
      <c r="G348" s="850"/>
      <c r="H348" s="850"/>
      <c r="I348" s="850"/>
      <c r="J348" s="860"/>
      <c r="K348" s="860"/>
      <c r="L348" s="860"/>
      <c r="M348" s="860"/>
      <c r="N348" s="860"/>
      <c r="O348" s="860"/>
      <c r="P348" s="902"/>
      <c r="Q348" s="850"/>
    </row>
    <row r="349" spans="1:17">
      <c r="A349" s="850"/>
      <c r="B349" s="902"/>
      <c r="C349" s="850"/>
      <c r="D349" s="850"/>
      <c r="E349" s="850"/>
      <c r="F349" s="850"/>
      <c r="G349" s="850"/>
      <c r="H349" s="850"/>
      <c r="I349" s="850"/>
      <c r="J349" s="860"/>
      <c r="K349" s="860"/>
      <c r="L349" s="860"/>
      <c r="M349" s="860"/>
      <c r="N349" s="860"/>
      <c r="O349" s="860"/>
      <c r="P349" s="902"/>
      <c r="Q349" s="850"/>
    </row>
    <row r="350" spans="1:17">
      <c r="A350" s="850"/>
      <c r="B350" s="902"/>
      <c r="C350" s="850"/>
      <c r="D350" s="850"/>
      <c r="E350" s="850"/>
      <c r="F350" s="850"/>
      <c r="G350" s="850"/>
      <c r="H350" s="850"/>
      <c r="I350" s="850"/>
      <c r="J350" s="860"/>
      <c r="K350" s="860"/>
      <c r="L350" s="860"/>
      <c r="M350" s="860"/>
      <c r="N350" s="860"/>
      <c r="O350" s="860"/>
      <c r="P350" s="902"/>
      <c r="Q350" s="850"/>
    </row>
    <row r="351" spans="1:17">
      <c r="A351" s="850"/>
      <c r="B351" s="902"/>
      <c r="C351" s="850"/>
      <c r="D351" s="850"/>
      <c r="E351" s="850"/>
      <c r="F351" s="850"/>
      <c r="G351" s="850"/>
      <c r="H351" s="850"/>
      <c r="I351" s="850"/>
      <c r="J351" s="860"/>
      <c r="K351" s="860"/>
      <c r="L351" s="860"/>
      <c r="M351" s="860"/>
      <c r="N351" s="860"/>
      <c r="O351" s="860"/>
      <c r="P351" s="902"/>
      <c r="Q351" s="850"/>
    </row>
    <row r="352" spans="1:17">
      <c r="A352" s="850"/>
      <c r="B352" s="902"/>
      <c r="C352" s="850"/>
      <c r="D352" s="850"/>
      <c r="E352" s="850"/>
      <c r="F352" s="850"/>
      <c r="G352" s="850"/>
      <c r="H352" s="850"/>
      <c r="I352" s="850"/>
      <c r="J352" s="860"/>
      <c r="K352" s="860"/>
      <c r="L352" s="860"/>
      <c r="M352" s="860"/>
      <c r="N352" s="860"/>
      <c r="O352" s="860"/>
      <c r="P352" s="902"/>
      <c r="Q352" s="850"/>
    </row>
    <row r="353" spans="1:17">
      <c r="A353" s="850"/>
      <c r="B353" s="902"/>
      <c r="C353" s="850"/>
      <c r="D353" s="850"/>
      <c r="E353" s="850"/>
      <c r="F353" s="850"/>
      <c r="G353" s="850"/>
      <c r="H353" s="850"/>
      <c r="I353" s="850"/>
      <c r="J353" s="860"/>
      <c r="K353" s="860"/>
      <c r="L353" s="860"/>
      <c r="M353" s="860"/>
      <c r="N353" s="860"/>
      <c r="O353" s="860"/>
      <c r="P353" s="902"/>
      <c r="Q353" s="850"/>
    </row>
    <row r="354" spans="1:17">
      <c r="A354" s="850"/>
      <c r="B354" s="902"/>
      <c r="C354" s="850"/>
      <c r="D354" s="850"/>
      <c r="E354" s="850"/>
      <c r="F354" s="850"/>
      <c r="G354" s="850"/>
      <c r="H354" s="850"/>
      <c r="I354" s="850"/>
      <c r="J354" s="860"/>
      <c r="K354" s="860"/>
      <c r="L354" s="860"/>
      <c r="M354" s="860"/>
      <c r="N354" s="860"/>
      <c r="O354" s="860"/>
      <c r="P354" s="902"/>
      <c r="Q354" s="850"/>
    </row>
    <row r="355" spans="1:17">
      <c r="A355" s="850"/>
      <c r="B355" s="902"/>
      <c r="C355" s="850"/>
      <c r="D355" s="850"/>
      <c r="E355" s="850"/>
      <c r="F355" s="850"/>
      <c r="G355" s="850"/>
      <c r="H355" s="850"/>
      <c r="I355" s="850"/>
      <c r="J355" s="860"/>
      <c r="K355" s="860"/>
      <c r="L355" s="860"/>
      <c r="M355" s="860"/>
      <c r="N355" s="860"/>
      <c r="O355" s="860"/>
      <c r="P355" s="902"/>
      <c r="Q355" s="850"/>
    </row>
    <row r="356" spans="1:17">
      <c r="A356" s="850"/>
      <c r="B356" s="902"/>
      <c r="C356" s="850"/>
      <c r="D356" s="850"/>
      <c r="E356" s="850"/>
      <c r="F356" s="850"/>
      <c r="G356" s="850"/>
      <c r="H356" s="850"/>
      <c r="I356" s="850"/>
      <c r="J356" s="860"/>
      <c r="K356" s="860"/>
      <c r="L356" s="860"/>
      <c r="M356" s="860"/>
      <c r="N356" s="860"/>
      <c r="O356" s="860"/>
      <c r="P356" s="902"/>
      <c r="Q356" s="850"/>
    </row>
    <row r="357" spans="1:17">
      <c r="A357" s="850"/>
      <c r="B357" s="902"/>
      <c r="C357" s="850"/>
      <c r="D357" s="850"/>
      <c r="E357" s="850"/>
      <c r="F357" s="850"/>
      <c r="G357" s="850"/>
      <c r="H357" s="850"/>
      <c r="I357" s="850"/>
      <c r="J357" s="860"/>
      <c r="K357" s="860"/>
      <c r="L357" s="860"/>
      <c r="M357" s="860"/>
      <c r="N357" s="860"/>
      <c r="O357" s="860"/>
      <c r="P357" s="902"/>
      <c r="Q357" s="850"/>
    </row>
    <row r="358" spans="1:17">
      <c r="A358" s="850"/>
      <c r="B358" s="902"/>
      <c r="C358" s="850"/>
      <c r="D358" s="850"/>
      <c r="E358" s="850"/>
      <c r="F358" s="850"/>
      <c r="G358" s="850"/>
      <c r="H358" s="850"/>
      <c r="I358" s="850"/>
      <c r="J358" s="860"/>
      <c r="K358" s="860"/>
      <c r="L358" s="860"/>
      <c r="M358" s="860"/>
      <c r="N358" s="860"/>
      <c r="O358" s="860"/>
      <c r="P358" s="902"/>
      <c r="Q358" s="850"/>
    </row>
    <row r="359" spans="1:17">
      <c r="A359" s="850"/>
      <c r="B359" s="902"/>
      <c r="C359" s="850"/>
      <c r="D359" s="850"/>
      <c r="E359" s="850"/>
      <c r="F359" s="850"/>
      <c r="G359" s="850"/>
      <c r="H359" s="850"/>
      <c r="I359" s="850"/>
      <c r="J359" s="860"/>
      <c r="K359" s="860"/>
      <c r="L359" s="860"/>
      <c r="M359" s="860"/>
      <c r="N359" s="860"/>
      <c r="O359" s="860"/>
      <c r="P359" s="902"/>
      <c r="Q359" s="850"/>
    </row>
    <row r="360" spans="1:17">
      <c r="A360" s="850"/>
      <c r="B360" s="902"/>
      <c r="C360" s="850"/>
      <c r="D360" s="850"/>
      <c r="E360" s="850"/>
      <c r="F360" s="850"/>
      <c r="G360" s="850"/>
      <c r="H360" s="850"/>
      <c r="I360" s="850"/>
      <c r="J360" s="860"/>
      <c r="K360" s="860"/>
      <c r="L360" s="860"/>
      <c r="M360" s="860"/>
      <c r="N360" s="860"/>
      <c r="O360" s="860"/>
      <c r="P360" s="902"/>
      <c r="Q360" s="850"/>
    </row>
    <row r="361" spans="1:17">
      <c r="A361" s="850"/>
      <c r="B361" s="902"/>
      <c r="C361" s="850"/>
      <c r="D361" s="850"/>
      <c r="E361" s="850"/>
      <c r="F361" s="850"/>
      <c r="G361" s="850"/>
      <c r="H361" s="850"/>
      <c r="I361" s="850"/>
      <c r="J361" s="860"/>
      <c r="K361" s="860"/>
      <c r="L361" s="860"/>
      <c r="M361" s="860"/>
      <c r="N361" s="860"/>
      <c r="O361" s="860"/>
      <c r="P361" s="902"/>
      <c r="Q361" s="850"/>
    </row>
    <row r="362" spans="1:17">
      <c r="A362" s="850"/>
      <c r="B362" s="902"/>
      <c r="C362" s="850"/>
      <c r="D362" s="850"/>
      <c r="E362" s="850"/>
      <c r="F362" s="850"/>
      <c r="G362" s="850"/>
      <c r="H362" s="850"/>
      <c r="I362" s="850"/>
      <c r="J362" s="860"/>
      <c r="K362" s="860"/>
      <c r="L362" s="860"/>
      <c r="M362" s="860"/>
      <c r="N362" s="860"/>
      <c r="O362" s="860"/>
      <c r="P362" s="902"/>
      <c r="Q362" s="850"/>
    </row>
    <row r="363" spans="1:17">
      <c r="A363" s="850"/>
      <c r="B363" s="902"/>
      <c r="C363" s="850"/>
      <c r="D363" s="850"/>
      <c r="E363" s="850"/>
      <c r="F363" s="850"/>
      <c r="G363" s="850"/>
      <c r="H363" s="850"/>
      <c r="I363" s="850"/>
      <c r="J363" s="860"/>
      <c r="K363" s="860"/>
      <c r="L363" s="860"/>
      <c r="M363" s="860"/>
      <c r="N363" s="860"/>
      <c r="O363" s="860"/>
      <c r="P363" s="902"/>
      <c r="Q363" s="850"/>
    </row>
    <row r="364" spans="1:17">
      <c r="A364" s="850"/>
      <c r="B364" s="902"/>
      <c r="C364" s="850"/>
      <c r="D364" s="850"/>
      <c r="E364" s="850"/>
      <c r="F364" s="850"/>
      <c r="G364" s="850"/>
      <c r="H364" s="850"/>
      <c r="I364" s="850"/>
      <c r="J364" s="860"/>
      <c r="K364" s="860"/>
      <c r="L364" s="860"/>
      <c r="M364" s="860"/>
      <c r="N364" s="860"/>
      <c r="O364" s="860"/>
      <c r="P364" s="902"/>
      <c r="Q364" s="850"/>
    </row>
    <row r="365" spans="1:17">
      <c r="A365" s="850"/>
      <c r="B365" s="902"/>
      <c r="C365" s="850"/>
      <c r="D365" s="850"/>
      <c r="E365" s="850"/>
      <c r="F365" s="850"/>
      <c r="G365" s="850"/>
      <c r="H365" s="850"/>
      <c r="I365" s="850"/>
      <c r="J365" s="860"/>
      <c r="K365" s="860"/>
      <c r="L365" s="860"/>
      <c r="M365" s="860"/>
      <c r="N365" s="860"/>
      <c r="O365" s="860"/>
      <c r="P365" s="902"/>
      <c r="Q365" s="850"/>
    </row>
    <row r="366" spans="1:17">
      <c r="A366" s="850"/>
      <c r="B366" s="902"/>
      <c r="C366" s="850"/>
      <c r="D366" s="850"/>
      <c r="E366" s="850"/>
      <c r="F366" s="850"/>
      <c r="G366" s="850"/>
      <c r="H366" s="850"/>
      <c r="I366" s="850"/>
      <c r="J366" s="860"/>
      <c r="K366" s="860"/>
      <c r="L366" s="860"/>
      <c r="M366" s="860"/>
      <c r="N366" s="860"/>
      <c r="O366" s="860"/>
      <c r="P366" s="902"/>
      <c r="Q366" s="850"/>
    </row>
    <row r="367" spans="1:17">
      <c r="A367" s="850"/>
      <c r="B367" s="902"/>
      <c r="C367" s="850"/>
      <c r="D367" s="850"/>
      <c r="E367" s="850"/>
      <c r="F367" s="850"/>
      <c r="G367" s="850"/>
      <c r="H367" s="850"/>
      <c r="I367" s="850"/>
      <c r="J367" s="860"/>
      <c r="K367" s="860"/>
      <c r="L367" s="860"/>
      <c r="M367" s="860"/>
      <c r="N367" s="860"/>
      <c r="O367" s="860"/>
      <c r="P367" s="902"/>
      <c r="Q367" s="850"/>
    </row>
    <row r="368" spans="1:17">
      <c r="A368" s="850"/>
      <c r="B368" s="902"/>
      <c r="C368" s="850"/>
      <c r="D368" s="850"/>
      <c r="E368" s="850"/>
      <c r="F368" s="850"/>
      <c r="G368" s="850"/>
      <c r="H368" s="850"/>
      <c r="I368" s="850"/>
      <c r="J368" s="860"/>
      <c r="K368" s="860"/>
      <c r="L368" s="860"/>
      <c r="M368" s="860"/>
      <c r="N368" s="860"/>
      <c r="O368" s="860"/>
      <c r="P368" s="902"/>
      <c r="Q368" s="850"/>
    </row>
    <row r="369" spans="1:17">
      <c r="A369" s="850"/>
      <c r="B369" s="902"/>
      <c r="C369" s="850"/>
      <c r="D369" s="850"/>
      <c r="E369" s="850"/>
      <c r="F369" s="850"/>
      <c r="G369" s="850"/>
      <c r="H369" s="850"/>
      <c r="I369" s="850"/>
      <c r="J369" s="860"/>
      <c r="K369" s="860"/>
      <c r="L369" s="860"/>
      <c r="M369" s="860"/>
      <c r="N369" s="860"/>
      <c r="O369" s="860"/>
      <c r="P369" s="902"/>
      <c r="Q369" s="850"/>
    </row>
    <row r="370" spans="1:17">
      <c r="A370" s="850"/>
      <c r="B370" s="902"/>
      <c r="C370" s="850"/>
      <c r="D370" s="850"/>
      <c r="E370" s="850"/>
      <c r="F370" s="850"/>
      <c r="G370" s="850"/>
      <c r="H370" s="850"/>
      <c r="I370" s="850"/>
      <c r="J370" s="860"/>
      <c r="K370" s="860"/>
      <c r="L370" s="860"/>
      <c r="M370" s="860"/>
      <c r="N370" s="860"/>
      <c r="O370" s="860"/>
      <c r="P370" s="902"/>
      <c r="Q370" s="850"/>
    </row>
    <row r="371" spans="1:17">
      <c r="A371" s="850"/>
      <c r="B371" s="902"/>
      <c r="C371" s="850"/>
      <c r="D371" s="850"/>
      <c r="E371" s="850"/>
      <c r="F371" s="850"/>
      <c r="G371" s="850"/>
      <c r="H371" s="850"/>
      <c r="I371" s="850"/>
      <c r="J371" s="860"/>
      <c r="K371" s="860"/>
      <c r="L371" s="860"/>
      <c r="M371" s="860"/>
      <c r="N371" s="860"/>
      <c r="O371" s="860"/>
      <c r="P371" s="902"/>
      <c r="Q371" s="850"/>
    </row>
    <row r="372" spans="1:17">
      <c r="A372" s="850"/>
      <c r="B372" s="902"/>
      <c r="C372" s="850"/>
      <c r="D372" s="850"/>
      <c r="E372" s="850"/>
      <c r="F372" s="850"/>
      <c r="G372" s="850"/>
      <c r="H372" s="850"/>
      <c r="I372" s="850"/>
      <c r="J372" s="860"/>
      <c r="K372" s="860"/>
      <c r="L372" s="860"/>
      <c r="M372" s="860"/>
      <c r="N372" s="860"/>
      <c r="O372" s="860"/>
      <c r="P372" s="902"/>
      <c r="Q372" s="850"/>
    </row>
    <row r="373" spans="1:17">
      <c r="A373" s="850"/>
      <c r="B373" s="902"/>
      <c r="C373" s="850"/>
      <c r="D373" s="850"/>
      <c r="E373" s="850"/>
      <c r="F373" s="850"/>
      <c r="G373" s="850"/>
      <c r="H373" s="850"/>
      <c r="I373" s="850"/>
      <c r="J373" s="860"/>
      <c r="K373" s="860"/>
      <c r="L373" s="860"/>
      <c r="M373" s="860"/>
      <c r="N373" s="860"/>
      <c r="O373" s="860"/>
      <c r="P373" s="902"/>
      <c r="Q373" s="850"/>
    </row>
    <row r="374" spans="1:17">
      <c r="A374" s="850"/>
      <c r="B374" s="902"/>
      <c r="C374" s="850"/>
      <c r="D374" s="850"/>
      <c r="E374" s="850"/>
      <c r="F374" s="850"/>
      <c r="G374" s="850"/>
      <c r="H374" s="850"/>
      <c r="I374" s="850"/>
      <c r="J374" s="860"/>
      <c r="K374" s="860"/>
      <c r="L374" s="860"/>
      <c r="M374" s="860"/>
      <c r="N374" s="860"/>
      <c r="O374" s="860"/>
      <c r="P374" s="902"/>
      <c r="Q374" s="850"/>
    </row>
    <row r="375" spans="1:17">
      <c r="A375" s="850"/>
      <c r="B375" s="902"/>
      <c r="C375" s="850"/>
      <c r="D375" s="850"/>
      <c r="E375" s="850"/>
      <c r="F375" s="850"/>
      <c r="G375" s="850"/>
      <c r="H375" s="850"/>
      <c r="I375" s="850"/>
      <c r="J375" s="860"/>
      <c r="K375" s="860"/>
      <c r="L375" s="860"/>
      <c r="M375" s="860"/>
      <c r="N375" s="860"/>
      <c r="O375" s="860"/>
      <c r="P375" s="902"/>
      <c r="Q375" s="850"/>
    </row>
    <row r="376" spans="1:17">
      <c r="A376" s="850"/>
      <c r="B376" s="902"/>
      <c r="C376" s="850"/>
      <c r="D376" s="850"/>
      <c r="E376" s="850"/>
      <c r="F376" s="850"/>
      <c r="G376" s="850"/>
      <c r="H376" s="850"/>
      <c r="I376" s="850"/>
      <c r="J376" s="860"/>
      <c r="K376" s="860"/>
      <c r="L376" s="860"/>
      <c r="M376" s="860"/>
      <c r="N376" s="860"/>
      <c r="O376" s="860"/>
      <c r="P376" s="902"/>
      <c r="Q376" s="850"/>
    </row>
    <row r="377" spans="1:17">
      <c r="A377" s="850"/>
      <c r="B377" s="902"/>
      <c r="C377" s="850"/>
      <c r="D377" s="850"/>
      <c r="E377" s="850"/>
      <c r="F377" s="850"/>
      <c r="G377" s="850"/>
      <c r="H377" s="850"/>
      <c r="I377" s="850"/>
      <c r="J377" s="860"/>
      <c r="K377" s="860"/>
      <c r="L377" s="860"/>
      <c r="M377" s="860"/>
      <c r="N377" s="860"/>
      <c r="O377" s="860"/>
      <c r="P377" s="902"/>
      <c r="Q377" s="850"/>
    </row>
    <row r="378" spans="1:17">
      <c r="A378" s="850"/>
      <c r="B378" s="902"/>
      <c r="C378" s="850"/>
      <c r="D378" s="850"/>
      <c r="E378" s="850"/>
      <c r="F378" s="850"/>
      <c r="G378" s="850"/>
      <c r="H378" s="850"/>
      <c r="I378" s="850"/>
      <c r="J378" s="860"/>
      <c r="K378" s="860"/>
      <c r="L378" s="860"/>
      <c r="M378" s="860"/>
      <c r="N378" s="860"/>
      <c r="O378" s="860"/>
      <c r="P378" s="902"/>
      <c r="Q378" s="850"/>
    </row>
    <row r="379" spans="1:17">
      <c r="A379" s="850"/>
      <c r="B379" s="902"/>
      <c r="C379" s="850"/>
      <c r="D379" s="850"/>
      <c r="E379" s="850"/>
      <c r="F379" s="850"/>
      <c r="G379" s="850"/>
      <c r="H379" s="850"/>
      <c r="I379" s="850"/>
      <c r="J379" s="860"/>
      <c r="K379" s="860"/>
      <c r="L379" s="860"/>
      <c r="M379" s="860"/>
      <c r="N379" s="860"/>
      <c r="O379" s="860"/>
      <c r="P379" s="902"/>
      <c r="Q379" s="850"/>
    </row>
    <row r="380" spans="1:17">
      <c r="A380" s="850"/>
      <c r="B380" s="902"/>
      <c r="C380" s="850"/>
      <c r="D380" s="850"/>
      <c r="E380" s="850"/>
      <c r="F380" s="850"/>
      <c r="G380" s="850"/>
      <c r="H380" s="850"/>
      <c r="I380" s="850"/>
      <c r="J380" s="860"/>
      <c r="K380" s="860"/>
      <c r="L380" s="860"/>
      <c r="M380" s="860"/>
      <c r="N380" s="860"/>
      <c r="O380" s="860"/>
      <c r="P380" s="902"/>
      <c r="Q380" s="850"/>
    </row>
    <row r="381" spans="1:17">
      <c r="A381" s="850"/>
      <c r="B381" s="902"/>
      <c r="C381" s="850"/>
      <c r="D381" s="850"/>
      <c r="E381" s="850"/>
      <c r="F381" s="850"/>
      <c r="G381" s="850"/>
      <c r="H381" s="850"/>
      <c r="I381" s="850"/>
      <c r="J381" s="860"/>
      <c r="K381" s="860"/>
      <c r="L381" s="860"/>
      <c r="M381" s="860"/>
      <c r="N381" s="860"/>
      <c r="O381" s="860"/>
      <c r="P381" s="902"/>
      <c r="Q381" s="850"/>
    </row>
    <row r="382" spans="1:17">
      <c r="A382" s="850"/>
      <c r="B382" s="902"/>
      <c r="C382" s="850"/>
      <c r="D382" s="850"/>
      <c r="E382" s="850"/>
      <c r="F382" s="850"/>
      <c r="G382" s="850"/>
      <c r="H382" s="850"/>
      <c r="I382" s="850"/>
      <c r="J382" s="860"/>
      <c r="K382" s="860"/>
      <c r="L382" s="860"/>
      <c r="M382" s="860"/>
      <c r="N382" s="860"/>
      <c r="O382" s="860"/>
      <c r="P382" s="902"/>
      <c r="Q382" s="850"/>
    </row>
    <row r="383" spans="1:17">
      <c r="A383" s="850"/>
      <c r="B383" s="902"/>
      <c r="C383" s="850"/>
      <c r="D383" s="850"/>
      <c r="E383" s="850"/>
      <c r="F383" s="850"/>
      <c r="G383" s="850"/>
      <c r="H383" s="850"/>
      <c r="I383" s="850"/>
      <c r="J383" s="860"/>
      <c r="K383" s="860"/>
      <c r="L383" s="860"/>
      <c r="M383" s="860"/>
      <c r="N383" s="860"/>
      <c r="O383" s="860"/>
      <c r="P383" s="902"/>
      <c r="Q383" s="850"/>
    </row>
    <row r="384" spans="1:17">
      <c r="A384" s="850"/>
      <c r="B384" s="902"/>
      <c r="C384" s="850"/>
      <c r="D384" s="850"/>
      <c r="E384" s="850"/>
      <c r="F384" s="850"/>
      <c r="G384" s="850"/>
      <c r="H384" s="850"/>
      <c r="I384" s="850"/>
      <c r="J384" s="860"/>
      <c r="K384" s="860"/>
      <c r="L384" s="860"/>
      <c r="M384" s="860"/>
      <c r="N384" s="860"/>
      <c r="O384" s="860"/>
      <c r="P384" s="902"/>
      <c r="Q384" s="850"/>
    </row>
    <row r="385" spans="1:17">
      <c r="A385" s="850"/>
      <c r="B385" s="902"/>
      <c r="C385" s="850"/>
      <c r="D385" s="850"/>
      <c r="E385" s="850"/>
      <c r="F385" s="850"/>
      <c r="G385" s="850"/>
      <c r="H385" s="850"/>
      <c r="I385" s="850"/>
      <c r="J385" s="860"/>
      <c r="K385" s="860"/>
      <c r="L385" s="860"/>
      <c r="M385" s="860"/>
      <c r="N385" s="860"/>
      <c r="O385" s="860"/>
      <c r="P385" s="902"/>
      <c r="Q385" s="850"/>
    </row>
    <row r="386" spans="1:17">
      <c r="A386" s="850"/>
      <c r="B386" s="902"/>
      <c r="C386" s="850"/>
      <c r="D386" s="850"/>
      <c r="E386" s="850"/>
      <c r="F386" s="850"/>
      <c r="G386" s="850"/>
      <c r="H386" s="850"/>
      <c r="I386" s="850"/>
      <c r="J386" s="860"/>
      <c r="K386" s="860"/>
      <c r="L386" s="860"/>
      <c r="M386" s="860"/>
      <c r="N386" s="860"/>
      <c r="O386" s="860"/>
      <c r="P386" s="902"/>
      <c r="Q386" s="850"/>
    </row>
    <row r="387" spans="1:17">
      <c r="A387" s="850"/>
      <c r="B387" s="902"/>
      <c r="C387" s="850"/>
      <c r="D387" s="850"/>
      <c r="E387" s="850"/>
      <c r="F387" s="850"/>
      <c r="G387" s="850"/>
      <c r="H387" s="850"/>
      <c r="I387" s="850"/>
      <c r="J387" s="860"/>
      <c r="K387" s="860"/>
      <c r="L387" s="860"/>
      <c r="M387" s="860"/>
      <c r="N387" s="860"/>
      <c r="O387" s="860"/>
      <c r="P387" s="902"/>
      <c r="Q387" s="850"/>
    </row>
    <row r="388" spans="1:17">
      <c r="A388" s="850"/>
      <c r="B388" s="902"/>
      <c r="C388" s="850"/>
      <c r="D388" s="850"/>
      <c r="E388" s="850"/>
      <c r="F388" s="850"/>
      <c r="G388" s="850"/>
      <c r="H388" s="850"/>
      <c r="I388" s="850"/>
      <c r="J388" s="860"/>
      <c r="K388" s="860"/>
      <c r="L388" s="860"/>
      <c r="M388" s="860"/>
      <c r="N388" s="860"/>
      <c r="O388" s="860"/>
      <c r="P388" s="902"/>
      <c r="Q388" s="850"/>
    </row>
    <row r="389" spans="1:17">
      <c r="A389" s="850"/>
      <c r="B389" s="902"/>
      <c r="C389" s="850"/>
      <c r="D389" s="850"/>
      <c r="E389" s="850"/>
      <c r="F389" s="850"/>
      <c r="G389" s="850"/>
      <c r="H389" s="850"/>
      <c r="I389" s="850"/>
      <c r="J389" s="860"/>
      <c r="K389" s="860"/>
      <c r="L389" s="860"/>
      <c r="M389" s="860"/>
      <c r="N389" s="860"/>
      <c r="O389" s="860"/>
      <c r="P389" s="902"/>
      <c r="Q389" s="850"/>
    </row>
    <row r="390" spans="1:17">
      <c r="A390" s="850"/>
      <c r="B390" s="902"/>
      <c r="C390" s="850"/>
      <c r="D390" s="850"/>
      <c r="E390" s="850"/>
      <c r="F390" s="850"/>
      <c r="G390" s="850"/>
      <c r="H390" s="850"/>
      <c r="I390" s="850"/>
      <c r="J390" s="860"/>
      <c r="K390" s="860"/>
      <c r="L390" s="860"/>
      <c r="M390" s="860"/>
      <c r="N390" s="860"/>
      <c r="O390" s="860"/>
      <c r="P390" s="902"/>
      <c r="Q390" s="850"/>
    </row>
    <row r="391" spans="1:17">
      <c r="A391" s="850"/>
      <c r="B391" s="902"/>
      <c r="C391" s="850"/>
      <c r="D391" s="850"/>
      <c r="E391" s="850"/>
      <c r="F391" s="850"/>
      <c r="G391" s="850"/>
      <c r="H391" s="850"/>
      <c r="I391" s="850"/>
      <c r="J391" s="860"/>
      <c r="K391" s="860"/>
      <c r="L391" s="860"/>
      <c r="M391" s="860"/>
      <c r="N391" s="860"/>
      <c r="O391" s="860"/>
      <c r="P391" s="902"/>
      <c r="Q391" s="850"/>
    </row>
    <row r="392" spans="1:17">
      <c r="A392" s="850"/>
      <c r="B392" s="902"/>
      <c r="C392" s="850"/>
      <c r="D392" s="850"/>
      <c r="E392" s="850"/>
      <c r="F392" s="850"/>
      <c r="G392" s="850"/>
      <c r="H392" s="850"/>
      <c r="I392" s="850"/>
      <c r="J392" s="860"/>
      <c r="K392" s="860"/>
      <c r="L392" s="860"/>
      <c r="M392" s="860"/>
      <c r="N392" s="860"/>
      <c r="O392" s="860"/>
      <c r="P392" s="902"/>
      <c r="Q392" s="850"/>
    </row>
    <row r="393" spans="1:17">
      <c r="A393" s="850"/>
      <c r="B393" s="902"/>
      <c r="C393" s="850"/>
      <c r="D393" s="850"/>
      <c r="E393" s="850"/>
      <c r="F393" s="850"/>
      <c r="G393" s="850"/>
      <c r="H393" s="850"/>
      <c r="I393" s="850"/>
      <c r="J393" s="860"/>
      <c r="K393" s="860"/>
      <c r="L393" s="860"/>
      <c r="M393" s="860"/>
      <c r="N393" s="860"/>
      <c r="O393" s="860"/>
      <c r="P393" s="902"/>
      <c r="Q393" s="850"/>
    </row>
    <row r="394" spans="1:17">
      <c r="A394" s="850"/>
      <c r="B394" s="902"/>
      <c r="C394" s="850"/>
      <c r="D394" s="850"/>
      <c r="E394" s="850"/>
      <c r="F394" s="850"/>
      <c r="G394" s="850"/>
      <c r="H394" s="850"/>
      <c r="I394" s="850"/>
      <c r="J394" s="860"/>
      <c r="K394" s="860"/>
      <c r="L394" s="860"/>
      <c r="M394" s="860"/>
      <c r="N394" s="860"/>
      <c r="O394" s="860"/>
      <c r="P394" s="902"/>
      <c r="Q394" s="850"/>
    </row>
    <row r="395" spans="1:17">
      <c r="A395" s="850"/>
      <c r="B395" s="902"/>
      <c r="C395" s="850"/>
      <c r="D395" s="850"/>
      <c r="E395" s="850"/>
      <c r="F395" s="850"/>
      <c r="G395" s="850"/>
      <c r="H395" s="850"/>
      <c r="I395" s="850"/>
      <c r="J395" s="860"/>
      <c r="K395" s="860"/>
      <c r="L395" s="860"/>
      <c r="M395" s="860"/>
      <c r="N395" s="860"/>
      <c r="O395" s="860"/>
      <c r="P395" s="902"/>
      <c r="Q395" s="850"/>
    </row>
    <row r="396" spans="1:17">
      <c r="A396" s="850"/>
      <c r="B396" s="902"/>
      <c r="C396" s="850"/>
      <c r="D396" s="850"/>
      <c r="E396" s="850"/>
      <c r="F396" s="850"/>
      <c r="G396" s="850"/>
      <c r="H396" s="850"/>
      <c r="I396" s="850"/>
      <c r="J396" s="860"/>
      <c r="K396" s="860"/>
      <c r="L396" s="860"/>
      <c r="M396" s="860"/>
      <c r="N396" s="860"/>
      <c r="O396" s="860"/>
      <c r="P396" s="902"/>
      <c r="Q396" s="850"/>
    </row>
    <row r="397" spans="1:17">
      <c r="A397" s="850"/>
      <c r="B397" s="902"/>
      <c r="C397" s="850"/>
      <c r="D397" s="850"/>
      <c r="E397" s="850"/>
      <c r="F397" s="850"/>
      <c r="G397" s="850"/>
      <c r="H397" s="850"/>
      <c r="I397" s="850"/>
      <c r="J397" s="860"/>
      <c r="K397" s="860"/>
      <c r="L397" s="860"/>
      <c r="M397" s="860"/>
      <c r="N397" s="860"/>
      <c r="O397" s="860"/>
      <c r="P397" s="902"/>
      <c r="Q397" s="850"/>
    </row>
    <row r="398" spans="1:17">
      <c r="A398" s="850"/>
      <c r="B398" s="902"/>
      <c r="C398" s="850"/>
      <c r="D398" s="850"/>
      <c r="E398" s="850"/>
      <c r="F398" s="850"/>
      <c r="G398" s="850"/>
      <c r="H398" s="850"/>
      <c r="I398" s="850"/>
      <c r="J398" s="860"/>
      <c r="K398" s="860"/>
      <c r="L398" s="860"/>
      <c r="M398" s="860"/>
      <c r="N398" s="860"/>
      <c r="O398" s="860"/>
      <c r="P398" s="902"/>
      <c r="Q398" s="850"/>
    </row>
    <row r="399" spans="1:17">
      <c r="A399" s="850"/>
      <c r="B399" s="902"/>
      <c r="C399" s="850"/>
      <c r="D399" s="850"/>
      <c r="E399" s="850"/>
      <c r="F399" s="850"/>
      <c r="G399" s="850"/>
      <c r="H399" s="850"/>
      <c r="I399" s="850"/>
      <c r="J399" s="860"/>
      <c r="K399" s="860"/>
      <c r="L399" s="860"/>
      <c r="M399" s="860"/>
      <c r="N399" s="860"/>
      <c r="O399" s="860"/>
      <c r="P399" s="902"/>
      <c r="Q399" s="850"/>
    </row>
    <row r="400" spans="1:17">
      <c r="A400" s="850"/>
      <c r="B400" s="902"/>
      <c r="C400" s="850"/>
      <c r="D400" s="850"/>
      <c r="E400" s="850"/>
      <c r="F400" s="850"/>
      <c r="G400" s="850"/>
      <c r="H400" s="850"/>
      <c r="I400" s="850"/>
      <c r="J400" s="860"/>
      <c r="K400" s="860"/>
      <c r="L400" s="860"/>
      <c r="M400" s="860"/>
      <c r="N400" s="860"/>
      <c r="O400" s="860"/>
      <c r="P400" s="902"/>
      <c r="Q400" s="850"/>
    </row>
    <row r="401" spans="1:17">
      <c r="A401" s="850"/>
      <c r="B401" s="902"/>
      <c r="C401" s="850"/>
      <c r="D401" s="850"/>
      <c r="E401" s="850"/>
      <c r="F401" s="850"/>
      <c r="G401" s="850"/>
      <c r="H401" s="850"/>
      <c r="I401" s="850"/>
      <c r="J401" s="860"/>
      <c r="K401" s="860"/>
      <c r="L401" s="860"/>
      <c r="M401" s="860"/>
      <c r="N401" s="860"/>
      <c r="O401" s="860"/>
      <c r="P401" s="902"/>
      <c r="Q401" s="850"/>
    </row>
    <row r="402" spans="1:17">
      <c r="A402" s="850"/>
      <c r="B402" s="902"/>
      <c r="C402" s="850"/>
      <c r="D402" s="850"/>
      <c r="E402" s="850"/>
      <c r="F402" s="850"/>
      <c r="G402" s="850"/>
      <c r="H402" s="850"/>
      <c r="I402" s="850"/>
      <c r="J402" s="860"/>
      <c r="K402" s="860"/>
      <c r="L402" s="860"/>
      <c r="M402" s="860"/>
      <c r="N402" s="860"/>
      <c r="O402" s="860"/>
      <c r="P402" s="902"/>
      <c r="Q402" s="850"/>
    </row>
    <row r="403" spans="1:17">
      <c r="A403" s="850"/>
      <c r="B403" s="902"/>
      <c r="C403" s="850"/>
      <c r="D403" s="850"/>
      <c r="E403" s="850"/>
      <c r="F403" s="850"/>
      <c r="G403" s="850"/>
      <c r="H403" s="850"/>
      <c r="I403" s="850"/>
      <c r="J403" s="860"/>
      <c r="K403" s="860"/>
      <c r="L403" s="860"/>
      <c r="M403" s="860"/>
      <c r="N403" s="860"/>
      <c r="O403" s="860"/>
      <c r="P403" s="902"/>
      <c r="Q403" s="850"/>
    </row>
    <row r="404" spans="1:17">
      <c r="A404" s="850"/>
      <c r="B404" s="902"/>
      <c r="C404" s="850"/>
      <c r="D404" s="850"/>
      <c r="E404" s="850"/>
      <c r="F404" s="850"/>
      <c r="G404" s="850"/>
      <c r="H404" s="850"/>
      <c r="I404" s="850"/>
      <c r="J404" s="860"/>
      <c r="K404" s="860"/>
      <c r="L404" s="860"/>
      <c r="M404" s="860"/>
      <c r="N404" s="860"/>
      <c r="O404" s="860"/>
      <c r="P404" s="902"/>
      <c r="Q404" s="850"/>
    </row>
    <row r="405" spans="1:17">
      <c r="A405" s="850"/>
      <c r="B405" s="902"/>
      <c r="C405" s="850"/>
      <c r="D405" s="850"/>
      <c r="E405" s="850"/>
      <c r="F405" s="850"/>
      <c r="G405" s="850"/>
      <c r="H405" s="850"/>
      <c r="I405" s="850"/>
      <c r="J405" s="860"/>
      <c r="K405" s="860"/>
      <c r="L405" s="860"/>
      <c r="M405" s="860"/>
      <c r="N405" s="860"/>
      <c r="O405" s="860"/>
      <c r="P405" s="902"/>
      <c r="Q405" s="850"/>
    </row>
    <row r="406" spans="1:17">
      <c r="A406" s="850"/>
      <c r="B406" s="902"/>
      <c r="C406" s="850"/>
      <c r="D406" s="850"/>
      <c r="E406" s="850"/>
      <c r="F406" s="850"/>
      <c r="G406" s="850"/>
      <c r="H406" s="850"/>
      <c r="I406" s="850"/>
      <c r="J406" s="860"/>
      <c r="K406" s="860"/>
      <c r="L406" s="860"/>
      <c r="M406" s="860"/>
      <c r="N406" s="860"/>
      <c r="O406" s="860"/>
      <c r="P406" s="902"/>
      <c r="Q406" s="850"/>
    </row>
    <row r="407" spans="1:17">
      <c r="A407" s="850"/>
      <c r="B407" s="902"/>
      <c r="C407" s="850"/>
      <c r="D407" s="850"/>
      <c r="E407" s="850"/>
      <c r="F407" s="850"/>
      <c r="G407" s="850"/>
      <c r="H407" s="850"/>
      <c r="I407" s="850"/>
      <c r="J407" s="860"/>
      <c r="K407" s="860"/>
      <c r="L407" s="860"/>
      <c r="M407" s="860"/>
      <c r="N407" s="860"/>
      <c r="O407" s="860"/>
      <c r="P407" s="902"/>
      <c r="Q407" s="850"/>
    </row>
    <row r="408" spans="1:17">
      <c r="A408" s="850"/>
      <c r="B408" s="902"/>
      <c r="C408" s="850"/>
      <c r="D408" s="850"/>
      <c r="E408" s="850"/>
      <c r="F408" s="850"/>
      <c r="G408" s="850"/>
      <c r="H408" s="850"/>
      <c r="I408" s="850"/>
      <c r="J408" s="860"/>
      <c r="K408" s="860"/>
      <c r="L408" s="860"/>
      <c r="M408" s="860"/>
      <c r="N408" s="860"/>
      <c r="O408" s="860"/>
      <c r="P408" s="902"/>
      <c r="Q408" s="850"/>
    </row>
    <row r="409" spans="1:17">
      <c r="A409" s="850"/>
      <c r="B409" s="902"/>
      <c r="C409" s="850"/>
      <c r="D409" s="850"/>
      <c r="E409" s="850"/>
      <c r="F409" s="850"/>
      <c r="G409" s="850"/>
      <c r="H409" s="850"/>
      <c r="I409" s="850"/>
      <c r="J409" s="860"/>
      <c r="K409" s="860"/>
      <c r="L409" s="860"/>
      <c r="M409" s="860"/>
      <c r="N409" s="860"/>
      <c r="O409" s="860"/>
      <c r="P409" s="902"/>
      <c r="Q409" s="850"/>
    </row>
    <row r="410" spans="1:17">
      <c r="A410" s="850"/>
      <c r="B410" s="902"/>
      <c r="C410" s="850"/>
      <c r="D410" s="850"/>
      <c r="E410" s="850"/>
      <c r="F410" s="850"/>
      <c r="G410" s="850"/>
      <c r="H410" s="850"/>
      <c r="I410" s="850"/>
      <c r="J410" s="860"/>
      <c r="K410" s="860"/>
      <c r="L410" s="860"/>
      <c r="M410" s="860"/>
      <c r="N410" s="860"/>
      <c r="O410" s="860"/>
      <c r="P410" s="902"/>
      <c r="Q410" s="850"/>
    </row>
    <row r="411" spans="1:17">
      <c r="A411" s="850"/>
      <c r="B411" s="902"/>
      <c r="C411" s="850"/>
      <c r="D411" s="850"/>
      <c r="E411" s="850"/>
      <c r="F411" s="850"/>
      <c r="G411" s="850"/>
      <c r="H411" s="850"/>
      <c r="I411" s="850"/>
      <c r="J411" s="860"/>
      <c r="K411" s="860"/>
      <c r="L411" s="860"/>
      <c r="M411" s="860"/>
      <c r="N411" s="860"/>
      <c r="O411" s="860"/>
      <c r="P411" s="902"/>
      <c r="Q411" s="850"/>
    </row>
    <row r="412" spans="1:17">
      <c r="A412" s="850"/>
      <c r="B412" s="902"/>
      <c r="C412" s="850"/>
      <c r="D412" s="850"/>
      <c r="E412" s="850"/>
      <c r="F412" s="850"/>
      <c r="G412" s="850"/>
      <c r="H412" s="850"/>
      <c r="I412" s="850"/>
      <c r="J412" s="860"/>
      <c r="K412" s="860"/>
      <c r="L412" s="860"/>
      <c r="M412" s="860"/>
      <c r="N412" s="860"/>
      <c r="O412" s="860"/>
      <c r="P412" s="902"/>
      <c r="Q412" s="850"/>
    </row>
    <row r="413" spans="1:17">
      <c r="A413" s="850"/>
      <c r="B413" s="902"/>
      <c r="C413" s="850"/>
      <c r="D413" s="850"/>
      <c r="E413" s="850"/>
      <c r="F413" s="850"/>
      <c r="G413" s="850"/>
      <c r="H413" s="850"/>
      <c r="I413" s="850"/>
      <c r="J413" s="860"/>
      <c r="K413" s="860"/>
      <c r="L413" s="860"/>
      <c r="M413" s="860"/>
      <c r="N413" s="860"/>
      <c r="O413" s="860"/>
      <c r="P413" s="902"/>
      <c r="Q413" s="850"/>
    </row>
    <row r="414" spans="1:17">
      <c r="A414" s="850"/>
      <c r="B414" s="902"/>
      <c r="C414" s="850"/>
      <c r="D414" s="850"/>
      <c r="E414" s="850"/>
      <c r="F414" s="850"/>
      <c r="G414" s="850"/>
      <c r="H414" s="850"/>
      <c r="I414" s="850"/>
      <c r="J414" s="860"/>
      <c r="K414" s="860"/>
      <c r="L414" s="860"/>
      <c r="M414" s="860"/>
      <c r="N414" s="860"/>
      <c r="O414" s="860"/>
      <c r="P414" s="902"/>
      <c r="Q414" s="850"/>
    </row>
    <row r="415" spans="1:17">
      <c r="A415" s="850"/>
      <c r="B415" s="902"/>
      <c r="C415" s="850"/>
      <c r="D415" s="850"/>
      <c r="E415" s="850"/>
      <c r="F415" s="850"/>
      <c r="G415" s="850"/>
      <c r="H415" s="850"/>
      <c r="I415" s="850"/>
      <c r="J415" s="860"/>
      <c r="K415" s="860"/>
      <c r="L415" s="860"/>
      <c r="M415" s="860"/>
      <c r="N415" s="860"/>
      <c r="O415" s="860"/>
      <c r="P415" s="902"/>
      <c r="Q415" s="850"/>
    </row>
    <row r="416" spans="1:17">
      <c r="A416" s="850"/>
      <c r="B416" s="902"/>
      <c r="C416" s="850"/>
      <c r="D416" s="850"/>
      <c r="E416" s="850"/>
      <c r="F416" s="850"/>
      <c r="G416" s="850"/>
      <c r="H416" s="850"/>
      <c r="I416" s="850"/>
      <c r="J416" s="860"/>
      <c r="K416" s="860"/>
      <c r="L416" s="860"/>
      <c r="M416" s="860"/>
      <c r="N416" s="860"/>
      <c r="O416" s="860"/>
      <c r="P416" s="902"/>
      <c r="Q416" s="850"/>
    </row>
    <row r="417" spans="1:17">
      <c r="A417" s="850"/>
      <c r="B417" s="902"/>
      <c r="C417" s="850"/>
      <c r="D417" s="850"/>
      <c r="E417" s="850"/>
      <c r="F417" s="850"/>
      <c r="G417" s="850"/>
      <c r="H417" s="850"/>
      <c r="I417" s="850"/>
      <c r="J417" s="860"/>
      <c r="K417" s="860"/>
      <c r="L417" s="860"/>
      <c r="M417" s="860"/>
      <c r="N417" s="860"/>
      <c r="O417" s="860"/>
      <c r="P417" s="902"/>
      <c r="Q417" s="850"/>
    </row>
    <row r="418" spans="1:17">
      <c r="A418" s="850"/>
      <c r="B418" s="902"/>
      <c r="C418" s="850"/>
      <c r="D418" s="850"/>
      <c r="E418" s="850"/>
      <c r="F418" s="850"/>
      <c r="G418" s="850"/>
      <c r="H418" s="850"/>
      <c r="I418" s="850"/>
      <c r="J418" s="860"/>
      <c r="K418" s="860"/>
      <c r="L418" s="860"/>
      <c r="M418" s="860"/>
      <c r="N418" s="860"/>
      <c r="O418" s="860"/>
      <c r="P418" s="902"/>
      <c r="Q418" s="850"/>
    </row>
    <row r="419" spans="1:17">
      <c r="A419" s="850"/>
      <c r="B419" s="902"/>
      <c r="C419" s="850"/>
      <c r="D419" s="850"/>
      <c r="E419" s="850"/>
      <c r="F419" s="850"/>
      <c r="G419" s="850"/>
      <c r="H419" s="850"/>
      <c r="I419" s="850"/>
      <c r="J419" s="860"/>
      <c r="K419" s="860"/>
      <c r="L419" s="860"/>
      <c r="M419" s="860"/>
      <c r="N419" s="860"/>
      <c r="O419" s="860"/>
      <c r="P419" s="902"/>
      <c r="Q419" s="850"/>
    </row>
    <row r="420" spans="1:17">
      <c r="A420" s="850"/>
      <c r="B420" s="902"/>
      <c r="C420" s="850"/>
      <c r="D420" s="850"/>
      <c r="E420" s="850"/>
      <c r="F420" s="850"/>
      <c r="G420" s="850"/>
      <c r="H420" s="850"/>
      <c r="I420" s="850"/>
      <c r="J420" s="860"/>
      <c r="K420" s="860"/>
      <c r="L420" s="860"/>
      <c r="M420" s="860"/>
      <c r="N420" s="860"/>
      <c r="O420" s="860"/>
      <c r="P420" s="902"/>
      <c r="Q420" s="850"/>
    </row>
    <row r="421" spans="1:17">
      <c r="A421" s="850"/>
      <c r="B421" s="902"/>
      <c r="C421" s="850"/>
      <c r="D421" s="850"/>
      <c r="E421" s="850"/>
      <c r="F421" s="850"/>
      <c r="G421" s="850"/>
      <c r="H421" s="850"/>
      <c r="I421" s="850"/>
      <c r="J421" s="860"/>
      <c r="K421" s="860"/>
      <c r="L421" s="860"/>
      <c r="M421" s="860"/>
      <c r="N421" s="860"/>
      <c r="O421" s="860"/>
      <c r="P421" s="902"/>
      <c r="Q421" s="850"/>
    </row>
    <row r="422" spans="1:17">
      <c r="A422" s="850"/>
      <c r="B422" s="902"/>
      <c r="C422" s="850"/>
      <c r="D422" s="850"/>
      <c r="E422" s="850"/>
      <c r="F422" s="850"/>
      <c r="G422" s="850"/>
      <c r="H422" s="850"/>
      <c r="I422" s="850"/>
      <c r="J422" s="860"/>
      <c r="K422" s="860"/>
      <c r="L422" s="860"/>
      <c r="M422" s="860"/>
      <c r="N422" s="860"/>
      <c r="O422" s="860"/>
      <c r="P422" s="902"/>
      <c r="Q422" s="850"/>
    </row>
    <row r="423" spans="1:17">
      <c r="A423" s="850"/>
      <c r="B423" s="902"/>
      <c r="C423" s="850"/>
      <c r="D423" s="850"/>
      <c r="E423" s="850"/>
      <c r="F423" s="850"/>
      <c r="G423" s="850"/>
      <c r="H423" s="850"/>
      <c r="I423" s="850"/>
      <c r="J423" s="860"/>
      <c r="K423" s="860"/>
      <c r="L423" s="860"/>
      <c r="M423" s="860"/>
      <c r="N423" s="860"/>
      <c r="O423" s="860"/>
      <c r="P423" s="902"/>
      <c r="Q423" s="850"/>
    </row>
    <row r="424" spans="1:17">
      <c r="A424" s="850"/>
      <c r="B424" s="902"/>
      <c r="C424" s="850"/>
      <c r="D424" s="850"/>
      <c r="E424" s="850"/>
      <c r="F424" s="850"/>
      <c r="G424" s="850"/>
      <c r="H424" s="850"/>
      <c r="I424" s="850"/>
      <c r="J424" s="860"/>
      <c r="K424" s="860"/>
      <c r="L424" s="860"/>
      <c r="M424" s="860"/>
      <c r="N424" s="860"/>
      <c r="O424" s="860"/>
      <c r="P424" s="902"/>
      <c r="Q424" s="850"/>
    </row>
    <row r="425" spans="1:17">
      <c r="A425" s="850"/>
      <c r="B425" s="902"/>
      <c r="C425" s="850"/>
      <c r="D425" s="850"/>
      <c r="E425" s="850"/>
      <c r="F425" s="850"/>
      <c r="G425" s="850"/>
      <c r="H425" s="850"/>
      <c r="I425" s="850"/>
      <c r="J425" s="860"/>
      <c r="K425" s="860"/>
      <c r="L425" s="860"/>
      <c r="M425" s="860"/>
      <c r="N425" s="860"/>
      <c r="O425" s="860"/>
      <c r="P425" s="902"/>
      <c r="Q425" s="850"/>
    </row>
    <row r="426" spans="1:17">
      <c r="A426" s="850"/>
      <c r="B426" s="902"/>
      <c r="C426" s="850"/>
      <c r="D426" s="850"/>
      <c r="E426" s="850"/>
      <c r="F426" s="850"/>
      <c r="G426" s="850"/>
      <c r="H426" s="850"/>
      <c r="I426" s="850"/>
      <c r="J426" s="860"/>
      <c r="K426" s="860"/>
      <c r="L426" s="860"/>
      <c r="M426" s="860"/>
      <c r="N426" s="860"/>
      <c r="O426" s="860"/>
      <c r="P426" s="902"/>
      <c r="Q426" s="850"/>
    </row>
    <row r="427" spans="1:17">
      <c r="A427" s="850"/>
      <c r="B427" s="902"/>
      <c r="C427" s="850"/>
      <c r="D427" s="850"/>
      <c r="E427" s="850"/>
      <c r="F427" s="850"/>
      <c r="G427" s="850"/>
      <c r="H427" s="850"/>
      <c r="I427" s="850"/>
      <c r="J427" s="860"/>
      <c r="K427" s="860"/>
      <c r="L427" s="860"/>
      <c r="M427" s="860"/>
      <c r="N427" s="860"/>
      <c r="O427" s="860"/>
      <c r="P427" s="902"/>
      <c r="Q427" s="850"/>
    </row>
    <row r="428" spans="1:17">
      <c r="A428" s="850"/>
      <c r="B428" s="902"/>
      <c r="C428" s="850"/>
      <c r="D428" s="850"/>
      <c r="E428" s="850"/>
      <c r="F428" s="850"/>
      <c r="G428" s="850"/>
      <c r="H428" s="850"/>
      <c r="I428" s="850"/>
      <c r="J428" s="860"/>
      <c r="K428" s="860"/>
      <c r="L428" s="860"/>
      <c r="M428" s="860"/>
      <c r="N428" s="860"/>
      <c r="O428" s="860"/>
      <c r="P428" s="902"/>
      <c r="Q428" s="850"/>
    </row>
    <row r="429" spans="1:17">
      <c r="A429" s="850"/>
      <c r="B429" s="902"/>
      <c r="C429" s="850"/>
      <c r="D429" s="850"/>
      <c r="E429" s="850"/>
      <c r="F429" s="850"/>
      <c r="G429" s="850"/>
      <c r="H429" s="850"/>
      <c r="I429" s="850"/>
      <c r="J429" s="860"/>
      <c r="K429" s="860"/>
      <c r="L429" s="860"/>
      <c r="M429" s="860"/>
      <c r="N429" s="860"/>
      <c r="O429" s="860"/>
      <c r="P429" s="902"/>
      <c r="Q429" s="850"/>
    </row>
    <row r="430" spans="1:17">
      <c r="A430" s="850"/>
      <c r="B430" s="902"/>
      <c r="C430" s="850"/>
      <c r="D430" s="850"/>
      <c r="E430" s="850"/>
      <c r="F430" s="850"/>
      <c r="G430" s="850"/>
      <c r="H430" s="850"/>
      <c r="I430" s="850"/>
      <c r="J430" s="860"/>
      <c r="K430" s="860"/>
      <c r="L430" s="860"/>
      <c r="M430" s="860"/>
      <c r="N430" s="860"/>
      <c r="O430" s="860"/>
      <c r="P430" s="902"/>
      <c r="Q430" s="850"/>
    </row>
    <row r="431" spans="1:17">
      <c r="A431" s="850"/>
      <c r="B431" s="902"/>
      <c r="C431" s="850"/>
      <c r="D431" s="850"/>
      <c r="E431" s="850"/>
      <c r="F431" s="850"/>
      <c r="G431" s="850"/>
      <c r="H431" s="850"/>
      <c r="I431" s="850"/>
      <c r="J431" s="860"/>
      <c r="K431" s="860"/>
      <c r="L431" s="860"/>
      <c r="M431" s="860"/>
      <c r="N431" s="860"/>
      <c r="O431" s="860"/>
      <c r="P431" s="902"/>
      <c r="Q431" s="850"/>
    </row>
    <row r="432" spans="1:17">
      <c r="A432" s="850"/>
      <c r="B432" s="902"/>
      <c r="C432" s="850"/>
      <c r="D432" s="850"/>
      <c r="E432" s="850"/>
      <c r="F432" s="850"/>
      <c r="G432" s="850"/>
      <c r="H432" s="850"/>
      <c r="I432" s="850"/>
      <c r="J432" s="860"/>
      <c r="K432" s="860"/>
      <c r="L432" s="860"/>
      <c r="M432" s="860"/>
      <c r="N432" s="860"/>
      <c r="O432" s="860"/>
      <c r="P432" s="902"/>
      <c r="Q432" s="850"/>
    </row>
    <row r="433" spans="1:17">
      <c r="A433" s="850"/>
      <c r="B433" s="902"/>
      <c r="C433" s="850"/>
      <c r="D433" s="850"/>
      <c r="E433" s="850"/>
      <c r="F433" s="850"/>
      <c r="G433" s="850"/>
      <c r="H433" s="850"/>
      <c r="I433" s="850"/>
      <c r="J433" s="860"/>
      <c r="K433" s="860"/>
      <c r="L433" s="860"/>
      <c r="M433" s="860"/>
      <c r="N433" s="860"/>
      <c r="O433" s="860"/>
      <c r="P433" s="902"/>
      <c r="Q433" s="850"/>
    </row>
    <row r="434" spans="1:17">
      <c r="A434" s="850"/>
      <c r="B434" s="902"/>
      <c r="C434" s="850"/>
      <c r="D434" s="850"/>
      <c r="E434" s="850"/>
      <c r="F434" s="850"/>
      <c r="G434" s="850"/>
      <c r="H434" s="850"/>
      <c r="I434" s="850"/>
      <c r="J434" s="860"/>
      <c r="K434" s="860"/>
      <c r="L434" s="860"/>
      <c r="M434" s="860"/>
      <c r="N434" s="860"/>
      <c r="O434" s="860"/>
      <c r="P434" s="902"/>
      <c r="Q434" s="850"/>
    </row>
    <row r="435" spans="1:17">
      <c r="A435" s="850"/>
      <c r="B435" s="902"/>
      <c r="C435" s="850"/>
      <c r="D435" s="850"/>
      <c r="E435" s="850"/>
      <c r="F435" s="850"/>
      <c r="G435" s="850"/>
      <c r="H435" s="850"/>
      <c r="I435" s="850"/>
      <c r="J435" s="860"/>
      <c r="K435" s="860"/>
      <c r="L435" s="860"/>
      <c r="M435" s="860"/>
      <c r="N435" s="860"/>
      <c r="O435" s="860"/>
      <c r="P435" s="902"/>
      <c r="Q435" s="850"/>
    </row>
    <row r="436" spans="1:17">
      <c r="A436" s="850"/>
      <c r="B436" s="902"/>
      <c r="C436" s="850"/>
      <c r="D436" s="850"/>
      <c r="E436" s="850"/>
      <c r="F436" s="850"/>
      <c r="G436" s="850"/>
      <c r="H436" s="850"/>
      <c r="I436" s="850"/>
      <c r="J436" s="860"/>
      <c r="K436" s="860"/>
      <c r="L436" s="860"/>
      <c r="M436" s="860"/>
      <c r="N436" s="860"/>
      <c r="O436" s="860"/>
      <c r="P436" s="902"/>
      <c r="Q436" s="850"/>
    </row>
    <row r="437" spans="1:17">
      <c r="A437" s="850"/>
      <c r="B437" s="902"/>
      <c r="C437" s="850"/>
      <c r="D437" s="850"/>
      <c r="E437" s="850"/>
      <c r="F437" s="850"/>
      <c r="G437" s="850"/>
      <c r="H437" s="850"/>
      <c r="I437" s="850"/>
      <c r="J437" s="860"/>
      <c r="K437" s="860"/>
      <c r="L437" s="860"/>
      <c r="M437" s="860"/>
      <c r="N437" s="860"/>
      <c r="O437" s="860"/>
      <c r="P437" s="902"/>
      <c r="Q437" s="850"/>
    </row>
    <row r="438" spans="1:17">
      <c r="A438" s="850"/>
      <c r="B438" s="902"/>
      <c r="C438" s="850"/>
      <c r="D438" s="850"/>
      <c r="E438" s="850"/>
      <c r="F438" s="850"/>
      <c r="G438" s="850"/>
      <c r="H438" s="850"/>
      <c r="I438" s="850"/>
      <c r="J438" s="860"/>
      <c r="K438" s="860"/>
      <c r="L438" s="860"/>
      <c r="M438" s="860"/>
      <c r="N438" s="860"/>
      <c r="O438" s="860"/>
      <c r="P438" s="902"/>
      <c r="Q438" s="850"/>
    </row>
    <row r="439" spans="1:17">
      <c r="A439" s="850"/>
      <c r="B439" s="902"/>
      <c r="C439" s="850"/>
      <c r="D439" s="850"/>
      <c r="E439" s="850"/>
      <c r="F439" s="850"/>
      <c r="G439" s="850"/>
      <c r="H439" s="850"/>
      <c r="I439" s="850"/>
      <c r="J439" s="860"/>
      <c r="K439" s="860"/>
      <c r="L439" s="860"/>
      <c r="M439" s="860"/>
      <c r="N439" s="860"/>
      <c r="O439" s="860"/>
      <c r="P439" s="902"/>
      <c r="Q439" s="850"/>
    </row>
    <row r="440" spans="1:17">
      <c r="A440" s="850"/>
      <c r="B440" s="902"/>
      <c r="C440" s="850"/>
      <c r="D440" s="850"/>
      <c r="E440" s="850"/>
      <c r="F440" s="850"/>
      <c r="G440" s="850"/>
      <c r="H440" s="850"/>
      <c r="I440" s="850"/>
      <c r="J440" s="860"/>
      <c r="K440" s="860"/>
      <c r="L440" s="860"/>
      <c r="M440" s="860"/>
      <c r="N440" s="860"/>
      <c r="O440" s="860"/>
      <c r="P440" s="902"/>
      <c r="Q440" s="850"/>
    </row>
    <row r="441" spans="1:17">
      <c r="A441" s="850"/>
      <c r="B441" s="902"/>
      <c r="C441" s="850"/>
      <c r="D441" s="850"/>
      <c r="E441" s="850"/>
      <c r="F441" s="850"/>
      <c r="G441" s="850"/>
      <c r="H441" s="850"/>
      <c r="I441" s="850"/>
      <c r="J441" s="860"/>
      <c r="K441" s="860"/>
      <c r="L441" s="860"/>
      <c r="M441" s="860"/>
      <c r="N441" s="860"/>
      <c r="O441" s="860"/>
      <c r="P441" s="902"/>
      <c r="Q441" s="850"/>
    </row>
    <row r="442" spans="1:17">
      <c r="A442" s="850"/>
      <c r="B442" s="902"/>
      <c r="C442" s="850"/>
      <c r="D442" s="850"/>
      <c r="E442" s="850"/>
      <c r="F442" s="850"/>
      <c r="G442" s="850"/>
      <c r="H442" s="850"/>
      <c r="I442" s="850"/>
      <c r="J442" s="860"/>
      <c r="K442" s="860"/>
      <c r="L442" s="860"/>
      <c r="M442" s="860"/>
      <c r="N442" s="860"/>
      <c r="O442" s="860"/>
      <c r="P442" s="902"/>
      <c r="Q442" s="850"/>
    </row>
    <row r="443" spans="1:17">
      <c r="A443" s="850"/>
      <c r="B443" s="902"/>
      <c r="C443" s="850"/>
      <c r="D443" s="850"/>
      <c r="E443" s="850"/>
      <c r="F443" s="850"/>
      <c r="G443" s="850"/>
      <c r="H443" s="850"/>
      <c r="I443" s="850"/>
      <c r="J443" s="860"/>
      <c r="K443" s="860"/>
      <c r="L443" s="860"/>
      <c r="M443" s="860"/>
      <c r="N443" s="860"/>
      <c r="O443" s="860"/>
      <c r="P443" s="902"/>
      <c r="Q443" s="850"/>
    </row>
    <row r="444" spans="1:17">
      <c r="A444" s="850"/>
      <c r="B444" s="902"/>
      <c r="C444" s="850"/>
      <c r="D444" s="850"/>
      <c r="E444" s="850"/>
      <c r="F444" s="850"/>
      <c r="G444" s="850"/>
      <c r="H444" s="850"/>
      <c r="I444" s="850"/>
      <c r="J444" s="860"/>
      <c r="K444" s="860"/>
      <c r="L444" s="860"/>
      <c r="M444" s="860"/>
      <c r="N444" s="860"/>
      <c r="O444" s="860"/>
      <c r="P444" s="902"/>
      <c r="Q444" s="850"/>
    </row>
    <row r="445" spans="1:17">
      <c r="A445" s="850"/>
      <c r="B445" s="902"/>
      <c r="C445" s="850"/>
      <c r="D445" s="850"/>
      <c r="E445" s="850"/>
      <c r="F445" s="850"/>
      <c r="G445" s="850"/>
      <c r="H445" s="850"/>
      <c r="I445" s="850"/>
      <c r="J445" s="860"/>
      <c r="K445" s="860"/>
      <c r="L445" s="860"/>
      <c r="M445" s="860"/>
      <c r="N445" s="860"/>
      <c r="O445" s="860"/>
      <c r="P445" s="902"/>
      <c r="Q445" s="850"/>
    </row>
    <row r="446" spans="1:17">
      <c r="A446" s="850"/>
      <c r="B446" s="902"/>
      <c r="C446" s="850"/>
      <c r="D446" s="850"/>
      <c r="E446" s="850"/>
      <c r="F446" s="850"/>
      <c r="G446" s="850"/>
      <c r="H446" s="850"/>
      <c r="I446" s="850"/>
      <c r="J446" s="860"/>
      <c r="K446" s="860"/>
      <c r="L446" s="860"/>
      <c r="M446" s="860"/>
      <c r="N446" s="860"/>
      <c r="O446" s="860"/>
      <c r="P446" s="902"/>
      <c r="Q446" s="850"/>
    </row>
    <row r="447" spans="1:17">
      <c r="A447" s="850"/>
      <c r="B447" s="902"/>
      <c r="C447" s="850"/>
      <c r="D447" s="850"/>
      <c r="E447" s="850"/>
      <c r="F447" s="850"/>
      <c r="G447" s="850"/>
      <c r="H447" s="850"/>
      <c r="I447" s="850"/>
      <c r="J447" s="860"/>
      <c r="K447" s="860"/>
      <c r="L447" s="860"/>
      <c r="M447" s="860"/>
      <c r="N447" s="860"/>
      <c r="O447" s="860"/>
      <c r="P447" s="902"/>
      <c r="Q447" s="850"/>
    </row>
    <row r="448" spans="1:17">
      <c r="A448" s="850"/>
      <c r="B448" s="902"/>
      <c r="C448" s="850"/>
      <c r="D448" s="850"/>
      <c r="E448" s="850"/>
      <c r="F448" s="850"/>
      <c r="G448" s="850"/>
      <c r="H448" s="850"/>
      <c r="I448" s="850"/>
      <c r="J448" s="860"/>
      <c r="K448" s="860"/>
      <c r="L448" s="860"/>
      <c r="M448" s="860"/>
      <c r="N448" s="860"/>
      <c r="O448" s="860"/>
      <c r="P448" s="902"/>
      <c r="Q448" s="850"/>
    </row>
    <row r="449" spans="1:17">
      <c r="A449" s="850"/>
      <c r="B449" s="902"/>
      <c r="C449" s="850"/>
      <c r="D449" s="850"/>
      <c r="E449" s="850"/>
      <c r="F449" s="850"/>
      <c r="G449" s="850"/>
      <c r="H449" s="850"/>
      <c r="I449" s="850"/>
      <c r="J449" s="860"/>
      <c r="K449" s="860"/>
      <c r="L449" s="860"/>
      <c r="M449" s="860"/>
      <c r="N449" s="860"/>
      <c r="O449" s="860"/>
      <c r="P449" s="902"/>
      <c r="Q449" s="850"/>
    </row>
    <row r="450" spans="1:17">
      <c r="A450" s="850"/>
      <c r="B450" s="902"/>
      <c r="C450" s="850"/>
      <c r="D450" s="850"/>
      <c r="E450" s="850"/>
      <c r="F450" s="850"/>
      <c r="G450" s="850"/>
      <c r="H450" s="850"/>
      <c r="I450" s="850"/>
      <c r="J450" s="860"/>
      <c r="K450" s="860"/>
      <c r="L450" s="860"/>
      <c r="M450" s="860"/>
      <c r="N450" s="860"/>
      <c r="O450" s="860"/>
      <c r="P450" s="902"/>
      <c r="Q450" s="850"/>
    </row>
    <row r="451" spans="1:17">
      <c r="A451" s="850"/>
      <c r="B451" s="902"/>
      <c r="C451" s="850"/>
      <c r="D451" s="850"/>
      <c r="E451" s="850"/>
      <c r="F451" s="850"/>
      <c r="G451" s="850"/>
      <c r="H451" s="850"/>
      <c r="I451" s="850"/>
      <c r="J451" s="860"/>
      <c r="K451" s="860"/>
      <c r="L451" s="860"/>
      <c r="M451" s="860"/>
      <c r="N451" s="860"/>
      <c r="O451" s="860"/>
      <c r="P451" s="902"/>
      <c r="Q451" s="850"/>
    </row>
    <row r="452" spans="1:17">
      <c r="A452" s="850"/>
      <c r="B452" s="902"/>
      <c r="C452" s="850"/>
      <c r="D452" s="850"/>
      <c r="E452" s="850"/>
      <c r="F452" s="850"/>
      <c r="G452" s="850"/>
      <c r="H452" s="850"/>
      <c r="I452" s="850"/>
      <c r="J452" s="860"/>
      <c r="K452" s="860"/>
      <c r="L452" s="860"/>
      <c r="M452" s="860"/>
      <c r="N452" s="860"/>
      <c r="O452" s="860"/>
      <c r="P452" s="902"/>
      <c r="Q452" s="850"/>
    </row>
    <row r="453" spans="1:17">
      <c r="A453" s="850"/>
      <c r="B453" s="902"/>
      <c r="C453" s="850"/>
      <c r="D453" s="850"/>
      <c r="E453" s="850"/>
      <c r="F453" s="850"/>
      <c r="G453" s="850"/>
      <c r="H453" s="850"/>
      <c r="I453" s="850"/>
      <c r="J453" s="860"/>
      <c r="K453" s="860"/>
      <c r="L453" s="860"/>
      <c r="M453" s="860"/>
      <c r="N453" s="860"/>
      <c r="O453" s="860"/>
      <c r="P453" s="902"/>
      <c r="Q453" s="850"/>
    </row>
    <row r="454" spans="1:17">
      <c r="A454" s="850"/>
      <c r="B454" s="902"/>
      <c r="C454" s="850"/>
      <c r="D454" s="850"/>
      <c r="E454" s="850"/>
      <c r="F454" s="850"/>
      <c r="G454" s="850"/>
      <c r="H454" s="850"/>
      <c r="I454" s="850"/>
      <c r="J454" s="860"/>
      <c r="K454" s="860"/>
      <c r="L454" s="860"/>
      <c r="M454" s="860"/>
      <c r="N454" s="860"/>
      <c r="O454" s="860"/>
      <c r="P454" s="902"/>
      <c r="Q454" s="850"/>
    </row>
    <row r="455" spans="1:17">
      <c r="A455" s="850"/>
      <c r="B455" s="902"/>
      <c r="C455" s="850"/>
      <c r="D455" s="850"/>
      <c r="E455" s="850"/>
      <c r="F455" s="850"/>
      <c r="G455" s="850"/>
      <c r="H455" s="850"/>
      <c r="I455" s="850"/>
      <c r="J455" s="860"/>
      <c r="K455" s="860"/>
      <c r="L455" s="860"/>
      <c r="M455" s="860"/>
      <c r="N455" s="860"/>
      <c r="O455" s="860"/>
      <c r="P455" s="902"/>
      <c r="Q455" s="850"/>
    </row>
    <row r="456" spans="1:17">
      <c r="A456" s="850"/>
      <c r="B456" s="902"/>
      <c r="C456" s="850"/>
      <c r="D456" s="850"/>
      <c r="E456" s="850"/>
      <c r="F456" s="850"/>
      <c r="G456" s="850"/>
      <c r="H456" s="850"/>
      <c r="I456" s="850"/>
      <c r="J456" s="860"/>
      <c r="K456" s="860"/>
      <c r="L456" s="860"/>
      <c r="M456" s="860"/>
      <c r="N456" s="860"/>
      <c r="O456" s="860"/>
      <c r="P456" s="902"/>
      <c r="Q456" s="850"/>
    </row>
    <row r="457" spans="1:17">
      <c r="A457" s="850"/>
      <c r="B457" s="902"/>
      <c r="C457" s="850"/>
      <c r="D457" s="850"/>
      <c r="E457" s="850"/>
      <c r="F457" s="850"/>
      <c r="G457" s="850"/>
      <c r="H457" s="850"/>
      <c r="I457" s="850"/>
      <c r="J457" s="860"/>
      <c r="K457" s="860"/>
      <c r="L457" s="860"/>
      <c r="M457" s="860"/>
      <c r="N457" s="860"/>
      <c r="O457" s="860"/>
      <c r="P457" s="902"/>
      <c r="Q457" s="850"/>
    </row>
    <row r="458" spans="1:17">
      <c r="A458" s="850"/>
      <c r="B458" s="902"/>
      <c r="C458" s="850"/>
      <c r="D458" s="850"/>
      <c r="E458" s="850"/>
      <c r="F458" s="850"/>
      <c r="G458" s="850"/>
      <c r="H458" s="850"/>
      <c r="I458" s="850"/>
      <c r="J458" s="860"/>
      <c r="K458" s="860"/>
      <c r="L458" s="860"/>
      <c r="M458" s="860"/>
      <c r="N458" s="860"/>
      <c r="O458" s="860"/>
      <c r="P458" s="902"/>
      <c r="Q458" s="850"/>
    </row>
    <row r="459" spans="1:17">
      <c r="A459" s="850"/>
      <c r="B459" s="902"/>
      <c r="C459" s="850"/>
      <c r="D459" s="850"/>
      <c r="E459" s="850"/>
      <c r="F459" s="850"/>
      <c r="G459" s="850"/>
      <c r="H459" s="850"/>
      <c r="I459" s="850"/>
      <c r="J459" s="860"/>
      <c r="K459" s="860"/>
      <c r="L459" s="860"/>
      <c r="M459" s="860"/>
      <c r="N459" s="860"/>
      <c r="O459" s="860"/>
      <c r="P459" s="902"/>
      <c r="Q459" s="850"/>
    </row>
    <row r="460" spans="1:17">
      <c r="A460" s="850"/>
      <c r="B460" s="902"/>
      <c r="C460" s="850"/>
      <c r="D460" s="850"/>
      <c r="E460" s="850"/>
      <c r="F460" s="850"/>
      <c r="G460" s="850"/>
      <c r="H460" s="850"/>
      <c r="I460" s="850"/>
      <c r="J460" s="860"/>
      <c r="K460" s="860"/>
      <c r="L460" s="860"/>
      <c r="M460" s="860"/>
      <c r="N460" s="860"/>
      <c r="O460" s="860"/>
      <c r="P460" s="902"/>
      <c r="Q460" s="850"/>
    </row>
    <row r="461" spans="1:17">
      <c r="A461" s="850"/>
      <c r="B461" s="902"/>
      <c r="C461" s="850"/>
      <c r="D461" s="850"/>
      <c r="E461" s="850"/>
      <c r="F461" s="850"/>
      <c r="G461" s="850"/>
      <c r="H461" s="850"/>
      <c r="I461" s="850"/>
      <c r="J461" s="860"/>
      <c r="K461" s="860"/>
      <c r="L461" s="860"/>
      <c r="M461" s="860"/>
      <c r="N461" s="860"/>
      <c r="O461" s="860"/>
      <c r="P461" s="902"/>
      <c r="Q461" s="850"/>
    </row>
    <row r="462" spans="1:17">
      <c r="A462" s="850"/>
      <c r="B462" s="902"/>
      <c r="C462" s="850"/>
      <c r="D462" s="850"/>
      <c r="E462" s="850"/>
      <c r="F462" s="850"/>
      <c r="G462" s="850"/>
      <c r="H462" s="850"/>
      <c r="I462" s="850"/>
      <c r="J462" s="860"/>
      <c r="K462" s="860"/>
      <c r="L462" s="860"/>
      <c r="M462" s="860"/>
      <c r="N462" s="860"/>
      <c r="O462" s="860"/>
      <c r="P462" s="902"/>
      <c r="Q462" s="850"/>
    </row>
    <row r="463" spans="1:17">
      <c r="A463" s="850"/>
      <c r="B463" s="902"/>
      <c r="C463" s="850"/>
      <c r="D463" s="850"/>
      <c r="E463" s="850"/>
      <c r="F463" s="850"/>
      <c r="G463" s="850"/>
      <c r="H463" s="850"/>
      <c r="I463" s="850"/>
      <c r="J463" s="860"/>
      <c r="K463" s="860"/>
      <c r="L463" s="860"/>
      <c r="M463" s="860"/>
      <c r="N463" s="860"/>
      <c r="O463" s="860"/>
      <c r="P463" s="902"/>
      <c r="Q463" s="850"/>
    </row>
    <row r="464" spans="1:17">
      <c r="A464" s="850"/>
      <c r="B464" s="902"/>
      <c r="C464" s="850"/>
      <c r="D464" s="850"/>
      <c r="E464" s="850"/>
      <c r="F464" s="850"/>
      <c r="G464" s="850"/>
      <c r="H464" s="850"/>
      <c r="I464" s="850"/>
      <c r="J464" s="860"/>
      <c r="K464" s="860"/>
      <c r="L464" s="860"/>
      <c r="M464" s="860"/>
      <c r="N464" s="860"/>
      <c r="O464" s="860"/>
      <c r="P464" s="902"/>
      <c r="Q464" s="850"/>
    </row>
    <row r="465" spans="1:17">
      <c r="A465" s="850"/>
      <c r="B465" s="902"/>
      <c r="C465" s="850"/>
      <c r="D465" s="850"/>
      <c r="E465" s="850"/>
      <c r="F465" s="850"/>
      <c r="G465" s="850"/>
      <c r="H465" s="850"/>
      <c r="I465" s="850"/>
      <c r="J465" s="860"/>
      <c r="K465" s="860"/>
      <c r="L465" s="860"/>
      <c r="M465" s="860"/>
      <c r="N465" s="860"/>
      <c r="O465" s="860"/>
      <c r="P465" s="902"/>
      <c r="Q465" s="850"/>
    </row>
    <row r="466" spans="1:17">
      <c r="A466" s="850"/>
      <c r="B466" s="902"/>
      <c r="C466" s="850"/>
      <c r="D466" s="850"/>
      <c r="E466" s="850"/>
      <c r="F466" s="850"/>
      <c r="G466" s="850"/>
      <c r="H466" s="850"/>
      <c r="I466" s="850"/>
      <c r="J466" s="860"/>
      <c r="K466" s="860"/>
      <c r="L466" s="860"/>
      <c r="M466" s="860"/>
      <c r="N466" s="860"/>
      <c r="O466" s="860"/>
      <c r="P466" s="902"/>
      <c r="Q466" s="850"/>
    </row>
    <row r="467" spans="1:17">
      <c r="A467" s="850"/>
      <c r="B467" s="902"/>
      <c r="C467" s="850"/>
      <c r="D467" s="850"/>
      <c r="E467" s="850"/>
      <c r="F467" s="850"/>
      <c r="G467" s="850"/>
      <c r="H467" s="850"/>
      <c r="I467" s="850"/>
      <c r="J467" s="860"/>
      <c r="K467" s="860"/>
      <c r="L467" s="860"/>
      <c r="M467" s="860"/>
      <c r="N467" s="860"/>
      <c r="O467" s="860"/>
      <c r="P467" s="902"/>
      <c r="Q467" s="850"/>
    </row>
    <row r="468" spans="1:17">
      <c r="A468" s="850"/>
      <c r="B468" s="902"/>
      <c r="C468" s="850"/>
      <c r="D468" s="850"/>
      <c r="E468" s="850"/>
      <c r="F468" s="850"/>
      <c r="G468" s="850"/>
      <c r="H468" s="850"/>
      <c r="I468" s="850"/>
      <c r="J468" s="860"/>
      <c r="K468" s="860"/>
      <c r="L468" s="860"/>
      <c r="M468" s="860"/>
      <c r="N468" s="860"/>
      <c r="O468" s="860"/>
      <c r="P468" s="902"/>
      <c r="Q468" s="850"/>
    </row>
    <row r="469" spans="1:17">
      <c r="A469" s="850"/>
      <c r="B469" s="902"/>
      <c r="C469" s="850"/>
      <c r="D469" s="850"/>
      <c r="E469" s="850"/>
      <c r="F469" s="850"/>
      <c r="G469" s="850"/>
      <c r="H469" s="850"/>
      <c r="I469" s="850"/>
      <c r="J469" s="860"/>
      <c r="K469" s="860"/>
      <c r="L469" s="860"/>
      <c r="M469" s="860"/>
      <c r="N469" s="860"/>
      <c r="O469" s="860"/>
      <c r="P469" s="902"/>
      <c r="Q469" s="850"/>
    </row>
    <row r="470" spans="1:17">
      <c r="A470" s="850"/>
      <c r="B470" s="902"/>
      <c r="C470" s="850"/>
      <c r="D470" s="850"/>
      <c r="E470" s="850"/>
      <c r="F470" s="850"/>
      <c r="G470" s="850"/>
      <c r="H470" s="850"/>
      <c r="I470" s="850"/>
      <c r="J470" s="860"/>
      <c r="K470" s="860"/>
      <c r="L470" s="860"/>
      <c r="M470" s="860"/>
      <c r="N470" s="860"/>
      <c r="O470" s="860"/>
      <c r="P470" s="902"/>
      <c r="Q470" s="850"/>
    </row>
    <row r="471" spans="1:17">
      <c r="A471" s="850"/>
      <c r="B471" s="902"/>
      <c r="C471" s="850"/>
      <c r="D471" s="850"/>
      <c r="E471" s="850"/>
      <c r="F471" s="850"/>
      <c r="G471" s="850"/>
      <c r="H471" s="850"/>
      <c r="I471" s="850"/>
      <c r="J471" s="860"/>
      <c r="K471" s="860"/>
      <c r="L471" s="860"/>
      <c r="M471" s="860"/>
      <c r="N471" s="860"/>
      <c r="O471" s="860"/>
      <c r="P471" s="902"/>
      <c r="Q471" s="850"/>
    </row>
    <row r="472" spans="1:17">
      <c r="A472" s="850"/>
      <c r="B472" s="902"/>
      <c r="C472" s="850"/>
      <c r="D472" s="850"/>
      <c r="E472" s="850"/>
      <c r="F472" s="850"/>
      <c r="G472" s="850"/>
      <c r="H472" s="850"/>
      <c r="I472" s="850"/>
      <c r="J472" s="860"/>
      <c r="K472" s="860"/>
      <c r="L472" s="860"/>
      <c r="M472" s="860"/>
      <c r="N472" s="860"/>
      <c r="O472" s="860"/>
      <c r="P472" s="902"/>
      <c r="Q472" s="850"/>
    </row>
    <row r="473" spans="1:17">
      <c r="A473" s="850"/>
      <c r="B473" s="902"/>
      <c r="C473" s="850"/>
      <c r="D473" s="850"/>
      <c r="E473" s="850"/>
      <c r="F473" s="850"/>
      <c r="G473" s="850"/>
      <c r="H473" s="850"/>
      <c r="I473" s="850"/>
      <c r="J473" s="860"/>
      <c r="K473" s="860"/>
      <c r="L473" s="860"/>
      <c r="M473" s="860"/>
      <c r="N473" s="860"/>
      <c r="O473" s="860"/>
      <c r="P473" s="902"/>
      <c r="Q473" s="850"/>
    </row>
    <row r="474" spans="1:17">
      <c r="A474" s="850"/>
      <c r="B474" s="902"/>
      <c r="C474" s="850"/>
      <c r="D474" s="850"/>
      <c r="E474" s="850"/>
      <c r="F474" s="850"/>
      <c r="G474" s="850"/>
      <c r="H474" s="850"/>
      <c r="I474" s="850"/>
      <c r="J474" s="860"/>
      <c r="K474" s="860"/>
      <c r="L474" s="860"/>
      <c r="M474" s="860"/>
      <c r="N474" s="860"/>
      <c r="O474" s="860"/>
      <c r="P474" s="902"/>
      <c r="Q474" s="850"/>
    </row>
    <row r="475" spans="1:17">
      <c r="A475" s="850"/>
      <c r="B475" s="902"/>
      <c r="C475" s="850"/>
      <c r="D475" s="850"/>
      <c r="E475" s="850"/>
      <c r="F475" s="850"/>
      <c r="G475" s="850"/>
      <c r="H475" s="850"/>
      <c r="I475" s="850"/>
      <c r="J475" s="860"/>
      <c r="K475" s="860"/>
      <c r="L475" s="860"/>
      <c r="M475" s="860"/>
      <c r="N475" s="860"/>
      <c r="O475" s="860"/>
      <c r="P475" s="902"/>
      <c r="Q475" s="850"/>
    </row>
    <row r="476" spans="1:17">
      <c r="A476" s="850"/>
      <c r="B476" s="902"/>
      <c r="C476" s="850"/>
      <c r="D476" s="850"/>
      <c r="E476" s="850"/>
      <c r="F476" s="850"/>
      <c r="G476" s="850"/>
      <c r="H476" s="850"/>
      <c r="I476" s="850"/>
      <c r="J476" s="860"/>
      <c r="K476" s="860"/>
      <c r="L476" s="860"/>
      <c r="M476" s="860"/>
      <c r="N476" s="860"/>
      <c r="O476" s="860"/>
      <c r="P476" s="902"/>
      <c r="Q476" s="850"/>
    </row>
    <row r="477" spans="1:17">
      <c r="A477" s="850"/>
      <c r="B477" s="902"/>
      <c r="C477" s="850"/>
      <c r="D477" s="850"/>
      <c r="E477" s="850"/>
      <c r="F477" s="850"/>
      <c r="G477" s="850"/>
      <c r="H477" s="850"/>
      <c r="I477" s="850"/>
      <c r="J477" s="860"/>
      <c r="K477" s="860"/>
      <c r="L477" s="860"/>
      <c r="M477" s="860"/>
      <c r="N477" s="860"/>
      <c r="O477" s="860"/>
      <c r="P477" s="902"/>
      <c r="Q477" s="850"/>
    </row>
    <row r="478" spans="1:17">
      <c r="A478" s="850"/>
      <c r="B478" s="902"/>
      <c r="C478" s="850"/>
      <c r="D478" s="850"/>
      <c r="E478" s="850"/>
      <c r="F478" s="850"/>
      <c r="G478" s="850"/>
      <c r="H478" s="850"/>
      <c r="I478" s="850"/>
      <c r="J478" s="860"/>
      <c r="K478" s="860"/>
      <c r="L478" s="860"/>
      <c r="M478" s="860"/>
      <c r="N478" s="860"/>
      <c r="O478" s="860"/>
      <c r="P478" s="902"/>
      <c r="Q478" s="850"/>
    </row>
    <row r="479" spans="1:17">
      <c r="A479" s="850"/>
      <c r="B479" s="902"/>
      <c r="C479" s="850"/>
      <c r="D479" s="850"/>
      <c r="E479" s="850"/>
      <c r="F479" s="850"/>
      <c r="G479" s="850"/>
      <c r="H479" s="850"/>
      <c r="I479" s="850"/>
      <c r="J479" s="860"/>
      <c r="K479" s="860"/>
      <c r="L479" s="860"/>
      <c r="M479" s="860"/>
      <c r="N479" s="860"/>
      <c r="O479" s="860"/>
      <c r="P479" s="902"/>
      <c r="Q479" s="850"/>
    </row>
    <row r="480" spans="1:17">
      <c r="A480" s="850"/>
      <c r="B480" s="902"/>
      <c r="C480" s="850"/>
      <c r="D480" s="850"/>
      <c r="E480" s="850"/>
      <c r="F480" s="850"/>
      <c r="G480" s="850"/>
      <c r="H480" s="850"/>
      <c r="I480" s="850"/>
      <c r="J480" s="860"/>
      <c r="K480" s="860"/>
      <c r="L480" s="860"/>
      <c r="M480" s="860"/>
      <c r="N480" s="860"/>
      <c r="O480" s="860"/>
      <c r="P480" s="902"/>
      <c r="Q480" s="850"/>
    </row>
    <row r="481" spans="1:17">
      <c r="A481" s="850"/>
      <c r="B481" s="902"/>
      <c r="C481" s="850"/>
      <c r="D481" s="850"/>
      <c r="E481" s="850"/>
      <c r="F481" s="850"/>
      <c r="G481" s="850"/>
      <c r="H481" s="850"/>
      <c r="I481" s="850"/>
      <c r="J481" s="860"/>
      <c r="K481" s="860"/>
      <c r="L481" s="860"/>
      <c r="M481" s="860"/>
      <c r="N481" s="860"/>
      <c r="O481" s="860"/>
      <c r="P481" s="902"/>
      <c r="Q481" s="850"/>
    </row>
    <row r="482" spans="1:17">
      <c r="A482" s="850"/>
      <c r="B482" s="902"/>
      <c r="C482" s="850"/>
      <c r="D482" s="850"/>
      <c r="E482" s="850"/>
      <c r="F482" s="850"/>
      <c r="G482" s="850"/>
      <c r="H482" s="850"/>
      <c r="I482" s="850"/>
      <c r="J482" s="860"/>
      <c r="K482" s="860"/>
      <c r="L482" s="860"/>
      <c r="M482" s="860"/>
      <c r="N482" s="860"/>
      <c r="O482" s="860"/>
      <c r="P482" s="902"/>
      <c r="Q482" s="850"/>
    </row>
    <row r="483" spans="1:17">
      <c r="A483" s="850"/>
      <c r="B483" s="902"/>
      <c r="C483" s="850"/>
      <c r="D483" s="850"/>
      <c r="E483" s="850"/>
      <c r="F483" s="850"/>
      <c r="G483" s="850"/>
      <c r="H483" s="850"/>
      <c r="I483" s="850"/>
      <c r="J483" s="860"/>
      <c r="K483" s="860"/>
      <c r="L483" s="860"/>
      <c r="M483" s="860"/>
      <c r="N483" s="860"/>
      <c r="O483" s="860"/>
      <c r="P483" s="902"/>
      <c r="Q483" s="850"/>
    </row>
    <row r="484" spans="1:17">
      <c r="A484" s="850"/>
      <c r="B484" s="902"/>
      <c r="C484" s="850"/>
      <c r="D484" s="850"/>
      <c r="E484" s="850"/>
      <c r="F484" s="850"/>
      <c r="G484" s="850"/>
      <c r="H484" s="850"/>
      <c r="I484" s="850"/>
      <c r="J484" s="860"/>
      <c r="K484" s="860"/>
      <c r="L484" s="860"/>
      <c r="M484" s="860"/>
      <c r="N484" s="860"/>
      <c r="O484" s="860"/>
      <c r="P484" s="902"/>
      <c r="Q484" s="850"/>
    </row>
    <row r="485" spans="1:17">
      <c r="A485" s="850"/>
      <c r="B485" s="902"/>
      <c r="C485" s="850"/>
      <c r="D485" s="850"/>
      <c r="E485" s="850"/>
      <c r="F485" s="850"/>
      <c r="G485" s="850"/>
      <c r="H485" s="850"/>
      <c r="I485" s="850"/>
      <c r="J485" s="860"/>
      <c r="K485" s="860"/>
      <c r="L485" s="860"/>
      <c r="M485" s="860"/>
      <c r="N485" s="860"/>
      <c r="O485" s="860"/>
      <c r="P485" s="902"/>
      <c r="Q485" s="850"/>
    </row>
    <row r="486" spans="1:17">
      <c r="A486" s="850"/>
      <c r="B486" s="902"/>
      <c r="C486" s="850"/>
      <c r="D486" s="850"/>
      <c r="E486" s="850"/>
      <c r="F486" s="850"/>
      <c r="G486" s="850"/>
      <c r="H486" s="850"/>
      <c r="I486" s="850"/>
      <c r="J486" s="860"/>
      <c r="K486" s="860"/>
      <c r="L486" s="860"/>
      <c r="M486" s="860"/>
      <c r="N486" s="860"/>
      <c r="O486" s="860"/>
      <c r="P486" s="902"/>
      <c r="Q486" s="850"/>
    </row>
    <row r="487" spans="1:17">
      <c r="A487" s="850"/>
      <c r="B487" s="902"/>
      <c r="C487" s="850"/>
      <c r="D487" s="850"/>
      <c r="E487" s="850"/>
      <c r="F487" s="850"/>
      <c r="G487" s="850"/>
      <c r="H487" s="850"/>
      <c r="I487" s="850"/>
      <c r="J487" s="860"/>
      <c r="K487" s="860"/>
      <c r="L487" s="860"/>
      <c r="M487" s="860"/>
      <c r="N487" s="860"/>
      <c r="O487" s="860"/>
      <c r="P487" s="902"/>
      <c r="Q487" s="850"/>
    </row>
    <row r="488" spans="1:17">
      <c r="A488" s="850"/>
      <c r="B488" s="902"/>
      <c r="C488" s="850"/>
      <c r="D488" s="850"/>
      <c r="E488" s="850"/>
      <c r="F488" s="850"/>
      <c r="G488" s="850"/>
      <c r="H488" s="850"/>
      <c r="I488" s="850"/>
      <c r="J488" s="860"/>
      <c r="K488" s="860"/>
      <c r="L488" s="860"/>
      <c r="M488" s="860"/>
      <c r="N488" s="860"/>
      <c r="O488" s="860"/>
      <c r="P488" s="902"/>
      <c r="Q488" s="850"/>
    </row>
    <row r="489" spans="1:17">
      <c r="A489" s="850"/>
      <c r="B489" s="902"/>
      <c r="C489" s="850"/>
      <c r="D489" s="850"/>
      <c r="E489" s="850"/>
      <c r="F489" s="850"/>
      <c r="G489" s="850"/>
      <c r="H489" s="850"/>
      <c r="I489" s="850"/>
      <c r="J489" s="860"/>
      <c r="K489" s="860"/>
      <c r="L489" s="860"/>
      <c r="M489" s="860"/>
      <c r="N489" s="860"/>
      <c r="O489" s="860"/>
      <c r="P489" s="902"/>
      <c r="Q489" s="850"/>
    </row>
    <row r="490" spans="1:17">
      <c r="A490" s="850"/>
      <c r="B490" s="902"/>
      <c r="C490" s="850"/>
      <c r="D490" s="850"/>
      <c r="E490" s="850"/>
      <c r="F490" s="850"/>
      <c r="G490" s="850"/>
      <c r="H490" s="850"/>
      <c r="I490" s="850"/>
      <c r="J490" s="860"/>
      <c r="K490" s="860"/>
      <c r="L490" s="860"/>
      <c r="M490" s="860"/>
      <c r="N490" s="860"/>
      <c r="O490" s="860"/>
      <c r="P490" s="902"/>
      <c r="Q490" s="850"/>
    </row>
    <row r="491" spans="1:17">
      <c r="A491" s="850"/>
      <c r="B491" s="902"/>
      <c r="C491" s="850"/>
      <c r="D491" s="850"/>
      <c r="E491" s="850"/>
      <c r="F491" s="850"/>
      <c r="G491" s="850"/>
      <c r="H491" s="850"/>
      <c r="I491" s="850"/>
      <c r="J491" s="860"/>
      <c r="K491" s="860"/>
      <c r="L491" s="860"/>
      <c r="M491" s="860"/>
      <c r="N491" s="860"/>
      <c r="O491" s="860"/>
      <c r="P491" s="902"/>
      <c r="Q491" s="850"/>
    </row>
    <row r="492" spans="1:17">
      <c r="A492" s="850"/>
      <c r="B492" s="902"/>
      <c r="C492" s="850"/>
      <c r="D492" s="850"/>
      <c r="E492" s="850"/>
      <c r="F492" s="850"/>
      <c r="G492" s="850"/>
      <c r="H492" s="850"/>
      <c r="I492" s="850"/>
      <c r="J492" s="860"/>
      <c r="K492" s="860"/>
      <c r="L492" s="860"/>
      <c r="M492" s="860"/>
      <c r="N492" s="860"/>
      <c r="O492" s="860"/>
      <c r="P492" s="902"/>
      <c r="Q492" s="850"/>
    </row>
    <row r="493" spans="1:17">
      <c r="A493" s="850"/>
      <c r="B493" s="902"/>
      <c r="C493" s="850"/>
      <c r="D493" s="850"/>
      <c r="E493" s="850"/>
      <c r="F493" s="850"/>
      <c r="G493" s="850"/>
      <c r="H493" s="850"/>
      <c r="I493" s="850"/>
      <c r="J493" s="860"/>
      <c r="K493" s="860"/>
      <c r="L493" s="860"/>
      <c r="M493" s="860"/>
      <c r="N493" s="860"/>
      <c r="O493" s="860"/>
      <c r="P493" s="902"/>
      <c r="Q493" s="850"/>
    </row>
    <row r="494" spans="1:17">
      <c r="A494" s="850"/>
      <c r="B494" s="902"/>
      <c r="C494" s="850"/>
      <c r="D494" s="850"/>
      <c r="E494" s="850"/>
      <c r="F494" s="850"/>
      <c r="G494" s="850"/>
      <c r="H494" s="850"/>
      <c r="I494" s="850"/>
      <c r="J494" s="860"/>
      <c r="K494" s="860"/>
      <c r="L494" s="860"/>
      <c r="M494" s="860"/>
      <c r="N494" s="860"/>
      <c r="O494" s="860"/>
      <c r="P494" s="902"/>
      <c r="Q494" s="850"/>
    </row>
    <row r="495" spans="1:17">
      <c r="A495" s="850"/>
      <c r="B495" s="902"/>
      <c r="C495" s="850"/>
      <c r="D495" s="850"/>
      <c r="E495" s="850"/>
      <c r="F495" s="850"/>
      <c r="G495" s="850"/>
      <c r="H495" s="850"/>
      <c r="I495" s="850"/>
      <c r="J495" s="860"/>
      <c r="K495" s="860"/>
      <c r="L495" s="860"/>
      <c r="M495" s="860"/>
      <c r="N495" s="860"/>
      <c r="O495" s="860"/>
      <c r="P495" s="902"/>
      <c r="Q495" s="850"/>
    </row>
    <row r="496" spans="1:17">
      <c r="A496" s="850"/>
      <c r="B496" s="902"/>
      <c r="C496" s="850"/>
      <c r="D496" s="850"/>
      <c r="E496" s="850"/>
      <c r="F496" s="850"/>
      <c r="G496" s="850"/>
      <c r="H496" s="850"/>
      <c r="I496" s="850"/>
      <c r="J496" s="860"/>
      <c r="K496" s="860"/>
      <c r="L496" s="860"/>
      <c r="M496" s="860"/>
      <c r="N496" s="860"/>
      <c r="O496" s="860"/>
      <c r="P496" s="902"/>
      <c r="Q496" s="850"/>
    </row>
    <row r="497" spans="1:17">
      <c r="A497" s="850"/>
      <c r="B497" s="902"/>
      <c r="C497" s="850"/>
      <c r="D497" s="850"/>
      <c r="E497" s="850"/>
      <c r="F497" s="850"/>
      <c r="G497" s="850"/>
      <c r="H497" s="850"/>
      <c r="I497" s="850"/>
      <c r="J497" s="860"/>
      <c r="K497" s="860"/>
      <c r="L497" s="860"/>
      <c r="M497" s="860"/>
      <c r="N497" s="860"/>
      <c r="O497" s="860"/>
      <c r="P497" s="902"/>
      <c r="Q497" s="850"/>
    </row>
    <row r="498" spans="1:17">
      <c r="A498" s="850"/>
      <c r="B498" s="902"/>
      <c r="C498" s="850"/>
      <c r="D498" s="850"/>
      <c r="E498" s="850"/>
      <c r="F498" s="850"/>
      <c r="G498" s="850"/>
      <c r="H498" s="850"/>
      <c r="I498" s="850"/>
      <c r="J498" s="860"/>
      <c r="K498" s="860"/>
      <c r="L498" s="860"/>
      <c r="M498" s="860"/>
      <c r="N498" s="860"/>
      <c r="O498" s="860"/>
      <c r="P498" s="902"/>
      <c r="Q498" s="850"/>
    </row>
    <row r="499" spans="1:17">
      <c r="A499" s="850"/>
      <c r="B499" s="902"/>
      <c r="C499" s="850"/>
      <c r="D499" s="850"/>
      <c r="E499" s="850"/>
      <c r="F499" s="850"/>
      <c r="G499" s="850"/>
      <c r="H499" s="850"/>
      <c r="I499" s="850"/>
      <c r="J499" s="860"/>
      <c r="K499" s="860"/>
      <c r="L499" s="860"/>
      <c r="M499" s="860"/>
      <c r="N499" s="860"/>
      <c r="O499" s="860"/>
      <c r="P499" s="902"/>
      <c r="Q499" s="850"/>
    </row>
    <row r="500" spans="1:17">
      <c r="A500" s="850"/>
      <c r="B500" s="902"/>
      <c r="C500" s="850"/>
      <c r="D500" s="850"/>
      <c r="E500" s="850"/>
      <c r="F500" s="850"/>
      <c r="G500" s="850"/>
      <c r="H500" s="850"/>
      <c r="I500" s="850"/>
      <c r="J500" s="860"/>
      <c r="K500" s="860"/>
      <c r="L500" s="860"/>
      <c r="M500" s="860"/>
      <c r="N500" s="860"/>
      <c r="O500" s="860"/>
      <c r="P500" s="902"/>
      <c r="Q500" s="850"/>
    </row>
    <row r="501" spans="1:17">
      <c r="A501" s="850"/>
      <c r="B501" s="902"/>
      <c r="C501" s="850"/>
      <c r="D501" s="850"/>
      <c r="E501" s="850"/>
      <c r="F501" s="850"/>
      <c r="G501" s="850"/>
      <c r="H501" s="850"/>
      <c r="I501" s="850"/>
      <c r="J501" s="860"/>
      <c r="K501" s="860"/>
      <c r="L501" s="860"/>
      <c r="M501" s="860"/>
      <c r="N501" s="860"/>
      <c r="O501" s="860"/>
      <c r="P501" s="902"/>
      <c r="Q501" s="850"/>
    </row>
    <row r="502" spans="1:17">
      <c r="A502" s="850"/>
      <c r="B502" s="902"/>
      <c r="C502" s="850"/>
      <c r="D502" s="850"/>
      <c r="E502" s="850"/>
      <c r="F502" s="850"/>
      <c r="G502" s="850"/>
      <c r="H502" s="850"/>
      <c r="I502" s="850"/>
      <c r="J502" s="860"/>
      <c r="K502" s="860"/>
      <c r="L502" s="860"/>
      <c r="M502" s="860"/>
      <c r="N502" s="860"/>
      <c r="O502" s="860"/>
      <c r="P502" s="902"/>
      <c r="Q502" s="850"/>
    </row>
    <row r="503" spans="1:17">
      <c r="A503" s="850"/>
      <c r="B503" s="902"/>
      <c r="C503" s="850"/>
      <c r="D503" s="850"/>
      <c r="E503" s="850"/>
      <c r="F503" s="850"/>
      <c r="G503" s="850"/>
      <c r="H503" s="850"/>
      <c r="I503" s="850"/>
      <c r="J503" s="860"/>
      <c r="K503" s="860"/>
      <c r="L503" s="860"/>
      <c r="M503" s="860"/>
      <c r="N503" s="860"/>
      <c r="O503" s="860"/>
      <c r="P503" s="902"/>
      <c r="Q503" s="850"/>
    </row>
    <row r="504" spans="1:17">
      <c r="A504" s="850"/>
      <c r="B504" s="902"/>
      <c r="C504" s="850"/>
      <c r="D504" s="850"/>
      <c r="E504" s="850"/>
      <c r="F504" s="850"/>
      <c r="G504" s="850"/>
      <c r="H504" s="850"/>
      <c r="I504" s="850"/>
      <c r="J504" s="860"/>
      <c r="K504" s="860"/>
      <c r="L504" s="860"/>
      <c r="M504" s="860"/>
      <c r="N504" s="860"/>
      <c r="O504" s="860"/>
      <c r="P504" s="902"/>
      <c r="Q504" s="850"/>
    </row>
    <row r="505" spans="1:17">
      <c r="A505" s="850"/>
      <c r="B505" s="902"/>
      <c r="C505" s="850"/>
      <c r="D505" s="850"/>
      <c r="E505" s="850"/>
      <c r="F505" s="850"/>
      <c r="G505" s="850"/>
      <c r="H505" s="850"/>
      <c r="I505" s="850"/>
      <c r="J505" s="860"/>
      <c r="K505" s="860"/>
      <c r="L505" s="860"/>
      <c r="M505" s="860"/>
      <c r="N505" s="860"/>
      <c r="O505" s="860"/>
      <c r="P505" s="902"/>
      <c r="Q505" s="850"/>
    </row>
    <row r="506" spans="1:17">
      <c r="A506" s="850"/>
      <c r="B506" s="902"/>
      <c r="C506" s="850"/>
      <c r="D506" s="850"/>
      <c r="E506" s="850"/>
      <c r="F506" s="850"/>
      <c r="G506" s="850"/>
      <c r="H506" s="850"/>
      <c r="I506" s="850"/>
      <c r="J506" s="860"/>
      <c r="K506" s="860"/>
      <c r="L506" s="860"/>
      <c r="M506" s="860"/>
      <c r="N506" s="860"/>
      <c r="O506" s="860"/>
      <c r="P506" s="902"/>
      <c r="Q506" s="850"/>
    </row>
    <row r="507" spans="1:17">
      <c r="A507" s="850"/>
      <c r="B507" s="902"/>
      <c r="C507" s="850"/>
      <c r="D507" s="850"/>
      <c r="E507" s="850"/>
      <c r="F507" s="850"/>
      <c r="G507" s="850"/>
      <c r="H507" s="850"/>
      <c r="I507" s="850"/>
      <c r="J507" s="860"/>
      <c r="K507" s="860"/>
      <c r="L507" s="860"/>
      <c r="M507" s="860"/>
      <c r="N507" s="860"/>
      <c r="O507" s="860"/>
      <c r="P507" s="902"/>
      <c r="Q507" s="850"/>
    </row>
    <row r="508" spans="1:17">
      <c r="A508" s="850"/>
      <c r="B508" s="902"/>
      <c r="C508" s="850"/>
      <c r="D508" s="850"/>
      <c r="E508" s="850"/>
      <c r="F508" s="850"/>
      <c r="G508" s="850"/>
      <c r="H508" s="850"/>
      <c r="I508" s="850"/>
      <c r="J508" s="860"/>
      <c r="K508" s="860"/>
      <c r="L508" s="860"/>
      <c r="M508" s="860"/>
      <c r="N508" s="860"/>
      <c r="O508" s="860"/>
      <c r="P508" s="902"/>
      <c r="Q508" s="850"/>
    </row>
    <row r="509" spans="1:17">
      <c r="A509" s="850"/>
      <c r="B509" s="902"/>
      <c r="C509" s="850"/>
      <c r="D509" s="850"/>
      <c r="E509" s="850"/>
      <c r="F509" s="850"/>
      <c r="G509" s="850"/>
      <c r="H509" s="850"/>
      <c r="I509" s="850"/>
      <c r="J509" s="860"/>
      <c r="K509" s="860"/>
      <c r="L509" s="860"/>
      <c r="M509" s="860"/>
      <c r="N509" s="860"/>
      <c r="O509" s="860"/>
      <c r="P509" s="902"/>
      <c r="Q509" s="850"/>
    </row>
    <row r="510" spans="1:17">
      <c r="A510" s="850"/>
      <c r="B510" s="902"/>
      <c r="C510" s="850"/>
      <c r="D510" s="850"/>
      <c r="E510" s="850"/>
      <c r="F510" s="850"/>
      <c r="G510" s="850"/>
      <c r="H510" s="850"/>
      <c r="I510" s="850"/>
      <c r="J510" s="860"/>
      <c r="K510" s="860"/>
      <c r="L510" s="860"/>
      <c r="M510" s="860"/>
      <c r="N510" s="860"/>
      <c r="O510" s="860"/>
      <c r="P510" s="902"/>
      <c r="Q510" s="850"/>
    </row>
    <row r="511" spans="1:17">
      <c r="A511" s="850"/>
      <c r="B511" s="902"/>
      <c r="C511" s="850"/>
      <c r="D511" s="850"/>
      <c r="E511" s="850"/>
      <c r="F511" s="850"/>
      <c r="G511" s="850"/>
      <c r="H511" s="850"/>
      <c r="I511" s="850"/>
      <c r="J511" s="860"/>
      <c r="K511" s="860"/>
      <c r="L511" s="860"/>
      <c r="M511" s="860"/>
      <c r="N511" s="860"/>
      <c r="O511" s="860"/>
      <c r="P511" s="902"/>
      <c r="Q511" s="850"/>
    </row>
    <row r="512" spans="1:17">
      <c r="A512" s="850"/>
      <c r="B512" s="902"/>
      <c r="C512" s="850"/>
      <c r="D512" s="850"/>
      <c r="E512" s="850"/>
      <c r="F512" s="850"/>
      <c r="G512" s="850"/>
      <c r="H512" s="850"/>
      <c r="I512" s="850"/>
      <c r="J512" s="860"/>
      <c r="K512" s="860"/>
      <c r="L512" s="860"/>
      <c r="M512" s="860"/>
      <c r="N512" s="860"/>
      <c r="O512" s="860"/>
      <c r="P512" s="902"/>
      <c r="Q512" s="850"/>
    </row>
    <row r="513" spans="1:17">
      <c r="A513" s="850"/>
      <c r="B513" s="902"/>
      <c r="C513" s="850"/>
      <c r="D513" s="850"/>
      <c r="E513" s="850"/>
      <c r="F513" s="850"/>
      <c r="G513" s="850"/>
      <c r="H513" s="850"/>
      <c r="I513" s="850"/>
      <c r="J513" s="860"/>
      <c r="K513" s="860"/>
      <c r="L513" s="860"/>
      <c r="M513" s="860"/>
      <c r="N513" s="860"/>
      <c r="O513" s="860"/>
      <c r="P513" s="902"/>
      <c r="Q513" s="850"/>
    </row>
    <row r="514" spans="1:17">
      <c r="A514" s="850"/>
      <c r="B514" s="902"/>
      <c r="C514" s="850"/>
      <c r="D514" s="850"/>
      <c r="E514" s="850"/>
      <c r="F514" s="850"/>
      <c r="G514" s="850"/>
      <c r="H514" s="850"/>
      <c r="I514" s="850"/>
      <c r="J514" s="860"/>
      <c r="K514" s="860"/>
      <c r="L514" s="860"/>
      <c r="M514" s="860"/>
      <c r="N514" s="860"/>
      <c r="O514" s="860"/>
      <c r="P514" s="902"/>
      <c r="Q514" s="850"/>
    </row>
    <row r="515" spans="1:17">
      <c r="A515" s="850"/>
      <c r="B515" s="902"/>
      <c r="C515" s="850"/>
      <c r="D515" s="850"/>
      <c r="E515" s="850"/>
      <c r="F515" s="850"/>
      <c r="G515" s="850"/>
      <c r="H515" s="850"/>
      <c r="I515" s="850"/>
      <c r="J515" s="860"/>
      <c r="K515" s="860"/>
      <c r="L515" s="860"/>
      <c r="M515" s="860"/>
      <c r="N515" s="860"/>
      <c r="O515" s="860"/>
      <c r="P515" s="902"/>
      <c r="Q515" s="850"/>
    </row>
    <row r="516" spans="1:17">
      <c r="A516" s="850"/>
      <c r="B516" s="902"/>
      <c r="C516" s="850"/>
      <c r="D516" s="850"/>
      <c r="E516" s="850"/>
      <c r="F516" s="850"/>
      <c r="G516" s="850"/>
      <c r="H516" s="850"/>
      <c r="I516" s="850"/>
      <c r="J516" s="860"/>
      <c r="K516" s="860"/>
      <c r="L516" s="860"/>
      <c r="M516" s="860"/>
      <c r="N516" s="860"/>
      <c r="O516" s="860"/>
      <c r="P516" s="902"/>
      <c r="Q516" s="850"/>
    </row>
    <row r="517" spans="1:17">
      <c r="A517" s="850"/>
      <c r="B517" s="902"/>
      <c r="C517" s="850"/>
      <c r="D517" s="850"/>
      <c r="E517" s="850"/>
      <c r="F517" s="850"/>
      <c r="G517" s="850"/>
      <c r="H517" s="850"/>
      <c r="I517" s="850"/>
      <c r="J517" s="860"/>
      <c r="K517" s="860"/>
      <c r="L517" s="860"/>
      <c r="M517" s="860"/>
      <c r="N517" s="860"/>
      <c r="O517" s="860"/>
      <c r="P517" s="902"/>
      <c r="Q517" s="850"/>
    </row>
    <row r="518" spans="1:17">
      <c r="A518" s="850"/>
      <c r="B518" s="902"/>
      <c r="C518" s="850"/>
      <c r="D518" s="850"/>
      <c r="E518" s="850"/>
      <c r="F518" s="850"/>
      <c r="G518" s="850"/>
      <c r="H518" s="850"/>
      <c r="I518" s="850"/>
      <c r="J518" s="860"/>
      <c r="K518" s="860"/>
      <c r="L518" s="860"/>
      <c r="M518" s="860"/>
      <c r="N518" s="860"/>
      <c r="O518" s="860"/>
      <c r="P518" s="902"/>
      <c r="Q518" s="850"/>
    </row>
    <row r="519" spans="1:17">
      <c r="A519" s="850"/>
      <c r="B519" s="902"/>
      <c r="C519" s="850"/>
      <c r="D519" s="850"/>
      <c r="E519" s="850"/>
      <c r="F519" s="850"/>
      <c r="G519" s="850"/>
      <c r="H519" s="850"/>
      <c r="I519" s="850"/>
      <c r="J519" s="860"/>
      <c r="K519" s="860"/>
      <c r="L519" s="860"/>
      <c r="M519" s="860"/>
      <c r="N519" s="860"/>
      <c r="O519" s="860"/>
      <c r="P519" s="902"/>
      <c r="Q519" s="850"/>
    </row>
    <row r="520" spans="1:17">
      <c r="A520" s="850"/>
      <c r="B520" s="902"/>
      <c r="C520" s="850"/>
      <c r="D520" s="850"/>
      <c r="E520" s="850"/>
      <c r="F520" s="850"/>
      <c r="G520" s="850"/>
      <c r="H520" s="850"/>
      <c r="I520" s="850"/>
      <c r="J520" s="860"/>
      <c r="K520" s="860"/>
      <c r="L520" s="860"/>
      <c r="M520" s="860"/>
      <c r="N520" s="860"/>
      <c r="O520" s="860"/>
      <c r="P520" s="902"/>
      <c r="Q520" s="850"/>
    </row>
    <row r="521" spans="1:17">
      <c r="A521" s="850"/>
      <c r="B521" s="902"/>
      <c r="C521" s="850"/>
      <c r="D521" s="850"/>
      <c r="E521" s="850"/>
      <c r="F521" s="850"/>
      <c r="G521" s="850"/>
      <c r="H521" s="850"/>
      <c r="I521" s="850"/>
      <c r="J521" s="860"/>
      <c r="K521" s="860"/>
      <c r="L521" s="860"/>
      <c r="M521" s="860"/>
      <c r="N521" s="860"/>
      <c r="O521" s="860"/>
      <c r="P521" s="902"/>
      <c r="Q521" s="850"/>
    </row>
    <row r="522" spans="1:17">
      <c r="A522" s="850"/>
      <c r="B522" s="902"/>
      <c r="C522" s="850"/>
      <c r="D522" s="850"/>
      <c r="E522" s="850"/>
      <c r="F522" s="850"/>
      <c r="G522" s="850"/>
      <c r="H522" s="850"/>
      <c r="I522" s="850"/>
      <c r="J522" s="860"/>
      <c r="K522" s="860"/>
      <c r="L522" s="860"/>
      <c r="M522" s="860"/>
      <c r="N522" s="860"/>
      <c r="O522" s="860"/>
      <c r="P522" s="902"/>
      <c r="Q522" s="850"/>
    </row>
    <row r="523" spans="1:17">
      <c r="A523" s="850"/>
      <c r="B523" s="902"/>
      <c r="C523" s="850"/>
      <c r="D523" s="850"/>
      <c r="E523" s="850"/>
      <c r="F523" s="850"/>
      <c r="G523" s="850"/>
      <c r="H523" s="850"/>
      <c r="I523" s="850"/>
      <c r="J523" s="860"/>
      <c r="K523" s="860"/>
      <c r="L523" s="860"/>
      <c r="M523" s="860"/>
      <c r="N523" s="860"/>
      <c r="O523" s="860"/>
      <c r="P523" s="902"/>
      <c r="Q523" s="850"/>
    </row>
    <row r="524" spans="1:17">
      <c r="A524" s="850"/>
      <c r="B524" s="902"/>
      <c r="C524" s="850"/>
      <c r="D524" s="850"/>
      <c r="E524" s="850"/>
      <c r="F524" s="850"/>
      <c r="G524" s="850"/>
      <c r="H524" s="850"/>
      <c r="I524" s="850"/>
      <c r="J524" s="860"/>
      <c r="K524" s="860"/>
      <c r="L524" s="860"/>
      <c r="M524" s="860"/>
      <c r="N524" s="860"/>
      <c r="O524" s="860"/>
      <c r="P524" s="902"/>
      <c r="Q524" s="850"/>
    </row>
    <row r="525" spans="1:17">
      <c r="A525" s="850"/>
      <c r="B525" s="902"/>
      <c r="C525" s="850"/>
      <c r="D525" s="850"/>
      <c r="E525" s="850"/>
      <c r="F525" s="850"/>
      <c r="G525" s="850"/>
      <c r="H525" s="850"/>
      <c r="I525" s="850"/>
      <c r="J525" s="860"/>
      <c r="K525" s="860"/>
      <c r="L525" s="860"/>
      <c r="M525" s="860"/>
      <c r="N525" s="860"/>
      <c r="O525" s="860"/>
      <c r="P525" s="902"/>
      <c r="Q525" s="850"/>
    </row>
    <row r="526" spans="1:17">
      <c r="A526" s="850"/>
      <c r="B526" s="902"/>
      <c r="C526" s="850"/>
      <c r="D526" s="850"/>
      <c r="E526" s="850"/>
      <c r="F526" s="850"/>
      <c r="G526" s="850"/>
      <c r="H526" s="850"/>
      <c r="I526" s="850"/>
      <c r="J526" s="860"/>
      <c r="K526" s="860"/>
      <c r="L526" s="860"/>
      <c r="M526" s="860"/>
      <c r="N526" s="860"/>
      <c r="O526" s="860"/>
      <c r="P526" s="902"/>
      <c r="Q526" s="850"/>
    </row>
    <row r="527" spans="1:17">
      <c r="A527" s="850"/>
      <c r="B527" s="902"/>
      <c r="C527" s="850"/>
      <c r="D527" s="850"/>
      <c r="E527" s="850"/>
      <c r="F527" s="850"/>
      <c r="G527" s="850"/>
      <c r="H527" s="850"/>
      <c r="I527" s="850"/>
      <c r="J527" s="860"/>
      <c r="K527" s="860"/>
      <c r="L527" s="860"/>
      <c r="M527" s="860"/>
      <c r="N527" s="860"/>
      <c r="O527" s="860"/>
      <c r="P527" s="902"/>
      <c r="Q527" s="850"/>
    </row>
    <row r="528" spans="1:17">
      <c r="A528" s="850"/>
      <c r="B528" s="902"/>
      <c r="C528" s="850"/>
      <c r="D528" s="850"/>
      <c r="E528" s="850"/>
      <c r="F528" s="850"/>
      <c r="G528" s="850"/>
      <c r="H528" s="850"/>
      <c r="I528" s="850"/>
      <c r="J528" s="860"/>
      <c r="K528" s="860"/>
      <c r="L528" s="860"/>
      <c r="M528" s="860"/>
      <c r="N528" s="860"/>
      <c r="O528" s="860"/>
      <c r="P528" s="902"/>
      <c r="Q528" s="850"/>
    </row>
    <row r="529" spans="1:17">
      <c r="A529" s="850"/>
      <c r="B529" s="902"/>
      <c r="C529" s="850"/>
      <c r="D529" s="850"/>
      <c r="E529" s="850"/>
      <c r="F529" s="850"/>
      <c r="G529" s="850"/>
      <c r="H529" s="850"/>
      <c r="I529" s="850"/>
      <c r="J529" s="860"/>
      <c r="K529" s="860"/>
      <c r="L529" s="860"/>
      <c r="M529" s="860"/>
      <c r="N529" s="860"/>
      <c r="O529" s="860"/>
      <c r="P529" s="902"/>
      <c r="Q529" s="850"/>
    </row>
    <row r="530" spans="1:17">
      <c r="A530" s="850"/>
      <c r="B530" s="902"/>
      <c r="C530" s="850"/>
      <c r="D530" s="850"/>
      <c r="E530" s="850"/>
      <c r="F530" s="850"/>
      <c r="G530" s="850"/>
      <c r="H530" s="850"/>
      <c r="I530" s="850"/>
      <c r="J530" s="860"/>
      <c r="K530" s="860"/>
      <c r="L530" s="860"/>
      <c r="M530" s="860"/>
      <c r="N530" s="860"/>
      <c r="O530" s="860"/>
      <c r="P530" s="902"/>
      <c r="Q530" s="850"/>
    </row>
    <row r="531" spans="1:17">
      <c r="A531" s="850"/>
      <c r="B531" s="902"/>
      <c r="C531" s="850"/>
      <c r="D531" s="850"/>
      <c r="E531" s="850"/>
      <c r="F531" s="850"/>
      <c r="G531" s="850"/>
      <c r="H531" s="850"/>
      <c r="I531" s="850"/>
      <c r="J531" s="860"/>
      <c r="K531" s="860"/>
      <c r="L531" s="860"/>
      <c r="M531" s="860"/>
      <c r="N531" s="860"/>
      <c r="O531" s="860"/>
      <c r="P531" s="902"/>
      <c r="Q531" s="850"/>
    </row>
    <row r="532" spans="1:17">
      <c r="A532" s="850"/>
      <c r="B532" s="902"/>
      <c r="C532" s="850"/>
      <c r="D532" s="850"/>
      <c r="E532" s="850"/>
      <c r="F532" s="850"/>
      <c r="G532" s="850"/>
      <c r="H532" s="850"/>
      <c r="I532" s="850"/>
      <c r="J532" s="860"/>
      <c r="K532" s="860"/>
      <c r="L532" s="860"/>
      <c r="M532" s="860"/>
      <c r="N532" s="860"/>
      <c r="O532" s="860"/>
      <c r="P532" s="902"/>
      <c r="Q532" s="850"/>
    </row>
    <row r="533" spans="1:17">
      <c r="A533" s="850"/>
      <c r="B533" s="902"/>
      <c r="C533" s="850"/>
      <c r="D533" s="850"/>
      <c r="E533" s="850"/>
      <c r="F533" s="850"/>
      <c r="G533" s="850"/>
      <c r="H533" s="850"/>
      <c r="I533" s="850"/>
      <c r="J533" s="860"/>
      <c r="K533" s="860"/>
      <c r="L533" s="860"/>
      <c r="M533" s="860"/>
      <c r="N533" s="860"/>
      <c r="O533" s="860"/>
      <c r="P533" s="902"/>
      <c r="Q533" s="850"/>
    </row>
    <row r="534" spans="1:17">
      <c r="A534" s="850"/>
      <c r="B534" s="902"/>
      <c r="C534" s="850"/>
      <c r="D534" s="850"/>
      <c r="E534" s="850"/>
      <c r="F534" s="850"/>
      <c r="G534" s="850"/>
      <c r="H534" s="850"/>
      <c r="I534" s="850"/>
      <c r="J534" s="860"/>
      <c r="K534" s="860"/>
      <c r="L534" s="860"/>
      <c r="M534" s="860"/>
      <c r="N534" s="860"/>
      <c r="O534" s="860"/>
      <c r="P534" s="902"/>
      <c r="Q534" s="850"/>
    </row>
    <row r="535" spans="1:17">
      <c r="A535" s="850"/>
      <c r="B535" s="902"/>
      <c r="C535" s="850"/>
      <c r="D535" s="850"/>
      <c r="E535" s="850"/>
      <c r="F535" s="850"/>
      <c r="G535" s="850"/>
      <c r="H535" s="850"/>
      <c r="I535" s="850"/>
      <c r="J535" s="860"/>
      <c r="K535" s="860"/>
      <c r="L535" s="860"/>
      <c r="M535" s="860"/>
      <c r="N535" s="860"/>
      <c r="O535" s="860"/>
      <c r="P535" s="902"/>
      <c r="Q535" s="850"/>
    </row>
    <row r="536" spans="1:17">
      <c r="A536" s="850"/>
      <c r="B536" s="902"/>
      <c r="C536" s="850"/>
      <c r="D536" s="850"/>
      <c r="E536" s="850"/>
      <c r="F536" s="850"/>
      <c r="G536" s="850"/>
      <c r="H536" s="850"/>
      <c r="I536" s="850"/>
      <c r="J536" s="860"/>
      <c r="K536" s="860"/>
      <c r="L536" s="860"/>
      <c r="M536" s="860"/>
      <c r="N536" s="860"/>
      <c r="O536" s="860"/>
      <c r="P536" s="902"/>
      <c r="Q536" s="850"/>
    </row>
    <row r="537" spans="1:17">
      <c r="A537" s="850"/>
      <c r="B537" s="902"/>
      <c r="C537" s="850"/>
      <c r="D537" s="850"/>
      <c r="E537" s="850"/>
      <c r="F537" s="850"/>
      <c r="G537" s="850"/>
      <c r="H537" s="850"/>
      <c r="I537" s="850"/>
      <c r="J537" s="860"/>
      <c r="K537" s="860"/>
      <c r="L537" s="860"/>
      <c r="M537" s="860"/>
      <c r="N537" s="860"/>
      <c r="O537" s="860"/>
      <c r="P537" s="902"/>
      <c r="Q537" s="850"/>
    </row>
    <row r="538" spans="1:17">
      <c r="A538" s="850"/>
      <c r="B538" s="902"/>
      <c r="C538" s="850"/>
      <c r="D538" s="850"/>
      <c r="E538" s="850"/>
      <c r="F538" s="850"/>
      <c r="G538" s="850"/>
      <c r="H538" s="850"/>
      <c r="I538" s="850"/>
      <c r="J538" s="860"/>
      <c r="K538" s="860"/>
      <c r="L538" s="860"/>
      <c r="M538" s="860"/>
      <c r="N538" s="860"/>
      <c r="O538" s="860"/>
      <c r="P538" s="902"/>
      <c r="Q538" s="850"/>
    </row>
    <row r="539" spans="1:17">
      <c r="A539" s="850"/>
      <c r="B539" s="902"/>
      <c r="C539" s="850"/>
      <c r="D539" s="850"/>
      <c r="E539" s="850"/>
      <c r="F539" s="850"/>
      <c r="G539" s="850"/>
      <c r="H539" s="850"/>
      <c r="I539" s="850"/>
      <c r="J539" s="860"/>
      <c r="K539" s="860"/>
      <c r="L539" s="860"/>
      <c r="M539" s="860"/>
      <c r="N539" s="860"/>
      <c r="O539" s="860"/>
      <c r="P539" s="902"/>
      <c r="Q539" s="850"/>
    </row>
    <row r="540" spans="1:17">
      <c r="A540" s="850"/>
      <c r="B540" s="902"/>
      <c r="C540" s="850"/>
      <c r="D540" s="850"/>
      <c r="E540" s="850"/>
      <c r="F540" s="850"/>
      <c r="G540" s="850"/>
      <c r="H540" s="850"/>
      <c r="I540" s="850"/>
      <c r="J540" s="860"/>
      <c r="K540" s="860"/>
      <c r="L540" s="860"/>
      <c r="M540" s="860"/>
      <c r="N540" s="860"/>
      <c r="O540" s="860"/>
      <c r="P540" s="902"/>
      <c r="Q540" s="850"/>
    </row>
    <row r="541" spans="1:17">
      <c r="A541" s="850"/>
      <c r="B541" s="902"/>
      <c r="C541" s="850"/>
      <c r="D541" s="850"/>
      <c r="E541" s="850"/>
      <c r="F541" s="850"/>
      <c r="G541" s="850"/>
      <c r="H541" s="850"/>
      <c r="I541" s="850"/>
      <c r="J541" s="860"/>
      <c r="K541" s="860"/>
      <c r="L541" s="860"/>
      <c r="M541" s="860"/>
      <c r="N541" s="860"/>
      <c r="O541" s="860"/>
      <c r="P541" s="902"/>
      <c r="Q541" s="850"/>
    </row>
    <row r="542" spans="1:17">
      <c r="A542" s="850"/>
      <c r="B542" s="902"/>
      <c r="C542" s="850"/>
      <c r="D542" s="850"/>
      <c r="E542" s="850"/>
      <c r="F542" s="850"/>
      <c r="G542" s="850"/>
      <c r="H542" s="850"/>
      <c r="I542" s="850"/>
      <c r="J542" s="860"/>
      <c r="K542" s="860"/>
      <c r="L542" s="860"/>
      <c r="M542" s="860"/>
      <c r="N542" s="860"/>
      <c r="O542" s="860"/>
      <c r="P542" s="902"/>
      <c r="Q542" s="850"/>
    </row>
    <row r="543" spans="1:17">
      <c r="A543" s="850"/>
      <c r="B543" s="902"/>
      <c r="C543" s="850"/>
      <c r="D543" s="850"/>
      <c r="E543" s="850"/>
      <c r="F543" s="850"/>
      <c r="G543" s="850"/>
      <c r="H543" s="850"/>
      <c r="I543" s="850"/>
      <c r="J543" s="860"/>
      <c r="K543" s="860"/>
      <c r="L543" s="860"/>
      <c r="M543" s="860"/>
      <c r="N543" s="860"/>
      <c r="O543" s="860"/>
      <c r="P543" s="902"/>
      <c r="Q543" s="850"/>
    </row>
    <row r="544" spans="1:17">
      <c r="A544" s="850"/>
      <c r="B544" s="902"/>
      <c r="C544" s="850"/>
      <c r="D544" s="850"/>
      <c r="E544" s="850"/>
      <c r="F544" s="850"/>
      <c r="G544" s="850"/>
      <c r="H544" s="850"/>
      <c r="I544" s="850"/>
      <c r="J544" s="860"/>
      <c r="K544" s="860"/>
      <c r="L544" s="860"/>
      <c r="M544" s="860"/>
      <c r="N544" s="860"/>
      <c r="O544" s="860"/>
      <c r="P544" s="902"/>
      <c r="Q544" s="850"/>
    </row>
    <row r="545" spans="1:17">
      <c r="A545" s="850"/>
      <c r="B545" s="902"/>
      <c r="C545" s="850"/>
      <c r="D545" s="850"/>
      <c r="E545" s="850"/>
      <c r="F545" s="850"/>
      <c r="G545" s="850"/>
      <c r="H545" s="850"/>
      <c r="I545" s="850"/>
      <c r="J545" s="860"/>
      <c r="K545" s="860"/>
      <c r="L545" s="860"/>
      <c r="M545" s="860"/>
      <c r="N545" s="860"/>
      <c r="O545" s="860"/>
      <c r="P545" s="902"/>
      <c r="Q545" s="850"/>
    </row>
    <row r="546" spans="1:17">
      <c r="A546" s="850"/>
      <c r="B546" s="902"/>
      <c r="C546" s="850"/>
      <c r="D546" s="850"/>
      <c r="E546" s="850"/>
      <c r="F546" s="850"/>
      <c r="G546" s="850"/>
      <c r="H546" s="850"/>
      <c r="I546" s="850"/>
      <c r="J546" s="860"/>
      <c r="K546" s="860"/>
      <c r="L546" s="860"/>
      <c r="M546" s="860"/>
      <c r="N546" s="860"/>
      <c r="O546" s="860"/>
      <c r="P546" s="902"/>
      <c r="Q546" s="850"/>
    </row>
    <row r="547" spans="1:17">
      <c r="A547" s="850"/>
      <c r="B547" s="902"/>
      <c r="C547" s="850"/>
      <c r="D547" s="850"/>
      <c r="E547" s="850"/>
      <c r="F547" s="850"/>
      <c r="G547" s="850"/>
      <c r="H547" s="850"/>
      <c r="I547" s="850"/>
      <c r="J547" s="860"/>
      <c r="K547" s="860"/>
      <c r="L547" s="860"/>
      <c r="M547" s="860"/>
      <c r="N547" s="860"/>
      <c r="O547" s="860"/>
      <c r="P547" s="902"/>
      <c r="Q547" s="850"/>
    </row>
    <row r="548" spans="1:17">
      <c r="A548" s="850"/>
      <c r="B548" s="902"/>
      <c r="C548" s="850"/>
      <c r="D548" s="850"/>
      <c r="E548" s="850"/>
      <c r="F548" s="850"/>
      <c r="G548" s="850"/>
      <c r="H548" s="850"/>
      <c r="I548" s="850"/>
      <c r="J548" s="860"/>
      <c r="K548" s="860"/>
      <c r="L548" s="860"/>
      <c r="M548" s="860"/>
      <c r="N548" s="860"/>
      <c r="O548" s="860"/>
      <c r="P548" s="902"/>
      <c r="Q548" s="850"/>
    </row>
    <row r="549" spans="1:17">
      <c r="A549" s="850"/>
      <c r="B549" s="902"/>
      <c r="C549" s="850"/>
      <c r="D549" s="850"/>
      <c r="E549" s="850"/>
      <c r="F549" s="850"/>
      <c r="G549" s="850"/>
      <c r="H549" s="850"/>
      <c r="I549" s="850"/>
      <c r="J549" s="860"/>
      <c r="K549" s="860"/>
      <c r="L549" s="860"/>
      <c r="M549" s="860"/>
      <c r="N549" s="860"/>
      <c r="O549" s="860"/>
      <c r="P549" s="902"/>
      <c r="Q549" s="850"/>
    </row>
    <row r="550" spans="1:17">
      <c r="A550" s="850"/>
      <c r="B550" s="902"/>
      <c r="C550" s="850"/>
      <c r="D550" s="850"/>
      <c r="E550" s="850"/>
      <c r="F550" s="850"/>
      <c r="G550" s="850"/>
      <c r="H550" s="850"/>
      <c r="I550" s="850"/>
      <c r="J550" s="860"/>
      <c r="K550" s="860"/>
      <c r="L550" s="860"/>
      <c r="M550" s="860"/>
      <c r="N550" s="860"/>
      <c r="O550" s="860"/>
      <c r="P550" s="902"/>
      <c r="Q550" s="850"/>
    </row>
    <row r="551" spans="1:17">
      <c r="A551" s="850"/>
      <c r="B551" s="902"/>
      <c r="C551" s="850"/>
      <c r="D551" s="850"/>
      <c r="E551" s="850"/>
      <c r="F551" s="850"/>
      <c r="G551" s="850"/>
      <c r="H551" s="850"/>
      <c r="I551" s="850"/>
      <c r="J551" s="860"/>
      <c r="K551" s="860"/>
      <c r="L551" s="860"/>
      <c r="M551" s="860"/>
      <c r="N551" s="860"/>
      <c r="O551" s="860"/>
      <c r="P551" s="902"/>
      <c r="Q551" s="850"/>
    </row>
    <row r="552" spans="1:17">
      <c r="A552" s="850"/>
      <c r="B552" s="902"/>
      <c r="C552" s="850"/>
      <c r="D552" s="850"/>
      <c r="E552" s="850"/>
      <c r="F552" s="850"/>
      <c r="G552" s="850"/>
      <c r="H552" s="850"/>
      <c r="I552" s="850"/>
      <c r="J552" s="860"/>
      <c r="K552" s="860"/>
      <c r="L552" s="860"/>
      <c r="M552" s="860"/>
      <c r="N552" s="860"/>
      <c r="O552" s="860"/>
      <c r="P552" s="902"/>
      <c r="Q552" s="850"/>
    </row>
    <row r="553" spans="1:17">
      <c r="A553" s="850"/>
      <c r="B553" s="902"/>
      <c r="C553" s="850"/>
      <c r="D553" s="850"/>
      <c r="E553" s="850"/>
      <c r="F553" s="850"/>
      <c r="G553" s="850"/>
      <c r="H553" s="850"/>
      <c r="I553" s="850"/>
      <c r="J553" s="860"/>
      <c r="K553" s="860"/>
      <c r="L553" s="860"/>
      <c r="M553" s="860"/>
      <c r="N553" s="860"/>
      <c r="O553" s="860"/>
      <c r="P553" s="902"/>
      <c r="Q553" s="850"/>
    </row>
    <row r="554" spans="1:17">
      <c r="A554" s="850"/>
      <c r="B554" s="902"/>
      <c r="C554" s="850"/>
      <c r="D554" s="850"/>
      <c r="E554" s="850"/>
      <c r="F554" s="850"/>
      <c r="G554" s="850"/>
      <c r="H554" s="850"/>
      <c r="I554" s="850"/>
      <c r="J554" s="860"/>
      <c r="K554" s="860"/>
      <c r="L554" s="860"/>
      <c r="M554" s="860"/>
      <c r="N554" s="860"/>
      <c r="O554" s="860"/>
      <c r="P554" s="902"/>
      <c r="Q554" s="850"/>
    </row>
    <row r="555" spans="1:17">
      <c r="A555" s="850"/>
      <c r="B555" s="902"/>
      <c r="C555" s="850"/>
      <c r="D555" s="850"/>
      <c r="E555" s="850"/>
      <c r="F555" s="850"/>
      <c r="G555" s="850"/>
      <c r="H555" s="850"/>
      <c r="I555" s="850"/>
      <c r="J555" s="860"/>
      <c r="K555" s="860"/>
      <c r="L555" s="860"/>
      <c r="M555" s="860"/>
      <c r="N555" s="860"/>
      <c r="O555" s="860"/>
      <c r="P555" s="902"/>
      <c r="Q555" s="850"/>
    </row>
    <row r="556" spans="1:17">
      <c r="A556" s="850"/>
      <c r="B556" s="902"/>
      <c r="C556" s="850"/>
      <c r="D556" s="850"/>
      <c r="E556" s="850"/>
      <c r="F556" s="850"/>
      <c r="G556" s="850"/>
      <c r="H556" s="850"/>
      <c r="I556" s="850"/>
      <c r="J556" s="860"/>
      <c r="K556" s="860"/>
      <c r="L556" s="860"/>
      <c r="M556" s="860"/>
      <c r="N556" s="860"/>
      <c r="O556" s="860"/>
      <c r="P556" s="902"/>
      <c r="Q556" s="850"/>
    </row>
    <row r="557" spans="1:17">
      <c r="A557" s="850"/>
      <c r="B557" s="902"/>
      <c r="C557" s="850"/>
      <c r="D557" s="850"/>
      <c r="E557" s="850"/>
      <c r="F557" s="850"/>
      <c r="G557" s="850"/>
      <c r="H557" s="850"/>
      <c r="I557" s="850"/>
      <c r="J557" s="860"/>
      <c r="K557" s="860"/>
      <c r="L557" s="860"/>
      <c r="M557" s="860"/>
      <c r="N557" s="860"/>
      <c r="O557" s="860"/>
      <c r="P557" s="902"/>
      <c r="Q557" s="850"/>
    </row>
    <row r="558" spans="1:17">
      <c r="A558" s="850"/>
      <c r="B558" s="902"/>
      <c r="C558" s="850"/>
      <c r="D558" s="850"/>
      <c r="E558" s="850"/>
      <c r="F558" s="850"/>
      <c r="G558" s="850"/>
      <c r="H558" s="850"/>
      <c r="I558" s="850"/>
      <c r="J558" s="860"/>
      <c r="K558" s="860"/>
      <c r="L558" s="860"/>
      <c r="M558" s="860"/>
      <c r="N558" s="860"/>
      <c r="O558" s="860"/>
      <c r="P558" s="902"/>
      <c r="Q558" s="850"/>
    </row>
    <row r="559" spans="1:17">
      <c r="A559" s="850"/>
      <c r="B559" s="902"/>
      <c r="C559" s="850"/>
      <c r="D559" s="850"/>
      <c r="E559" s="850"/>
      <c r="F559" s="850"/>
      <c r="G559" s="850"/>
      <c r="H559" s="850"/>
      <c r="I559" s="850"/>
      <c r="J559" s="860"/>
      <c r="K559" s="860"/>
      <c r="L559" s="860"/>
      <c r="M559" s="860"/>
      <c r="N559" s="860"/>
      <c r="O559" s="860"/>
      <c r="P559" s="902"/>
      <c r="Q559" s="850"/>
    </row>
    <row r="560" spans="1:17">
      <c r="A560" s="850"/>
      <c r="B560" s="902"/>
      <c r="C560" s="850"/>
      <c r="D560" s="850"/>
      <c r="E560" s="850"/>
      <c r="F560" s="850"/>
      <c r="G560" s="850"/>
      <c r="H560" s="850"/>
      <c r="I560" s="850"/>
      <c r="J560" s="860"/>
      <c r="K560" s="860"/>
      <c r="L560" s="860"/>
      <c r="M560" s="860"/>
      <c r="N560" s="860"/>
      <c r="O560" s="860"/>
      <c r="P560" s="902"/>
      <c r="Q560" s="850"/>
    </row>
    <row r="561" spans="1:17">
      <c r="A561" s="850"/>
      <c r="B561" s="902"/>
      <c r="C561" s="850"/>
      <c r="D561" s="850"/>
      <c r="E561" s="850"/>
      <c r="F561" s="850"/>
      <c r="G561" s="850"/>
      <c r="H561" s="850"/>
      <c r="I561" s="850"/>
      <c r="J561" s="860"/>
      <c r="K561" s="860"/>
      <c r="L561" s="860"/>
      <c r="M561" s="860"/>
      <c r="N561" s="860"/>
      <c r="O561" s="860"/>
      <c r="P561" s="902"/>
      <c r="Q561" s="850"/>
    </row>
    <row r="562" spans="1:17">
      <c r="A562" s="850"/>
      <c r="B562" s="902"/>
      <c r="C562" s="850"/>
      <c r="D562" s="850"/>
      <c r="E562" s="850"/>
      <c r="F562" s="850"/>
      <c r="G562" s="850"/>
      <c r="H562" s="850"/>
      <c r="I562" s="850"/>
      <c r="J562" s="860"/>
      <c r="K562" s="860"/>
      <c r="L562" s="860"/>
      <c r="M562" s="860"/>
      <c r="N562" s="860"/>
      <c r="O562" s="860"/>
      <c r="P562" s="902"/>
      <c r="Q562" s="850"/>
    </row>
    <row r="563" spans="1:17">
      <c r="A563" s="850"/>
      <c r="B563" s="902"/>
      <c r="C563" s="850"/>
      <c r="D563" s="850"/>
      <c r="E563" s="850"/>
      <c r="F563" s="850"/>
      <c r="G563" s="850"/>
      <c r="H563" s="850"/>
      <c r="I563" s="850"/>
      <c r="J563" s="860"/>
      <c r="K563" s="860"/>
      <c r="L563" s="860"/>
      <c r="M563" s="860"/>
      <c r="N563" s="860"/>
      <c r="O563" s="860"/>
      <c r="P563" s="902"/>
      <c r="Q563" s="850"/>
    </row>
    <row r="564" spans="1:17">
      <c r="A564" s="850"/>
      <c r="B564" s="902"/>
      <c r="C564" s="850"/>
      <c r="D564" s="850"/>
      <c r="E564" s="850"/>
      <c r="F564" s="850"/>
      <c r="G564" s="850"/>
      <c r="H564" s="850"/>
      <c r="I564" s="850"/>
      <c r="J564" s="860"/>
      <c r="K564" s="860"/>
      <c r="L564" s="860"/>
      <c r="M564" s="860"/>
      <c r="N564" s="860"/>
      <c r="O564" s="860"/>
      <c r="P564" s="902"/>
      <c r="Q564" s="850"/>
    </row>
    <row r="565" spans="1:17">
      <c r="A565" s="850"/>
      <c r="B565" s="902"/>
      <c r="C565" s="850"/>
      <c r="D565" s="850"/>
      <c r="E565" s="850"/>
      <c r="F565" s="850"/>
      <c r="G565" s="850"/>
      <c r="H565" s="850"/>
      <c r="I565" s="850"/>
      <c r="J565" s="860"/>
      <c r="K565" s="860"/>
      <c r="L565" s="860"/>
      <c r="M565" s="860"/>
      <c r="N565" s="860"/>
      <c r="O565" s="860"/>
      <c r="P565" s="902"/>
      <c r="Q565" s="850"/>
    </row>
    <row r="566" spans="1:17">
      <c r="A566" s="850"/>
      <c r="B566" s="902"/>
      <c r="C566" s="850"/>
      <c r="D566" s="850"/>
      <c r="E566" s="850"/>
      <c r="F566" s="850"/>
      <c r="G566" s="850"/>
      <c r="H566" s="850"/>
      <c r="I566" s="850"/>
      <c r="J566" s="860"/>
      <c r="K566" s="860"/>
      <c r="L566" s="860"/>
      <c r="M566" s="860"/>
      <c r="N566" s="860"/>
      <c r="O566" s="860"/>
      <c r="P566" s="902"/>
      <c r="Q566" s="850"/>
    </row>
    <row r="567" spans="1:17">
      <c r="A567" s="850"/>
      <c r="B567" s="902"/>
      <c r="C567" s="850"/>
      <c r="D567" s="850"/>
      <c r="E567" s="850"/>
      <c r="F567" s="850"/>
      <c r="G567" s="850"/>
      <c r="H567" s="850"/>
      <c r="I567" s="850"/>
      <c r="J567" s="860"/>
      <c r="K567" s="860"/>
      <c r="L567" s="860"/>
      <c r="M567" s="860"/>
      <c r="N567" s="860"/>
      <c r="O567" s="860"/>
      <c r="P567" s="902"/>
      <c r="Q567" s="850"/>
    </row>
    <row r="568" spans="1:17">
      <c r="A568" s="850"/>
      <c r="B568" s="902"/>
      <c r="C568" s="850"/>
      <c r="D568" s="850"/>
      <c r="E568" s="850"/>
      <c r="F568" s="850"/>
      <c r="G568" s="850"/>
      <c r="H568" s="850"/>
      <c r="I568" s="850"/>
      <c r="J568" s="860"/>
      <c r="K568" s="860"/>
      <c r="L568" s="860"/>
      <c r="M568" s="860"/>
      <c r="N568" s="860"/>
      <c r="O568" s="860"/>
      <c r="P568" s="902"/>
      <c r="Q568" s="850"/>
    </row>
    <row r="569" spans="1:17">
      <c r="A569" s="850"/>
      <c r="B569" s="902"/>
      <c r="C569" s="850"/>
      <c r="D569" s="850"/>
      <c r="E569" s="850"/>
      <c r="F569" s="850"/>
      <c r="G569" s="850"/>
      <c r="H569" s="850"/>
      <c r="I569" s="850"/>
      <c r="J569" s="860"/>
      <c r="K569" s="860"/>
      <c r="L569" s="860"/>
      <c r="M569" s="860"/>
      <c r="N569" s="860"/>
      <c r="O569" s="860"/>
      <c r="P569" s="902"/>
      <c r="Q569" s="850"/>
    </row>
    <row r="570" spans="1:17">
      <c r="A570" s="850"/>
      <c r="B570" s="902"/>
      <c r="C570" s="850"/>
      <c r="D570" s="850"/>
      <c r="E570" s="850"/>
      <c r="F570" s="850"/>
      <c r="G570" s="850"/>
      <c r="H570" s="850"/>
      <c r="I570" s="850"/>
      <c r="J570" s="860"/>
      <c r="K570" s="860"/>
      <c r="L570" s="860"/>
      <c r="M570" s="860"/>
      <c r="N570" s="860"/>
      <c r="O570" s="860"/>
      <c r="P570" s="902"/>
      <c r="Q570" s="850"/>
    </row>
    <row r="571" spans="1:17">
      <c r="A571" s="850"/>
      <c r="B571" s="902"/>
      <c r="C571" s="850"/>
      <c r="D571" s="850"/>
      <c r="E571" s="850"/>
      <c r="F571" s="850"/>
      <c r="G571" s="850"/>
      <c r="H571" s="850"/>
      <c r="I571" s="850"/>
      <c r="J571" s="860"/>
      <c r="K571" s="860"/>
      <c r="L571" s="860"/>
      <c r="M571" s="860"/>
      <c r="N571" s="860"/>
      <c r="O571" s="860"/>
      <c r="P571" s="902"/>
      <c r="Q571" s="850"/>
    </row>
    <row r="572" spans="1:17">
      <c r="A572" s="850"/>
      <c r="B572" s="902"/>
      <c r="C572" s="850"/>
      <c r="D572" s="850"/>
      <c r="E572" s="850"/>
      <c r="F572" s="850"/>
      <c r="G572" s="850"/>
      <c r="H572" s="850"/>
      <c r="I572" s="850"/>
      <c r="J572" s="860"/>
      <c r="K572" s="860"/>
      <c r="L572" s="860"/>
      <c r="M572" s="860"/>
      <c r="N572" s="860"/>
      <c r="O572" s="860"/>
      <c r="P572" s="902"/>
      <c r="Q572" s="850"/>
    </row>
    <row r="573" spans="1:17">
      <c r="A573" s="850"/>
      <c r="B573" s="902"/>
      <c r="C573" s="850"/>
      <c r="D573" s="850"/>
      <c r="E573" s="850"/>
      <c r="F573" s="850"/>
      <c r="G573" s="850"/>
      <c r="H573" s="850"/>
      <c r="I573" s="850"/>
      <c r="J573" s="860"/>
      <c r="K573" s="860"/>
      <c r="L573" s="860"/>
      <c r="M573" s="860"/>
      <c r="N573" s="860"/>
      <c r="O573" s="860"/>
      <c r="P573" s="902"/>
      <c r="Q573" s="850"/>
    </row>
    <row r="574" spans="1:17">
      <c r="A574" s="850"/>
      <c r="B574" s="902"/>
      <c r="C574" s="850"/>
      <c r="D574" s="850"/>
      <c r="E574" s="850"/>
      <c r="F574" s="850"/>
      <c r="G574" s="850"/>
      <c r="H574" s="850"/>
      <c r="I574" s="850"/>
      <c r="J574" s="860"/>
      <c r="K574" s="860"/>
      <c r="L574" s="860"/>
      <c r="M574" s="860"/>
      <c r="N574" s="860"/>
      <c r="O574" s="860"/>
      <c r="P574" s="902"/>
      <c r="Q574" s="850"/>
    </row>
    <row r="575" spans="1:17">
      <c r="A575" s="850"/>
      <c r="B575" s="902"/>
      <c r="C575" s="850"/>
      <c r="D575" s="850"/>
      <c r="E575" s="850"/>
      <c r="F575" s="850"/>
      <c r="G575" s="850"/>
      <c r="H575" s="850"/>
      <c r="I575" s="850"/>
      <c r="J575" s="860"/>
      <c r="K575" s="860"/>
      <c r="L575" s="860"/>
      <c r="M575" s="860"/>
      <c r="N575" s="860"/>
      <c r="O575" s="860"/>
      <c r="P575" s="902"/>
      <c r="Q575" s="850"/>
    </row>
    <row r="576" spans="1:17">
      <c r="A576" s="850"/>
      <c r="B576" s="902"/>
      <c r="C576" s="850"/>
      <c r="D576" s="850"/>
      <c r="E576" s="850"/>
      <c r="F576" s="850"/>
      <c r="G576" s="850"/>
      <c r="H576" s="850"/>
      <c r="I576" s="850"/>
      <c r="J576" s="860"/>
      <c r="K576" s="860"/>
      <c r="L576" s="860"/>
      <c r="M576" s="860"/>
      <c r="N576" s="860"/>
      <c r="O576" s="860"/>
      <c r="P576" s="902"/>
      <c r="Q576" s="850"/>
    </row>
    <row r="577" spans="1:17">
      <c r="A577" s="850"/>
      <c r="B577" s="902"/>
      <c r="C577" s="850"/>
      <c r="D577" s="850"/>
      <c r="E577" s="850"/>
      <c r="F577" s="850"/>
      <c r="G577" s="850"/>
      <c r="H577" s="850"/>
      <c r="I577" s="850"/>
      <c r="J577" s="860"/>
      <c r="K577" s="860"/>
      <c r="L577" s="860"/>
      <c r="M577" s="860"/>
      <c r="N577" s="860"/>
      <c r="O577" s="860"/>
      <c r="P577" s="902"/>
      <c r="Q577" s="850"/>
    </row>
    <row r="578" spans="1:17">
      <c r="A578" s="850"/>
      <c r="B578" s="902"/>
      <c r="C578" s="850"/>
      <c r="D578" s="850"/>
      <c r="E578" s="850"/>
      <c r="F578" s="850"/>
      <c r="G578" s="850"/>
      <c r="H578" s="850"/>
      <c r="I578" s="850"/>
      <c r="J578" s="860"/>
      <c r="K578" s="860"/>
      <c r="L578" s="860"/>
      <c r="M578" s="860"/>
      <c r="N578" s="860"/>
      <c r="O578" s="860"/>
      <c r="P578" s="902"/>
      <c r="Q578" s="850"/>
    </row>
    <row r="579" spans="1:17">
      <c r="A579" s="850"/>
      <c r="B579" s="902"/>
      <c r="C579" s="850"/>
      <c r="D579" s="850"/>
      <c r="E579" s="850"/>
      <c r="F579" s="850"/>
      <c r="G579" s="850"/>
      <c r="H579" s="850"/>
      <c r="I579" s="850"/>
      <c r="J579" s="860"/>
      <c r="K579" s="860"/>
      <c r="L579" s="860"/>
      <c r="M579" s="860"/>
      <c r="N579" s="860"/>
      <c r="O579" s="860"/>
      <c r="P579" s="902"/>
      <c r="Q579" s="850"/>
    </row>
    <row r="580" spans="1:17">
      <c r="A580" s="850"/>
      <c r="B580" s="902"/>
      <c r="C580" s="850"/>
      <c r="D580" s="850"/>
      <c r="E580" s="850"/>
      <c r="F580" s="850"/>
      <c r="G580" s="850"/>
      <c r="H580" s="850"/>
      <c r="I580" s="850"/>
      <c r="J580" s="860"/>
      <c r="K580" s="860"/>
      <c r="L580" s="860"/>
      <c r="M580" s="860"/>
      <c r="N580" s="860"/>
      <c r="O580" s="860"/>
      <c r="P580" s="902"/>
      <c r="Q580" s="850"/>
    </row>
    <row r="581" spans="1:17">
      <c r="A581" s="850"/>
      <c r="B581" s="902"/>
      <c r="C581" s="850"/>
      <c r="D581" s="850"/>
      <c r="E581" s="850"/>
      <c r="F581" s="850"/>
      <c r="G581" s="850"/>
      <c r="H581" s="850"/>
      <c r="I581" s="850"/>
      <c r="J581" s="860"/>
      <c r="K581" s="860"/>
      <c r="L581" s="860"/>
      <c r="M581" s="860"/>
      <c r="N581" s="860"/>
      <c r="O581" s="860"/>
      <c r="P581" s="902"/>
      <c r="Q581" s="850"/>
    </row>
    <row r="582" spans="1:17">
      <c r="A582" s="850"/>
      <c r="B582" s="902"/>
      <c r="C582" s="850"/>
      <c r="D582" s="850"/>
      <c r="E582" s="850"/>
      <c r="F582" s="850"/>
      <c r="G582" s="850"/>
      <c r="H582" s="850"/>
      <c r="I582" s="850"/>
      <c r="J582" s="860"/>
      <c r="K582" s="860"/>
      <c r="L582" s="860"/>
      <c r="M582" s="860"/>
      <c r="N582" s="860"/>
      <c r="O582" s="860"/>
      <c r="P582" s="902"/>
      <c r="Q582" s="850"/>
    </row>
    <row r="583" spans="1:17">
      <c r="A583" s="850"/>
      <c r="B583" s="902"/>
      <c r="C583" s="850"/>
      <c r="D583" s="850"/>
      <c r="E583" s="850"/>
      <c r="F583" s="850"/>
      <c r="G583" s="850"/>
      <c r="H583" s="850"/>
      <c r="I583" s="850"/>
      <c r="J583" s="860"/>
      <c r="K583" s="860"/>
      <c r="L583" s="860"/>
      <c r="M583" s="860"/>
      <c r="N583" s="860"/>
      <c r="O583" s="860"/>
      <c r="P583" s="902"/>
      <c r="Q583" s="850"/>
    </row>
    <row r="584" spans="1:17">
      <c r="A584" s="850"/>
      <c r="B584" s="902"/>
      <c r="C584" s="850"/>
      <c r="D584" s="850"/>
      <c r="E584" s="850"/>
      <c r="F584" s="850"/>
      <c r="G584" s="850"/>
      <c r="H584" s="850"/>
      <c r="I584" s="850"/>
      <c r="J584" s="860"/>
      <c r="K584" s="860"/>
      <c r="L584" s="860"/>
      <c r="M584" s="860"/>
      <c r="N584" s="860"/>
      <c r="O584" s="860"/>
      <c r="P584" s="902"/>
      <c r="Q584" s="850"/>
    </row>
    <row r="585" spans="1:17">
      <c r="A585" s="850"/>
      <c r="B585" s="902"/>
      <c r="C585" s="850"/>
      <c r="D585" s="850"/>
      <c r="E585" s="850"/>
      <c r="F585" s="850"/>
      <c r="G585" s="850"/>
      <c r="H585" s="850"/>
      <c r="I585" s="850"/>
      <c r="J585" s="860"/>
      <c r="K585" s="860"/>
      <c r="L585" s="860"/>
      <c r="M585" s="860"/>
      <c r="N585" s="860"/>
      <c r="O585" s="860"/>
      <c r="P585" s="902"/>
      <c r="Q585" s="850"/>
    </row>
    <row r="586" spans="1:17">
      <c r="A586" s="850"/>
      <c r="B586" s="902"/>
      <c r="C586" s="850"/>
      <c r="D586" s="850"/>
      <c r="E586" s="850"/>
      <c r="F586" s="850"/>
      <c r="G586" s="850"/>
      <c r="H586" s="850"/>
      <c r="I586" s="850"/>
      <c r="J586" s="860"/>
      <c r="K586" s="860"/>
      <c r="L586" s="860"/>
      <c r="M586" s="860"/>
      <c r="N586" s="860"/>
      <c r="O586" s="860"/>
      <c r="P586" s="902"/>
      <c r="Q586" s="850"/>
    </row>
    <row r="587" spans="1:17">
      <c r="A587" s="850"/>
      <c r="B587" s="902"/>
      <c r="C587" s="850"/>
      <c r="D587" s="850"/>
      <c r="E587" s="850"/>
      <c r="F587" s="850"/>
      <c r="G587" s="850"/>
      <c r="H587" s="850"/>
      <c r="I587" s="850"/>
      <c r="J587" s="860"/>
      <c r="K587" s="860"/>
      <c r="L587" s="860"/>
      <c r="M587" s="860"/>
      <c r="N587" s="860"/>
      <c r="O587" s="860"/>
      <c r="P587" s="902"/>
      <c r="Q587" s="850"/>
    </row>
    <row r="588" spans="1:17">
      <c r="A588" s="850"/>
      <c r="B588" s="902"/>
      <c r="C588" s="850"/>
      <c r="D588" s="850"/>
      <c r="E588" s="850"/>
      <c r="F588" s="850"/>
      <c r="G588" s="850"/>
      <c r="H588" s="850"/>
      <c r="I588" s="850"/>
      <c r="J588" s="860"/>
      <c r="K588" s="860"/>
      <c r="L588" s="860"/>
      <c r="M588" s="860"/>
      <c r="N588" s="860"/>
      <c r="O588" s="860"/>
      <c r="P588" s="902"/>
      <c r="Q588" s="850"/>
    </row>
    <row r="589" spans="1:17">
      <c r="A589" s="850"/>
      <c r="B589" s="902"/>
      <c r="C589" s="850"/>
      <c r="D589" s="850"/>
      <c r="E589" s="850"/>
      <c r="F589" s="850"/>
      <c r="G589" s="850"/>
      <c r="H589" s="850"/>
      <c r="I589" s="850"/>
      <c r="J589" s="860"/>
      <c r="K589" s="860"/>
      <c r="L589" s="860"/>
      <c r="M589" s="860"/>
      <c r="N589" s="860"/>
      <c r="O589" s="860"/>
      <c r="P589" s="902"/>
      <c r="Q589" s="850"/>
    </row>
    <row r="590" spans="1:17">
      <c r="A590" s="850"/>
      <c r="B590" s="902"/>
      <c r="C590" s="850"/>
      <c r="D590" s="850"/>
      <c r="E590" s="850"/>
      <c r="F590" s="850"/>
      <c r="G590" s="850"/>
      <c r="H590" s="850"/>
      <c r="I590" s="850"/>
      <c r="J590" s="860"/>
      <c r="K590" s="860"/>
      <c r="L590" s="860"/>
      <c r="M590" s="860"/>
      <c r="N590" s="860"/>
      <c r="O590" s="860"/>
      <c r="P590" s="902"/>
      <c r="Q590" s="850"/>
    </row>
    <row r="591" spans="1:17">
      <c r="A591" s="850"/>
      <c r="B591" s="902"/>
      <c r="C591" s="850"/>
      <c r="D591" s="850"/>
      <c r="E591" s="850"/>
      <c r="F591" s="850"/>
      <c r="G591" s="850"/>
      <c r="H591" s="850"/>
      <c r="I591" s="850"/>
      <c r="J591" s="860"/>
      <c r="K591" s="860"/>
      <c r="L591" s="860"/>
      <c r="M591" s="860"/>
      <c r="N591" s="860"/>
      <c r="O591" s="860"/>
      <c r="P591" s="902"/>
      <c r="Q591" s="850"/>
    </row>
    <row r="592" spans="1:17">
      <c r="A592" s="850"/>
      <c r="B592" s="902"/>
      <c r="C592" s="850"/>
      <c r="D592" s="850"/>
      <c r="E592" s="850"/>
      <c r="F592" s="850"/>
      <c r="G592" s="850"/>
      <c r="H592" s="850"/>
      <c r="I592" s="850"/>
      <c r="J592" s="860"/>
      <c r="K592" s="860"/>
      <c r="L592" s="860"/>
      <c r="M592" s="860"/>
      <c r="N592" s="860"/>
      <c r="O592" s="860"/>
      <c r="P592" s="902"/>
      <c r="Q592" s="850"/>
    </row>
    <row r="593" spans="1:17">
      <c r="A593" s="850"/>
      <c r="B593" s="902"/>
      <c r="C593" s="850"/>
      <c r="D593" s="850"/>
      <c r="E593" s="850"/>
      <c r="F593" s="850"/>
      <c r="G593" s="850"/>
      <c r="H593" s="850"/>
      <c r="I593" s="850"/>
      <c r="J593" s="860"/>
      <c r="K593" s="860"/>
      <c r="L593" s="860"/>
      <c r="M593" s="860"/>
      <c r="N593" s="860"/>
      <c r="O593" s="860"/>
      <c r="P593" s="902"/>
      <c r="Q593" s="850"/>
    </row>
    <row r="594" spans="1:17">
      <c r="A594" s="850"/>
      <c r="B594" s="902"/>
      <c r="C594" s="850"/>
      <c r="D594" s="850"/>
      <c r="E594" s="850"/>
      <c r="F594" s="850"/>
      <c r="G594" s="850"/>
      <c r="H594" s="850"/>
      <c r="I594" s="850"/>
      <c r="J594" s="860"/>
      <c r="K594" s="860"/>
      <c r="L594" s="860"/>
      <c r="M594" s="860"/>
      <c r="N594" s="860"/>
      <c r="O594" s="860"/>
      <c r="P594" s="902"/>
      <c r="Q594" s="850"/>
    </row>
    <row r="595" spans="1:17">
      <c r="A595" s="850"/>
      <c r="B595" s="902"/>
      <c r="C595" s="850"/>
      <c r="D595" s="850"/>
      <c r="E595" s="850"/>
      <c r="F595" s="850"/>
      <c r="G595" s="850"/>
      <c r="H595" s="850"/>
      <c r="I595" s="850"/>
      <c r="J595" s="860"/>
      <c r="K595" s="860"/>
      <c r="L595" s="860"/>
      <c r="M595" s="860"/>
      <c r="N595" s="860"/>
      <c r="O595" s="860"/>
      <c r="P595" s="902"/>
      <c r="Q595" s="850"/>
    </row>
    <row r="596" spans="1:17">
      <c r="A596" s="850"/>
      <c r="B596" s="902"/>
      <c r="C596" s="850"/>
      <c r="D596" s="850"/>
      <c r="E596" s="850"/>
      <c r="F596" s="850"/>
      <c r="G596" s="850"/>
      <c r="H596" s="850"/>
      <c r="I596" s="850"/>
      <c r="J596" s="860"/>
      <c r="K596" s="860"/>
      <c r="L596" s="860"/>
      <c r="M596" s="860"/>
      <c r="N596" s="860"/>
      <c r="O596" s="860"/>
      <c r="P596" s="902"/>
      <c r="Q596" s="850"/>
    </row>
    <row r="597" spans="1:17">
      <c r="A597" s="850"/>
      <c r="B597" s="902"/>
      <c r="C597" s="850"/>
      <c r="D597" s="850"/>
      <c r="E597" s="850"/>
      <c r="F597" s="850"/>
      <c r="G597" s="850"/>
      <c r="H597" s="850"/>
      <c r="I597" s="850"/>
      <c r="J597" s="860"/>
      <c r="K597" s="860"/>
      <c r="L597" s="860"/>
      <c r="M597" s="860"/>
      <c r="N597" s="860"/>
      <c r="O597" s="860"/>
      <c r="P597" s="902"/>
      <c r="Q597" s="850"/>
    </row>
    <row r="598" spans="1:17">
      <c r="A598" s="850"/>
      <c r="B598" s="902"/>
      <c r="C598" s="850"/>
      <c r="D598" s="850"/>
      <c r="E598" s="850"/>
      <c r="F598" s="850"/>
      <c r="G598" s="850"/>
      <c r="H598" s="850"/>
      <c r="I598" s="850"/>
      <c r="J598" s="860"/>
      <c r="K598" s="860"/>
      <c r="L598" s="860"/>
      <c r="M598" s="860"/>
      <c r="N598" s="860"/>
      <c r="O598" s="860"/>
      <c r="P598" s="902"/>
      <c r="Q598" s="850"/>
    </row>
    <row r="599" spans="1:17">
      <c r="A599" s="850"/>
      <c r="B599" s="902"/>
      <c r="C599" s="850"/>
      <c r="D599" s="850"/>
      <c r="E599" s="850"/>
      <c r="F599" s="850"/>
      <c r="G599" s="850"/>
      <c r="H599" s="850"/>
      <c r="I599" s="850"/>
      <c r="J599" s="860"/>
      <c r="K599" s="860"/>
      <c r="L599" s="860"/>
      <c r="M599" s="860"/>
      <c r="N599" s="860"/>
      <c r="O599" s="860"/>
      <c r="P599" s="902"/>
      <c r="Q599" s="850"/>
    </row>
    <row r="600" spans="1:17">
      <c r="A600" s="850"/>
      <c r="B600" s="902"/>
      <c r="C600" s="850"/>
      <c r="D600" s="850"/>
      <c r="E600" s="850"/>
      <c r="F600" s="850"/>
      <c r="G600" s="850"/>
      <c r="H600" s="850"/>
      <c r="I600" s="850"/>
      <c r="J600" s="860"/>
      <c r="K600" s="860"/>
      <c r="L600" s="860"/>
      <c r="M600" s="860"/>
      <c r="N600" s="860"/>
      <c r="O600" s="860"/>
      <c r="P600" s="902"/>
      <c r="Q600" s="850"/>
    </row>
    <row r="601" spans="1:17">
      <c r="A601" s="850"/>
      <c r="B601" s="902"/>
      <c r="C601" s="850"/>
      <c r="D601" s="850"/>
      <c r="E601" s="850"/>
      <c r="F601" s="850"/>
      <c r="G601" s="850"/>
      <c r="H601" s="850"/>
      <c r="I601" s="850"/>
      <c r="J601" s="860"/>
      <c r="K601" s="860"/>
      <c r="L601" s="860"/>
      <c r="M601" s="860"/>
      <c r="N601" s="860"/>
      <c r="O601" s="860"/>
      <c r="P601" s="902"/>
      <c r="Q601" s="850"/>
    </row>
    <row r="602" spans="1:17">
      <c r="A602" s="850"/>
      <c r="B602" s="902"/>
      <c r="C602" s="850"/>
      <c r="D602" s="850"/>
      <c r="E602" s="850"/>
      <c r="F602" s="850"/>
      <c r="G602" s="850"/>
      <c r="H602" s="850"/>
      <c r="I602" s="850"/>
      <c r="J602" s="860"/>
      <c r="K602" s="860"/>
      <c r="L602" s="860"/>
      <c r="M602" s="860"/>
      <c r="N602" s="860"/>
      <c r="O602" s="860"/>
      <c r="P602" s="902"/>
      <c r="Q602" s="850"/>
    </row>
    <row r="603" spans="1:17">
      <c r="A603" s="850"/>
      <c r="B603" s="902"/>
      <c r="C603" s="850"/>
      <c r="D603" s="850"/>
      <c r="E603" s="850"/>
      <c r="F603" s="850"/>
      <c r="G603" s="850"/>
      <c r="H603" s="850"/>
      <c r="I603" s="850"/>
      <c r="J603" s="860"/>
      <c r="K603" s="860"/>
      <c r="L603" s="860"/>
      <c r="M603" s="860"/>
      <c r="N603" s="860"/>
      <c r="O603" s="860"/>
      <c r="P603" s="902"/>
      <c r="Q603" s="850"/>
    </row>
    <row r="604" spans="1:17">
      <c r="A604" s="850"/>
      <c r="B604" s="902"/>
      <c r="C604" s="850"/>
      <c r="D604" s="850"/>
      <c r="E604" s="850"/>
      <c r="F604" s="850"/>
      <c r="G604" s="850"/>
      <c r="H604" s="850"/>
      <c r="I604" s="850"/>
      <c r="J604" s="860"/>
      <c r="K604" s="860"/>
      <c r="L604" s="860"/>
      <c r="M604" s="860"/>
      <c r="N604" s="860"/>
      <c r="O604" s="860"/>
      <c r="P604" s="902"/>
      <c r="Q604" s="850"/>
    </row>
    <row r="605" spans="1:17">
      <c r="A605" s="850"/>
      <c r="B605" s="902"/>
      <c r="C605" s="850"/>
      <c r="D605" s="850"/>
      <c r="E605" s="850"/>
      <c r="F605" s="850"/>
      <c r="G605" s="850"/>
      <c r="H605" s="850"/>
      <c r="I605" s="850"/>
      <c r="J605" s="860"/>
      <c r="K605" s="860"/>
      <c r="L605" s="860"/>
      <c r="M605" s="860"/>
      <c r="N605" s="860"/>
      <c r="O605" s="860"/>
      <c r="P605" s="902"/>
      <c r="Q605" s="850"/>
    </row>
    <row r="606" spans="1:17">
      <c r="A606" s="850"/>
      <c r="B606" s="902"/>
      <c r="C606" s="850"/>
      <c r="D606" s="850"/>
      <c r="E606" s="850"/>
      <c r="F606" s="850"/>
      <c r="G606" s="850"/>
      <c r="H606" s="850"/>
      <c r="I606" s="850"/>
      <c r="J606" s="860"/>
      <c r="K606" s="860"/>
      <c r="L606" s="860"/>
      <c r="M606" s="860"/>
      <c r="N606" s="860"/>
      <c r="O606" s="860"/>
      <c r="P606" s="902"/>
      <c r="Q606" s="850"/>
    </row>
    <row r="607" spans="1:17">
      <c r="A607" s="850"/>
      <c r="B607" s="902"/>
      <c r="C607" s="850"/>
      <c r="D607" s="850"/>
      <c r="E607" s="850"/>
      <c r="F607" s="850"/>
      <c r="G607" s="850"/>
      <c r="H607" s="850"/>
      <c r="I607" s="850"/>
      <c r="J607" s="860"/>
      <c r="K607" s="860"/>
      <c r="L607" s="860"/>
      <c r="M607" s="860"/>
      <c r="N607" s="860"/>
      <c r="O607" s="860"/>
      <c r="P607" s="902"/>
      <c r="Q607" s="850"/>
    </row>
    <row r="608" spans="1:17">
      <c r="A608" s="850"/>
      <c r="B608" s="902"/>
      <c r="C608" s="850"/>
      <c r="D608" s="850"/>
      <c r="E608" s="850"/>
      <c r="F608" s="850"/>
      <c r="G608" s="850"/>
      <c r="H608" s="850"/>
      <c r="I608" s="850"/>
      <c r="J608" s="860"/>
      <c r="K608" s="860"/>
      <c r="L608" s="860"/>
      <c r="M608" s="860"/>
      <c r="N608" s="860"/>
      <c r="O608" s="860"/>
      <c r="P608" s="902"/>
      <c r="Q608" s="850"/>
    </row>
    <row r="609" spans="1:17">
      <c r="A609" s="850"/>
      <c r="B609" s="902"/>
      <c r="C609" s="850"/>
      <c r="D609" s="850"/>
      <c r="E609" s="850"/>
      <c r="F609" s="850"/>
      <c r="G609" s="850"/>
      <c r="H609" s="850"/>
      <c r="I609" s="850"/>
      <c r="J609" s="860"/>
      <c r="K609" s="860"/>
      <c r="L609" s="860"/>
      <c r="M609" s="860"/>
      <c r="N609" s="860"/>
      <c r="O609" s="860"/>
      <c r="P609" s="902"/>
      <c r="Q609" s="850"/>
    </row>
    <row r="610" spans="1:17">
      <c r="A610" s="850"/>
      <c r="B610" s="902"/>
      <c r="C610" s="850"/>
      <c r="D610" s="850"/>
      <c r="E610" s="850"/>
      <c r="F610" s="850"/>
      <c r="G610" s="850"/>
      <c r="H610" s="850"/>
      <c r="I610" s="850"/>
      <c r="J610" s="860"/>
      <c r="K610" s="860"/>
      <c r="L610" s="860"/>
      <c r="M610" s="860"/>
      <c r="N610" s="860"/>
      <c r="O610" s="860"/>
      <c r="P610" s="902"/>
      <c r="Q610" s="850"/>
    </row>
    <row r="611" spans="1:17">
      <c r="A611" s="850"/>
      <c r="B611" s="902"/>
      <c r="C611" s="850"/>
      <c r="D611" s="850"/>
      <c r="E611" s="850"/>
      <c r="F611" s="850"/>
      <c r="G611" s="850"/>
      <c r="H611" s="850"/>
      <c r="I611" s="850"/>
      <c r="J611" s="860"/>
      <c r="K611" s="860"/>
      <c r="L611" s="860"/>
      <c r="M611" s="860"/>
      <c r="N611" s="860"/>
      <c r="O611" s="860"/>
      <c r="P611" s="902"/>
      <c r="Q611" s="850"/>
    </row>
    <row r="612" spans="1:17">
      <c r="A612" s="850"/>
      <c r="B612" s="902"/>
      <c r="C612" s="850"/>
      <c r="D612" s="850"/>
      <c r="E612" s="850"/>
      <c r="F612" s="850"/>
      <c r="G612" s="850"/>
      <c r="H612" s="850"/>
      <c r="I612" s="850"/>
      <c r="J612" s="860"/>
      <c r="K612" s="860"/>
      <c r="L612" s="860"/>
      <c r="M612" s="860"/>
      <c r="N612" s="860"/>
      <c r="O612" s="860"/>
      <c r="P612" s="902"/>
      <c r="Q612" s="850"/>
    </row>
    <row r="613" spans="1:17">
      <c r="A613" s="850"/>
      <c r="B613" s="902"/>
      <c r="C613" s="850"/>
      <c r="D613" s="850"/>
      <c r="E613" s="850"/>
      <c r="F613" s="850"/>
      <c r="G613" s="850"/>
      <c r="H613" s="850"/>
      <c r="I613" s="850"/>
      <c r="J613" s="860"/>
      <c r="K613" s="860"/>
      <c r="L613" s="860"/>
      <c r="M613" s="860"/>
      <c r="N613" s="860"/>
      <c r="O613" s="860"/>
      <c r="P613" s="902"/>
      <c r="Q613" s="850"/>
    </row>
    <row r="614" spans="1:17">
      <c r="A614" s="850"/>
      <c r="B614" s="902"/>
      <c r="C614" s="850"/>
      <c r="D614" s="850"/>
      <c r="E614" s="850"/>
      <c r="F614" s="850"/>
      <c r="G614" s="850"/>
      <c r="H614" s="850"/>
      <c r="I614" s="850"/>
      <c r="J614" s="860"/>
      <c r="K614" s="860"/>
      <c r="L614" s="860"/>
      <c r="M614" s="860"/>
      <c r="N614" s="860"/>
      <c r="O614" s="860"/>
      <c r="P614" s="902"/>
      <c r="Q614" s="850"/>
    </row>
    <row r="615" spans="1:17">
      <c r="A615" s="850"/>
      <c r="B615" s="902"/>
      <c r="C615" s="850"/>
      <c r="D615" s="850"/>
      <c r="E615" s="850"/>
      <c r="F615" s="850"/>
      <c r="G615" s="850"/>
      <c r="H615" s="850"/>
      <c r="I615" s="850"/>
      <c r="J615" s="860"/>
      <c r="K615" s="860"/>
      <c r="L615" s="860"/>
      <c r="M615" s="860"/>
      <c r="N615" s="860"/>
      <c r="O615" s="860"/>
      <c r="P615" s="902"/>
      <c r="Q615" s="850"/>
    </row>
    <row r="616" spans="1:17">
      <c r="A616" s="850"/>
      <c r="B616" s="902"/>
      <c r="C616" s="850"/>
      <c r="D616" s="850"/>
      <c r="E616" s="850"/>
      <c r="F616" s="850"/>
      <c r="G616" s="850"/>
      <c r="H616" s="850"/>
      <c r="I616" s="850"/>
      <c r="J616" s="860"/>
      <c r="K616" s="860"/>
      <c r="L616" s="860"/>
      <c r="M616" s="860"/>
      <c r="N616" s="860"/>
      <c r="O616" s="860"/>
      <c r="P616" s="902"/>
      <c r="Q616" s="850"/>
    </row>
    <row r="617" spans="1:17">
      <c r="A617" s="850"/>
      <c r="B617" s="902"/>
      <c r="C617" s="850"/>
      <c r="D617" s="850"/>
      <c r="E617" s="850"/>
      <c r="F617" s="850"/>
      <c r="G617" s="850"/>
      <c r="H617" s="850"/>
      <c r="I617" s="850"/>
      <c r="J617" s="860"/>
      <c r="K617" s="860"/>
      <c r="L617" s="860"/>
      <c r="M617" s="860"/>
      <c r="N617" s="860"/>
      <c r="O617" s="860"/>
      <c r="P617" s="902"/>
      <c r="Q617" s="850"/>
    </row>
    <row r="618" spans="1:17">
      <c r="A618" s="850"/>
      <c r="B618" s="902"/>
      <c r="C618" s="850"/>
      <c r="D618" s="850"/>
      <c r="E618" s="850"/>
      <c r="F618" s="850"/>
      <c r="G618" s="850"/>
      <c r="H618" s="850"/>
      <c r="I618" s="850"/>
      <c r="J618" s="860"/>
      <c r="K618" s="860"/>
      <c r="L618" s="860"/>
      <c r="M618" s="860"/>
      <c r="N618" s="860"/>
      <c r="O618" s="860"/>
      <c r="P618" s="902"/>
      <c r="Q618" s="850"/>
    </row>
    <row r="619" spans="1:17">
      <c r="A619" s="850"/>
      <c r="B619" s="902"/>
      <c r="C619" s="850"/>
      <c r="D619" s="850"/>
      <c r="E619" s="850"/>
      <c r="F619" s="850"/>
      <c r="G619" s="850"/>
      <c r="H619" s="850"/>
      <c r="I619" s="850"/>
      <c r="J619" s="860"/>
      <c r="K619" s="860"/>
      <c r="L619" s="860"/>
      <c r="M619" s="860"/>
      <c r="N619" s="860"/>
      <c r="O619" s="860"/>
      <c r="P619" s="902"/>
      <c r="Q619" s="850"/>
    </row>
    <row r="620" spans="1:17">
      <c r="A620" s="850"/>
      <c r="B620" s="902"/>
      <c r="C620" s="850"/>
      <c r="D620" s="850"/>
      <c r="E620" s="850"/>
      <c r="F620" s="850"/>
      <c r="G620" s="850"/>
      <c r="H620" s="850"/>
      <c r="I620" s="850"/>
      <c r="J620" s="860"/>
      <c r="K620" s="860"/>
      <c r="L620" s="860"/>
      <c r="M620" s="860"/>
      <c r="N620" s="860"/>
      <c r="O620" s="860"/>
      <c r="P620" s="902"/>
      <c r="Q620" s="850"/>
    </row>
    <row r="621" spans="1:17">
      <c r="A621" s="850"/>
      <c r="B621" s="902"/>
      <c r="C621" s="850"/>
      <c r="D621" s="850"/>
      <c r="E621" s="850"/>
      <c r="F621" s="850"/>
      <c r="G621" s="850"/>
      <c r="H621" s="850"/>
      <c r="I621" s="850"/>
      <c r="J621" s="860"/>
      <c r="K621" s="860"/>
      <c r="L621" s="860"/>
      <c r="M621" s="860"/>
      <c r="N621" s="860"/>
      <c r="O621" s="860"/>
      <c r="P621" s="902"/>
      <c r="Q621" s="850"/>
    </row>
    <row r="622" spans="1:17">
      <c r="A622" s="850"/>
      <c r="B622" s="902"/>
      <c r="C622" s="850"/>
      <c r="D622" s="850"/>
      <c r="E622" s="850"/>
      <c r="F622" s="850"/>
      <c r="G622" s="850"/>
      <c r="H622" s="850"/>
      <c r="I622" s="850"/>
      <c r="J622" s="860"/>
      <c r="K622" s="860"/>
      <c r="L622" s="860"/>
      <c r="M622" s="860"/>
      <c r="N622" s="860"/>
      <c r="O622" s="860"/>
      <c r="P622" s="902"/>
      <c r="Q622" s="850"/>
    </row>
    <row r="623" spans="1:17">
      <c r="A623" s="850"/>
      <c r="B623" s="902"/>
      <c r="C623" s="850"/>
      <c r="D623" s="850"/>
      <c r="E623" s="850"/>
      <c r="F623" s="850"/>
      <c r="G623" s="850"/>
      <c r="H623" s="850"/>
      <c r="I623" s="850"/>
      <c r="J623" s="860"/>
      <c r="K623" s="860"/>
      <c r="L623" s="860"/>
      <c r="M623" s="860"/>
      <c r="N623" s="860"/>
      <c r="O623" s="860"/>
      <c r="P623" s="902"/>
      <c r="Q623" s="850"/>
    </row>
    <row r="624" spans="1:17">
      <c r="A624" s="850"/>
      <c r="B624" s="902"/>
      <c r="C624" s="850"/>
      <c r="D624" s="850"/>
      <c r="E624" s="850"/>
      <c r="F624" s="850"/>
      <c r="G624" s="850"/>
      <c r="H624" s="850"/>
      <c r="I624" s="850"/>
      <c r="J624" s="860"/>
      <c r="K624" s="860"/>
      <c r="L624" s="860"/>
      <c r="M624" s="860"/>
      <c r="N624" s="860"/>
      <c r="O624" s="860"/>
      <c r="P624" s="902"/>
      <c r="Q624" s="850"/>
    </row>
    <row r="625" spans="1:17">
      <c r="A625" s="850"/>
      <c r="B625" s="902"/>
      <c r="C625" s="850"/>
      <c r="D625" s="850"/>
      <c r="E625" s="850"/>
      <c r="F625" s="850"/>
      <c r="G625" s="850"/>
      <c r="H625" s="850"/>
      <c r="I625" s="850"/>
      <c r="J625" s="860"/>
      <c r="K625" s="860"/>
      <c r="L625" s="860"/>
      <c r="M625" s="860"/>
      <c r="N625" s="860"/>
      <c r="O625" s="860"/>
      <c r="P625" s="902"/>
      <c r="Q625" s="850"/>
    </row>
    <row r="626" spans="1:17">
      <c r="A626" s="850"/>
      <c r="B626" s="902"/>
      <c r="C626" s="850"/>
      <c r="D626" s="850"/>
      <c r="E626" s="850"/>
      <c r="F626" s="850"/>
      <c r="G626" s="850"/>
      <c r="H626" s="850"/>
      <c r="I626" s="850"/>
      <c r="J626" s="860"/>
      <c r="K626" s="860"/>
      <c r="L626" s="860"/>
      <c r="M626" s="860"/>
      <c r="N626" s="860"/>
      <c r="O626" s="860"/>
      <c r="P626" s="902"/>
      <c r="Q626" s="850"/>
    </row>
    <row r="627" spans="1:17">
      <c r="A627" s="850"/>
      <c r="B627" s="902"/>
      <c r="C627" s="850"/>
      <c r="D627" s="850"/>
      <c r="E627" s="850"/>
      <c r="F627" s="850"/>
      <c r="G627" s="850"/>
      <c r="H627" s="850"/>
      <c r="I627" s="850"/>
      <c r="J627" s="860"/>
      <c r="K627" s="860"/>
      <c r="L627" s="860"/>
      <c r="M627" s="860"/>
      <c r="N627" s="860"/>
      <c r="O627" s="860"/>
      <c r="P627" s="902"/>
      <c r="Q627" s="850"/>
    </row>
    <row r="628" spans="1:17">
      <c r="A628" s="850"/>
      <c r="B628" s="902"/>
      <c r="C628" s="850"/>
      <c r="D628" s="850"/>
      <c r="E628" s="850"/>
      <c r="F628" s="850"/>
      <c r="G628" s="850"/>
      <c r="H628" s="850"/>
      <c r="I628" s="850"/>
      <c r="J628" s="860"/>
      <c r="K628" s="860"/>
      <c r="L628" s="860"/>
      <c r="M628" s="860"/>
      <c r="N628" s="860"/>
      <c r="O628" s="860"/>
      <c r="P628" s="902"/>
      <c r="Q628" s="850"/>
    </row>
    <row r="629" spans="1:17">
      <c r="A629" s="850"/>
      <c r="B629" s="902"/>
      <c r="C629" s="850"/>
      <c r="D629" s="850"/>
      <c r="E629" s="850"/>
      <c r="F629" s="850"/>
      <c r="G629" s="850"/>
      <c r="H629" s="850"/>
      <c r="I629" s="850"/>
      <c r="J629" s="860"/>
      <c r="K629" s="860"/>
      <c r="L629" s="860"/>
      <c r="M629" s="860"/>
      <c r="N629" s="860"/>
      <c r="O629" s="860"/>
      <c r="P629" s="902"/>
      <c r="Q629" s="850"/>
    </row>
    <row r="630" spans="1:17">
      <c r="A630" s="850"/>
      <c r="B630" s="902"/>
      <c r="C630" s="850"/>
      <c r="D630" s="850"/>
      <c r="E630" s="850"/>
      <c r="F630" s="850"/>
      <c r="G630" s="850"/>
      <c r="H630" s="850"/>
      <c r="I630" s="850"/>
      <c r="J630" s="860"/>
      <c r="K630" s="860"/>
      <c r="L630" s="860"/>
      <c r="M630" s="860"/>
      <c r="N630" s="860"/>
      <c r="O630" s="860"/>
      <c r="P630" s="902"/>
      <c r="Q630" s="850"/>
    </row>
    <row r="631" spans="1:17">
      <c r="A631" s="850"/>
      <c r="B631" s="902"/>
      <c r="C631" s="850"/>
      <c r="D631" s="850"/>
      <c r="E631" s="850"/>
      <c r="F631" s="850"/>
      <c r="G631" s="850"/>
      <c r="H631" s="850"/>
      <c r="I631" s="850"/>
      <c r="J631" s="860"/>
      <c r="K631" s="860"/>
      <c r="L631" s="860"/>
      <c r="M631" s="860"/>
      <c r="N631" s="860"/>
      <c r="O631" s="860"/>
      <c r="P631" s="902"/>
      <c r="Q631" s="850"/>
    </row>
    <row r="632" spans="1:17">
      <c r="A632" s="850"/>
      <c r="B632" s="902"/>
      <c r="C632" s="850"/>
      <c r="D632" s="850"/>
      <c r="E632" s="850"/>
      <c r="F632" s="850"/>
      <c r="G632" s="850"/>
      <c r="H632" s="850"/>
      <c r="I632" s="850"/>
      <c r="J632" s="860"/>
      <c r="K632" s="860"/>
      <c r="L632" s="860"/>
      <c r="M632" s="860"/>
      <c r="N632" s="860"/>
      <c r="O632" s="860"/>
      <c r="P632" s="902"/>
      <c r="Q632" s="850"/>
    </row>
    <row r="633" spans="1:17">
      <c r="A633" s="850"/>
      <c r="B633" s="902"/>
      <c r="C633" s="850"/>
      <c r="D633" s="850"/>
      <c r="E633" s="850"/>
      <c r="F633" s="850"/>
      <c r="G633" s="850"/>
      <c r="H633" s="850"/>
      <c r="I633" s="850"/>
      <c r="J633" s="860"/>
      <c r="K633" s="860"/>
      <c r="L633" s="860"/>
      <c r="M633" s="860"/>
      <c r="N633" s="860"/>
      <c r="O633" s="860"/>
      <c r="P633" s="902"/>
      <c r="Q633" s="850"/>
    </row>
    <row r="634" spans="1:17">
      <c r="A634" s="850"/>
      <c r="B634" s="902"/>
      <c r="C634" s="850"/>
      <c r="D634" s="850"/>
      <c r="E634" s="850"/>
      <c r="F634" s="850"/>
      <c r="G634" s="850"/>
      <c r="H634" s="850"/>
      <c r="I634" s="850"/>
      <c r="J634" s="860"/>
      <c r="K634" s="860"/>
      <c r="L634" s="860"/>
      <c r="M634" s="860"/>
      <c r="N634" s="860"/>
      <c r="O634" s="860"/>
      <c r="P634" s="902"/>
      <c r="Q634" s="850"/>
    </row>
    <row r="635" spans="1:17">
      <c r="A635" s="850"/>
      <c r="B635" s="902"/>
      <c r="C635" s="850"/>
      <c r="D635" s="850"/>
      <c r="E635" s="850"/>
      <c r="F635" s="850"/>
      <c r="G635" s="850"/>
      <c r="H635" s="850"/>
      <c r="I635" s="850"/>
      <c r="J635" s="860"/>
      <c r="K635" s="860"/>
      <c r="L635" s="860"/>
      <c r="M635" s="860"/>
      <c r="N635" s="860"/>
      <c r="O635" s="860"/>
      <c r="P635" s="902"/>
      <c r="Q635" s="850"/>
    </row>
    <row r="636" spans="1:17">
      <c r="A636" s="850"/>
      <c r="B636" s="902"/>
      <c r="C636" s="850"/>
      <c r="D636" s="850"/>
      <c r="E636" s="850"/>
      <c r="F636" s="850"/>
      <c r="G636" s="850"/>
      <c r="H636" s="850"/>
      <c r="I636" s="850"/>
      <c r="J636" s="860"/>
      <c r="K636" s="860"/>
      <c r="L636" s="860"/>
      <c r="M636" s="860"/>
      <c r="N636" s="860"/>
      <c r="O636" s="860"/>
      <c r="P636" s="902"/>
      <c r="Q636" s="850"/>
    </row>
    <row r="637" spans="1:17">
      <c r="A637" s="850"/>
      <c r="B637" s="902"/>
      <c r="C637" s="850"/>
      <c r="D637" s="850"/>
      <c r="E637" s="850"/>
      <c r="F637" s="850"/>
      <c r="G637" s="850"/>
      <c r="H637" s="850"/>
      <c r="I637" s="850"/>
      <c r="J637" s="860"/>
      <c r="K637" s="860"/>
      <c r="L637" s="860"/>
      <c r="M637" s="860"/>
      <c r="N637" s="860"/>
      <c r="O637" s="860"/>
      <c r="P637" s="902"/>
      <c r="Q637" s="850"/>
    </row>
    <row r="638" spans="1:17">
      <c r="A638" s="850"/>
      <c r="B638" s="902"/>
      <c r="C638" s="850"/>
      <c r="D638" s="850"/>
      <c r="E638" s="850"/>
      <c r="F638" s="850"/>
      <c r="G638" s="850"/>
      <c r="H638" s="850"/>
      <c r="I638" s="850"/>
      <c r="J638" s="860"/>
      <c r="K638" s="860"/>
      <c r="L638" s="860"/>
      <c r="M638" s="860"/>
      <c r="N638" s="860"/>
      <c r="O638" s="860"/>
      <c r="P638" s="902"/>
      <c r="Q638" s="850"/>
    </row>
    <row r="639" spans="1:17">
      <c r="A639" s="850"/>
      <c r="B639" s="902"/>
      <c r="C639" s="850"/>
      <c r="D639" s="850"/>
      <c r="E639" s="850"/>
      <c r="F639" s="850"/>
      <c r="G639" s="850"/>
      <c r="H639" s="850"/>
      <c r="I639" s="850"/>
      <c r="J639" s="860"/>
      <c r="K639" s="860"/>
      <c r="L639" s="860"/>
      <c r="M639" s="860"/>
      <c r="N639" s="860"/>
      <c r="O639" s="860"/>
      <c r="P639" s="902"/>
      <c r="Q639" s="850"/>
    </row>
    <row r="640" spans="1:17">
      <c r="A640" s="850"/>
      <c r="B640" s="902"/>
      <c r="C640" s="850"/>
      <c r="D640" s="850"/>
      <c r="E640" s="850"/>
      <c r="F640" s="850"/>
      <c r="G640" s="850"/>
      <c r="H640" s="850"/>
      <c r="I640" s="850"/>
      <c r="J640" s="860"/>
      <c r="K640" s="860"/>
      <c r="L640" s="860"/>
      <c r="M640" s="860"/>
      <c r="N640" s="860"/>
      <c r="O640" s="860"/>
      <c r="P640" s="902"/>
      <c r="Q640" s="850"/>
    </row>
    <row r="641" spans="1:17">
      <c r="A641" s="850"/>
      <c r="B641" s="902"/>
      <c r="C641" s="850"/>
      <c r="D641" s="850"/>
      <c r="E641" s="850"/>
      <c r="F641" s="850"/>
      <c r="G641" s="850"/>
      <c r="H641" s="850"/>
      <c r="I641" s="850"/>
      <c r="J641" s="860"/>
      <c r="K641" s="860"/>
      <c r="L641" s="860"/>
      <c r="M641" s="860"/>
      <c r="N641" s="860"/>
      <c r="O641" s="860"/>
      <c r="P641" s="902"/>
      <c r="Q641" s="850"/>
    </row>
    <row r="642" spans="1:17">
      <c r="A642" s="850"/>
      <c r="B642" s="902"/>
      <c r="C642" s="850"/>
      <c r="D642" s="850"/>
      <c r="E642" s="850"/>
      <c r="F642" s="850"/>
      <c r="G642" s="850"/>
      <c r="H642" s="850"/>
      <c r="I642" s="850"/>
      <c r="J642" s="860"/>
      <c r="K642" s="860"/>
      <c r="L642" s="860"/>
      <c r="M642" s="860"/>
      <c r="N642" s="860"/>
      <c r="O642" s="860"/>
      <c r="P642" s="902"/>
      <c r="Q642" s="850"/>
    </row>
    <row r="643" spans="1:17">
      <c r="A643" s="850"/>
      <c r="B643" s="902"/>
      <c r="C643" s="850"/>
      <c r="D643" s="850"/>
      <c r="E643" s="850"/>
      <c r="F643" s="850"/>
      <c r="G643" s="850"/>
      <c r="H643" s="850"/>
      <c r="I643" s="850"/>
      <c r="J643" s="860"/>
      <c r="K643" s="860"/>
      <c r="L643" s="860"/>
      <c r="M643" s="860"/>
      <c r="N643" s="860"/>
      <c r="O643" s="860"/>
      <c r="P643" s="902"/>
      <c r="Q643" s="850"/>
    </row>
    <row r="644" spans="1:17">
      <c r="A644" s="850"/>
      <c r="B644" s="902"/>
      <c r="C644" s="850"/>
      <c r="D644" s="850"/>
      <c r="E644" s="850"/>
      <c r="F644" s="850"/>
      <c r="G644" s="850"/>
      <c r="H644" s="850"/>
      <c r="I644" s="850"/>
      <c r="J644" s="860"/>
      <c r="K644" s="860"/>
      <c r="L644" s="860"/>
      <c r="M644" s="860"/>
      <c r="N644" s="860"/>
      <c r="O644" s="860"/>
      <c r="P644" s="902"/>
      <c r="Q644" s="850"/>
    </row>
    <row r="645" spans="1:17">
      <c r="A645" s="850"/>
      <c r="B645" s="902"/>
      <c r="C645" s="850"/>
      <c r="D645" s="850"/>
      <c r="E645" s="850"/>
      <c r="F645" s="850"/>
      <c r="G645" s="850"/>
      <c r="H645" s="850"/>
      <c r="I645" s="850"/>
      <c r="J645" s="860"/>
      <c r="K645" s="860"/>
      <c r="L645" s="860"/>
      <c r="M645" s="860"/>
      <c r="N645" s="860"/>
      <c r="O645" s="860"/>
      <c r="P645" s="902"/>
      <c r="Q645" s="850"/>
    </row>
    <row r="646" spans="1:17">
      <c r="A646" s="850"/>
      <c r="B646" s="902"/>
      <c r="C646" s="850"/>
      <c r="D646" s="850"/>
      <c r="E646" s="850"/>
      <c r="F646" s="850"/>
      <c r="G646" s="850"/>
      <c r="H646" s="850"/>
      <c r="I646" s="850"/>
      <c r="J646" s="860"/>
      <c r="K646" s="860"/>
      <c r="L646" s="860"/>
      <c r="M646" s="860"/>
      <c r="N646" s="860"/>
      <c r="O646" s="860"/>
      <c r="P646" s="902"/>
      <c r="Q646" s="850"/>
    </row>
    <row r="647" spans="1:17">
      <c r="A647" s="850"/>
      <c r="B647" s="902"/>
      <c r="C647" s="850"/>
      <c r="D647" s="850"/>
      <c r="E647" s="850"/>
      <c r="F647" s="850"/>
      <c r="G647" s="850"/>
      <c r="H647" s="850"/>
      <c r="I647" s="850"/>
      <c r="J647" s="860"/>
      <c r="K647" s="860"/>
      <c r="L647" s="860"/>
      <c r="M647" s="860"/>
      <c r="N647" s="860"/>
      <c r="O647" s="860"/>
      <c r="P647" s="902"/>
      <c r="Q647" s="850"/>
    </row>
    <row r="648" spans="1:17">
      <c r="A648" s="850"/>
      <c r="B648" s="902"/>
      <c r="C648" s="850"/>
      <c r="D648" s="850"/>
      <c r="E648" s="850"/>
      <c r="F648" s="850"/>
      <c r="G648" s="850"/>
      <c r="H648" s="850"/>
      <c r="I648" s="850"/>
      <c r="J648" s="860"/>
      <c r="K648" s="860"/>
      <c r="L648" s="860"/>
      <c r="M648" s="860"/>
      <c r="N648" s="860"/>
      <c r="O648" s="860"/>
      <c r="P648" s="902"/>
      <c r="Q648" s="850"/>
    </row>
    <row r="649" spans="1:17">
      <c r="A649" s="850"/>
      <c r="B649" s="902"/>
      <c r="C649" s="850"/>
      <c r="D649" s="850"/>
      <c r="E649" s="850"/>
      <c r="F649" s="850"/>
      <c r="G649" s="850"/>
      <c r="H649" s="850"/>
      <c r="I649" s="850"/>
      <c r="J649" s="860"/>
      <c r="K649" s="860"/>
      <c r="L649" s="860"/>
      <c r="M649" s="860"/>
      <c r="N649" s="860"/>
      <c r="O649" s="860"/>
      <c r="P649" s="902"/>
      <c r="Q649" s="850"/>
    </row>
    <row r="650" spans="1:17">
      <c r="A650" s="850"/>
      <c r="B650" s="902"/>
      <c r="C650" s="850"/>
      <c r="D650" s="850"/>
      <c r="E650" s="850"/>
      <c r="F650" s="850"/>
      <c r="G650" s="850"/>
      <c r="H650" s="850"/>
      <c r="I650" s="850"/>
      <c r="J650" s="860"/>
      <c r="K650" s="860"/>
      <c r="L650" s="860"/>
      <c r="M650" s="860"/>
      <c r="N650" s="860"/>
      <c r="O650" s="860"/>
      <c r="P650" s="902"/>
      <c r="Q650" s="850"/>
    </row>
    <row r="651" spans="1:17">
      <c r="A651" s="850"/>
      <c r="B651" s="902"/>
      <c r="C651" s="850"/>
      <c r="D651" s="850"/>
      <c r="E651" s="850"/>
      <c r="F651" s="850"/>
      <c r="G651" s="850"/>
      <c r="H651" s="850"/>
      <c r="I651" s="850"/>
      <c r="J651" s="860"/>
      <c r="K651" s="860"/>
      <c r="L651" s="860"/>
      <c r="M651" s="860"/>
      <c r="N651" s="860"/>
      <c r="O651" s="860"/>
      <c r="P651" s="902"/>
      <c r="Q651" s="850"/>
    </row>
    <row r="652" spans="1:17">
      <c r="A652" s="850"/>
      <c r="B652" s="902"/>
      <c r="C652" s="850"/>
      <c r="D652" s="850"/>
      <c r="E652" s="850"/>
      <c r="F652" s="850"/>
      <c r="G652" s="850"/>
      <c r="H652" s="850"/>
      <c r="I652" s="850"/>
      <c r="J652" s="860"/>
      <c r="K652" s="860"/>
      <c r="L652" s="860"/>
      <c r="M652" s="860"/>
      <c r="N652" s="860"/>
      <c r="O652" s="860"/>
      <c r="P652" s="902"/>
      <c r="Q652" s="850"/>
    </row>
    <row r="653" spans="1:17">
      <c r="A653" s="850"/>
      <c r="B653" s="902"/>
      <c r="C653" s="850"/>
      <c r="D653" s="850"/>
      <c r="E653" s="850"/>
      <c r="F653" s="850"/>
      <c r="G653" s="850"/>
      <c r="H653" s="850"/>
      <c r="I653" s="850"/>
      <c r="J653" s="860"/>
      <c r="K653" s="860"/>
      <c r="L653" s="860"/>
      <c r="M653" s="860"/>
      <c r="N653" s="860"/>
      <c r="O653" s="860"/>
      <c r="P653" s="902"/>
      <c r="Q653" s="850"/>
    </row>
    <row r="654" spans="1:17">
      <c r="A654" s="850"/>
      <c r="B654" s="902"/>
      <c r="C654" s="850"/>
      <c r="D654" s="850"/>
      <c r="E654" s="850"/>
      <c r="F654" s="850"/>
      <c r="G654" s="850"/>
      <c r="H654" s="850"/>
      <c r="I654" s="850"/>
      <c r="J654" s="860"/>
      <c r="K654" s="860"/>
      <c r="L654" s="860"/>
      <c r="M654" s="860"/>
      <c r="N654" s="860"/>
      <c r="O654" s="860"/>
      <c r="P654" s="902"/>
      <c r="Q654" s="850"/>
    </row>
    <row r="655" spans="1:17">
      <c r="A655" s="850"/>
      <c r="B655" s="902"/>
      <c r="C655" s="850"/>
      <c r="D655" s="850"/>
      <c r="E655" s="850"/>
      <c r="F655" s="850"/>
      <c r="G655" s="850"/>
      <c r="H655" s="850"/>
      <c r="I655" s="850"/>
      <c r="J655" s="860"/>
      <c r="K655" s="860"/>
      <c r="L655" s="860"/>
      <c r="M655" s="860"/>
      <c r="N655" s="860"/>
      <c r="O655" s="860"/>
      <c r="P655" s="902"/>
      <c r="Q655" s="850"/>
    </row>
    <row r="656" spans="1:17">
      <c r="A656" s="850"/>
      <c r="B656" s="902"/>
      <c r="C656" s="850"/>
      <c r="D656" s="850"/>
      <c r="E656" s="850"/>
      <c r="F656" s="850"/>
      <c r="G656" s="850"/>
      <c r="H656" s="850"/>
      <c r="I656" s="850"/>
      <c r="J656" s="860"/>
      <c r="K656" s="860"/>
      <c r="L656" s="860"/>
      <c r="M656" s="860"/>
      <c r="N656" s="860"/>
      <c r="O656" s="860"/>
      <c r="P656" s="902"/>
      <c r="Q656" s="850"/>
    </row>
    <row r="657" spans="1:17">
      <c r="A657" s="850"/>
      <c r="B657" s="902"/>
      <c r="C657" s="850"/>
      <c r="D657" s="850"/>
      <c r="E657" s="850"/>
      <c r="F657" s="850"/>
      <c r="G657" s="850"/>
      <c r="H657" s="850"/>
      <c r="I657" s="850"/>
      <c r="J657" s="860"/>
      <c r="K657" s="860"/>
      <c r="L657" s="860"/>
      <c r="M657" s="860"/>
      <c r="N657" s="860"/>
      <c r="O657" s="860"/>
      <c r="P657" s="902"/>
      <c r="Q657" s="850"/>
    </row>
    <row r="658" spans="1:17">
      <c r="A658" s="850"/>
      <c r="B658" s="902"/>
      <c r="C658" s="850"/>
      <c r="D658" s="850"/>
      <c r="E658" s="850"/>
      <c r="F658" s="850"/>
      <c r="G658" s="850"/>
      <c r="H658" s="850"/>
      <c r="I658" s="850"/>
      <c r="J658" s="860"/>
      <c r="K658" s="860"/>
      <c r="L658" s="860"/>
      <c r="M658" s="860"/>
      <c r="N658" s="860"/>
      <c r="O658" s="860"/>
      <c r="P658" s="902"/>
      <c r="Q658" s="850"/>
    </row>
    <row r="659" spans="1:17">
      <c r="A659" s="850"/>
      <c r="B659" s="902"/>
      <c r="C659" s="850"/>
      <c r="D659" s="850"/>
      <c r="E659" s="850"/>
      <c r="F659" s="850"/>
      <c r="G659" s="850"/>
      <c r="H659" s="850"/>
      <c r="I659" s="850"/>
      <c r="J659" s="860"/>
      <c r="K659" s="860"/>
      <c r="L659" s="860"/>
      <c r="M659" s="860"/>
      <c r="N659" s="860"/>
      <c r="O659" s="860"/>
      <c r="P659" s="902"/>
      <c r="Q659" s="850"/>
    </row>
    <row r="660" spans="1:17">
      <c r="A660" s="850"/>
      <c r="B660" s="902"/>
      <c r="C660" s="850"/>
      <c r="D660" s="850"/>
      <c r="E660" s="850"/>
      <c r="F660" s="850"/>
      <c r="G660" s="850"/>
      <c r="H660" s="850"/>
      <c r="I660" s="850"/>
      <c r="J660" s="860"/>
      <c r="K660" s="860"/>
      <c r="L660" s="860"/>
      <c r="M660" s="860"/>
      <c r="N660" s="860"/>
      <c r="O660" s="860"/>
      <c r="P660" s="902"/>
      <c r="Q660" s="850"/>
    </row>
    <row r="661" spans="1:17">
      <c r="A661" s="850"/>
      <c r="B661" s="902"/>
      <c r="C661" s="850"/>
      <c r="D661" s="850"/>
      <c r="E661" s="850"/>
      <c r="F661" s="850"/>
      <c r="G661" s="850"/>
      <c r="H661" s="850"/>
      <c r="I661" s="850"/>
      <c r="J661" s="860"/>
      <c r="K661" s="860"/>
      <c r="L661" s="860"/>
      <c r="M661" s="860"/>
      <c r="N661" s="860"/>
      <c r="O661" s="860"/>
      <c r="P661" s="902"/>
      <c r="Q661" s="850"/>
    </row>
    <row r="662" spans="1:17">
      <c r="A662" s="850"/>
      <c r="B662" s="902"/>
      <c r="C662" s="850"/>
      <c r="D662" s="850"/>
      <c r="E662" s="850"/>
      <c r="F662" s="850"/>
      <c r="G662" s="850"/>
      <c r="H662" s="850"/>
      <c r="I662" s="850"/>
      <c r="J662" s="860"/>
      <c r="K662" s="860"/>
      <c r="L662" s="860"/>
      <c r="M662" s="860"/>
      <c r="N662" s="860"/>
      <c r="O662" s="860"/>
      <c r="P662" s="902"/>
      <c r="Q662" s="850"/>
    </row>
    <row r="663" spans="1:17">
      <c r="A663" s="850"/>
      <c r="B663" s="902"/>
      <c r="C663" s="850"/>
      <c r="D663" s="850"/>
      <c r="E663" s="850"/>
      <c r="F663" s="850"/>
      <c r="G663" s="850"/>
      <c r="H663" s="850"/>
      <c r="I663" s="850"/>
      <c r="J663" s="860"/>
      <c r="K663" s="860"/>
      <c r="L663" s="860"/>
      <c r="M663" s="860"/>
      <c r="N663" s="860"/>
      <c r="O663" s="860"/>
      <c r="P663" s="902"/>
      <c r="Q663" s="850"/>
    </row>
    <row r="664" spans="1:17">
      <c r="A664" s="850"/>
      <c r="B664" s="902"/>
      <c r="C664" s="850"/>
      <c r="D664" s="850"/>
      <c r="E664" s="850"/>
      <c r="F664" s="850"/>
      <c r="G664" s="850"/>
      <c r="H664" s="850"/>
      <c r="I664" s="850"/>
      <c r="J664" s="860"/>
      <c r="K664" s="860"/>
      <c r="L664" s="860"/>
      <c r="M664" s="860"/>
      <c r="N664" s="860"/>
      <c r="O664" s="860"/>
      <c r="P664" s="902"/>
      <c r="Q664" s="850"/>
    </row>
    <row r="665" spans="1:17">
      <c r="A665" s="850"/>
      <c r="B665" s="902"/>
      <c r="C665" s="850"/>
      <c r="D665" s="850"/>
      <c r="E665" s="850"/>
      <c r="F665" s="850"/>
      <c r="G665" s="850"/>
      <c r="H665" s="850"/>
      <c r="I665" s="850"/>
      <c r="J665" s="860"/>
      <c r="K665" s="860"/>
      <c r="L665" s="860"/>
      <c r="M665" s="860"/>
      <c r="N665" s="860"/>
      <c r="O665" s="860"/>
      <c r="P665" s="902"/>
      <c r="Q665" s="850"/>
    </row>
    <row r="666" spans="1:17">
      <c r="A666" s="850"/>
      <c r="B666" s="902"/>
      <c r="C666" s="850"/>
      <c r="D666" s="850"/>
      <c r="E666" s="850"/>
      <c r="F666" s="850"/>
      <c r="G666" s="850"/>
      <c r="H666" s="850"/>
      <c r="I666" s="850"/>
      <c r="J666" s="860"/>
      <c r="K666" s="860"/>
      <c r="L666" s="860"/>
      <c r="M666" s="860"/>
      <c r="N666" s="860"/>
      <c r="O666" s="860"/>
      <c r="P666" s="902"/>
      <c r="Q666" s="850"/>
    </row>
    <row r="667" spans="1:17">
      <c r="A667" s="850"/>
      <c r="B667" s="902"/>
      <c r="C667" s="850"/>
      <c r="D667" s="850"/>
      <c r="E667" s="850"/>
      <c r="F667" s="850"/>
      <c r="G667" s="850"/>
      <c r="H667" s="850"/>
      <c r="I667" s="850"/>
      <c r="J667" s="860"/>
      <c r="K667" s="860"/>
      <c r="L667" s="860"/>
      <c r="M667" s="860"/>
      <c r="N667" s="860"/>
      <c r="O667" s="860"/>
      <c r="P667" s="902"/>
      <c r="Q667" s="850"/>
    </row>
    <row r="668" spans="1:17">
      <c r="A668" s="850"/>
      <c r="B668" s="902"/>
      <c r="C668" s="850"/>
      <c r="D668" s="850"/>
      <c r="E668" s="850"/>
      <c r="F668" s="850"/>
      <c r="G668" s="850"/>
      <c r="H668" s="850"/>
      <c r="I668" s="850"/>
      <c r="J668" s="860"/>
      <c r="K668" s="860"/>
      <c r="L668" s="860"/>
      <c r="M668" s="860"/>
      <c r="N668" s="860"/>
      <c r="O668" s="860"/>
      <c r="P668" s="902"/>
      <c r="Q668" s="850"/>
    </row>
    <row r="669" spans="1:17">
      <c r="A669" s="850"/>
      <c r="B669" s="902"/>
      <c r="C669" s="850"/>
      <c r="D669" s="850"/>
      <c r="E669" s="850"/>
      <c r="F669" s="850"/>
      <c r="G669" s="850"/>
      <c r="H669" s="850"/>
      <c r="I669" s="850"/>
      <c r="J669" s="860"/>
      <c r="K669" s="860"/>
      <c r="L669" s="860"/>
      <c r="M669" s="860"/>
      <c r="N669" s="860"/>
      <c r="O669" s="860"/>
      <c r="P669" s="902"/>
      <c r="Q669" s="850"/>
    </row>
    <row r="670" spans="1:17">
      <c r="A670" s="850"/>
      <c r="B670" s="902"/>
      <c r="C670" s="850"/>
      <c r="D670" s="850"/>
      <c r="E670" s="850"/>
      <c r="F670" s="850"/>
      <c r="G670" s="850"/>
      <c r="H670" s="850"/>
      <c r="I670" s="850"/>
      <c r="J670" s="860"/>
      <c r="K670" s="860"/>
      <c r="L670" s="860"/>
      <c r="M670" s="860"/>
      <c r="N670" s="860"/>
      <c r="O670" s="860"/>
      <c r="P670" s="902"/>
      <c r="Q670" s="850"/>
    </row>
    <row r="671" spans="1:17">
      <c r="A671" s="850"/>
      <c r="B671" s="902"/>
      <c r="C671" s="850"/>
      <c r="D671" s="850"/>
      <c r="E671" s="850"/>
      <c r="F671" s="850"/>
      <c r="G671" s="850"/>
      <c r="H671" s="850"/>
      <c r="I671" s="850"/>
      <c r="J671" s="860"/>
      <c r="K671" s="860"/>
      <c r="L671" s="860"/>
      <c r="M671" s="860"/>
      <c r="N671" s="860"/>
      <c r="O671" s="860"/>
      <c r="P671" s="902"/>
      <c r="Q671" s="850"/>
    </row>
    <row r="672" spans="1:17">
      <c r="A672" s="850"/>
      <c r="B672" s="902"/>
      <c r="C672" s="850"/>
      <c r="D672" s="850"/>
      <c r="E672" s="850"/>
      <c r="F672" s="850"/>
      <c r="G672" s="850"/>
      <c r="H672" s="850"/>
      <c r="I672" s="850"/>
      <c r="J672" s="860"/>
      <c r="K672" s="860"/>
      <c r="L672" s="860"/>
      <c r="M672" s="860"/>
      <c r="N672" s="860"/>
      <c r="O672" s="860"/>
      <c r="P672" s="902"/>
      <c r="Q672" s="850"/>
    </row>
    <row r="673" spans="1:17">
      <c r="A673" s="850"/>
      <c r="B673" s="902"/>
      <c r="C673" s="850"/>
      <c r="D673" s="850"/>
      <c r="E673" s="850"/>
      <c r="F673" s="850"/>
      <c r="G673" s="850"/>
      <c r="H673" s="850"/>
      <c r="I673" s="850"/>
      <c r="J673" s="860"/>
      <c r="K673" s="860"/>
      <c r="L673" s="860"/>
      <c r="M673" s="860"/>
      <c r="N673" s="860"/>
      <c r="O673" s="860"/>
      <c r="P673" s="902"/>
      <c r="Q673" s="850"/>
    </row>
    <row r="674" spans="1:17">
      <c r="A674" s="850"/>
      <c r="B674" s="902"/>
      <c r="C674" s="850"/>
      <c r="D674" s="850"/>
      <c r="E674" s="850"/>
      <c r="F674" s="850"/>
      <c r="G674" s="850"/>
      <c r="H674" s="850"/>
      <c r="I674" s="850"/>
      <c r="J674" s="860"/>
      <c r="K674" s="860"/>
      <c r="L674" s="860"/>
      <c r="M674" s="860"/>
      <c r="N674" s="860"/>
      <c r="O674" s="860"/>
      <c r="P674" s="902"/>
      <c r="Q674" s="850"/>
    </row>
    <row r="675" spans="1:17">
      <c r="A675" s="850"/>
      <c r="B675" s="902"/>
      <c r="C675" s="850"/>
      <c r="D675" s="850"/>
      <c r="E675" s="850"/>
      <c r="F675" s="850"/>
      <c r="G675" s="850"/>
      <c r="H675" s="850"/>
      <c r="I675" s="850"/>
      <c r="J675" s="860"/>
      <c r="K675" s="860"/>
      <c r="L675" s="860"/>
      <c r="M675" s="860"/>
      <c r="N675" s="860"/>
      <c r="O675" s="860"/>
      <c r="P675" s="902"/>
      <c r="Q675" s="850"/>
    </row>
    <row r="676" spans="1:17">
      <c r="A676" s="850"/>
      <c r="B676" s="902"/>
      <c r="C676" s="850"/>
      <c r="D676" s="850"/>
      <c r="E676" s="850"/>
      <c r="F676" s="850"/>
      <c r="G676" s="850"/>
      <c r="H676" s="850"/>
      <c r="I676" s="850"/>
      <c r="J676" s="860"/>
      <c r="K676" s="860"/>
      <c r="L676" s="860"/>
      <c r="M676" s="860"/>
      <c r="N676" s="860"/>
      <c r="O676" s="860"/>
      <c r="P676" s="902"/>
      <c r="Q676" s="850"/>
    </row>
    <row r="677" spans="1:17">
      <c r="A677" s="850"/>
      <c r="B677" s="902"/>
      <c r="C677" s="850"/>
      <c r="D677" s="850"/>
      <c r="E677" s="850"/>
      <c r="F677" s="850"/>
      <c r="G677" s="850"/>
      <c r="H677" s="850"/>
      <c r="I677" s="850"/>
      <c r="J677" s="860"/>
      <c r="K677" s="860"/>
      <c r="L677" s="860"/>
      <c r="M677" s="860"/>
      <c r="N677" s="860"/>
      <c r="O677" s="860"/>
      <c r="P677" s="902"/>
      <c r="Q677" s="850"/>
    </row>
    <row r="678" spans="1:17">
      <c r="A678" s="850"/>
      <c r="B678" s="902"/>
      <c r="C678" s="850"/>
      <c r="D678" s="850"/>
      <c r="E678" s="850"/>
      <c r="F678" s="850"/>
      <c r="G678" s="850"/>
      <c r="H678" s="850"/>
      <c r="I678" s="850"/>
      <c r="J678" s="860"/>
      <c r="K678" s="860"/>
      <c r="L678" s="860"/>
      <c r="M678" s="860"/>
      <c r="N678" s="860"/>
      <c r="O678" s="860"/>
      <c r="P678" s="902"/>
      <c r="Q678" s="850"/>
    </row>
    <row r="679" spans="1:17">
      <c r="A679" s="850"/>
      <c r="B679" s="902"/>
      <c r="C679" s="850"/>
      <c r="D679" s="850"/>
      <c r="E679" s="850"/>
      <c r="F679" s="850"/>
      <c r="G679" s="850"/>
      <c r="H679" s="850"/>
      <c r="I679" s="850"/>
      <c r="J679" s="860"/>
      <c r="K679" s="860"/>
      <c r="L679" s="860"/>
      <c r="M679" s="860"/>
      <c r="N679" s="860"/>
      <c r="O679" s="860"/>
      <c r="P679" s="902"/>
      <c r="Q679" s="850"/>
    </row>
    <row r="680" spans="1:17">
      <c r="A680" s="850"/>
      <c r="B680" s="902"/>
      <c r="C680" s="850"/>
      <c r="D680" s="850"/>
      <c r="E680" s="850"/>
      <c r="F680" s="850"/>
      <c r="G680" s="850"/>
      <c r="H680" s="850"/>
      <c r="I680" s="850"/>
      <c r="J680" s="860"/>
      <c r="K680" s="860"/>
      <c r="L680" s="860"/>
      <c r="M680" s="860"/>
      <c r="N680" s="860"/>
      <c r="O680" s="860"/>
      <c r="P680" s="902"/>
      <c r="Q680" s="850"/>
    </row>
    <row r="681" spans="1:17">
      <c r="A681" s="850"/>
      <c r="B681" s="902"/>
      <c r="C681" s="850"/>
      <c r="D681" s="850"/>
      <c r="E681" s="850"/>
      <c r="F681" s="850"/>
      <c r="G681" s="850"/>
      <c r="H681" s="850"/>
      <c r="I681" s="850"/>
      <c r="J681" s="860"/>
      <c r="K681" s="860"/>
      <c r="L681" s="860"/>
      <c r="M681" s="860"/>
      <c r="N681" s="860"/>
      <c r="O681" s="860"/>
      <c r="P681" s="902"/>
      <c r="Q681" s="850"/>
    </row>
    <row r="682" spans="1:17">
      <c r="A682" s="850"/>
      <c r="B682" s="902"/>
      <c r="C682" s="850"/>
      <c r="D682" s="850"/>
      <c r="E682" s="850"/>
      <c r="F682" s="850"/>
      <c r="G682" s="850"/>
      <c r="H682" s="850"/>
      <c r="I682" s="850"/>
      <c r="J682" s="860"/>
      <c r="K682" s="860"/>
      <c r="L682" s="860"/>
      <c r="M682" s="860"/>
      <c r="N682" s="860"/>
      <c r="O682" s="860"/>
      <c r="P682" s="902"/>
      <c r="Q682" s="850"/>
    </row>
    <row r="683" spans="1:17">
      <c r="A683" s="850"/>
      <c r="B683" s="902"/>
      <c r="C683" s="850"/>
      <c r="D683" s="850"/>
      <c r="E683" s="850"/>
      <c r="F683" s="850"/>
      <c r="G683" s="850"/>
      <c r="H683" s="850"/>
      <c r="I683" s="850"/>
      <c r="J683" s="860"/>
      <c r="K683" s="860"/>
      <c r="L683" s="860"/>
      <c r="M683" s="860"/>
      <c r="N683" s="860"/>
      <c r="O683" s="860"/>
      <c r="P683" s="902"/>
      <c r="Q683" s="850"/>
    </row>
    <row r="684" spans="1:17">
      <c r="A684" s="850"/>
      <c r="B684" s="902"/>
      <c r="C684" s="850"/>
      <c r="D684" s="850"/>
      <c r="E684" s="850"/>
      <c r="F684" s="850"/>
      <c r="G684" s="850"/>
      <c r="H684" s="850"/>
      <c r="I684" s="850"/>
      <c r="J684" s="860"/>
      <c r="K684" s="860"/>
      <c r="L684" s="860"/>
      <c r="M684" s="860"/>
      <c r="N684" s="860"/>
      <c r="O684" s="860"/>
      <c r="P684" s="902"/>
      <c r="Q684" s="850"/>
    </row>
    <row r="685" spans="1:17">
      <c r="A685" s="850"/>
      <c r="B685" s="902"/>
      <c r="C685" s="850"/>
      <c r="D685" s="850"/>
      <c r="E685" s="850"/>
      <c r="F685" s="850"/>
      <c r="G685" s="850"/>
      <c r="H685" s="850"/>
      <c r="I685" s="850"/>
      <c r="J685" s="860"/>
      <c r="K685" s="860"/>
      <c r="L685" s="860"/>
      <c r="M685" s="860"/>
      <c r="N685" s="860"/>
      <c r="O685" s="860"/>
      <c r="P685" s="902"/>
      <c r="Q685" s="850"/>
    </row>
    <row r="686" spans="1:17">
      <c r="A686" s="850"/>
      <c r="B686" s="902"/>
      <c r="C686" s="850"/>
      <c r="D686" s="850"/>
      <c r="E686" s="850"/>
      <c r="F686" s="850"/>
      <c r="G686" s="850"/>
      <c r="H686" s="850"/>
      <c r="I686" s="850"/>
      <c r="J686" s="860"/>
      <c r="K686" s="860"/>
      <c r="L686" s="860"/>
      <c r="M686" s="860"/>
      <c r="N686" s="860"/>
      <c r="O686" s="860"/>
      <c r="P686" s="902"/>
      <c r="Q686" s="850"/>
    </row>
    <row r="687" spans="1:17">
      <c r="A687" s="850"/>
      <c r="B687" s="902"/>
      <c r="C687" s="850"/>
      <c r="D687" s="850"/>
      <c r="E687" s="850"/>
      <c r="F687" s="850"/>
      <c r="G687" s="850"/>
      <c r="H687" s="850"/>
      <c r="I687" s="850"/>
      <c r="J687" s="860"/>
      <c r="K687" s="860"/>
      <c r="L687" s="860"/>
      <c r="M687" s="860"/>
      <c r="N687" s="860"/>
      <c r="O687" s="860"/>
      <c r="P687" s="902"/>
      <c r="Q687" s="850"/>
    </row>
    <row r="688" spans="1:17">
      <c r="A688" s="850"/>
      <c r="B688" s="902"/>
      <c r="C688" s="850"/>
      <c r="D688" s="850"/>
      <c r="E688" s="850"/>
      <c r="F688" s="850"/>
      <c r="G688" s="850"/>
      <c r="H688" s="850"/>
      <c r="I688" s="850"/>
      <c r="J688" s="860"/>
      <c r="K688" s="860"/>
      <c r="L688" s="860"/>
      <c r="M688" s="860"/>
      <c r="N688" s="860"/>
      <c r="O688" s="860"/>
      <c r="P688" s="902"/>
      <c r="Q688" s="850"/>
    </row>
    <row r="689" spans="1:17">
      <c r="A689" s="850"/>
      <c r="B689" s="902"/>
      <c r="C689" s="850"/>
      <c r="D689" s="850"/>
      <c r="E689" s="850"/>
      <c r="F689" s="850"/>
      <c r="G689" s="850"/>
      <c r="H689" s="850"/>
      <c r="I689" s="850"/>
      <c r="J689" s="860"/>
      <c r="K689" s="860"/>
      <c r="L689" s="860"/>
      <c r="M689" s="860"/>
      <c r="N689" s="860"/>
      <c r="O689" s="860"/>
      <c r="P689" s="902"/>
      <c r="Q689" s="850"/>
    </row>
    <row r="690" spans="1:17">
      <c r="A690" s="850"/>
      <c r="B690" s="902"/>
      <c r="C690" s="850"/>
      <c r="D690" s="850"/>
      <c r="E690" s="850"/>
      <c r="F690" s="850"/>
      <c r="G690" s="850"/>
      <c r="H690" s="850"/>
      <c r="I690" s="850"/>
      <c r="J690" s="860"/>
      <c r="K690" s="860"/>
      <c r="L690" s="860"/>
      <c r="M690" s="860"/>
      <c r="N690" s="860"/>
      <c r="O690" s="860"/>
      <c r="P690" s="902"/>
      <c r="Q690" s="850"/>
    </row>
    <row r="691" spans="1:17">
      <c r="A691" s="850"/>
      <c r="B691" s="902"/>
      <c r="C691" s="850"/>
      <c r="D691" s="850"/>
      <c r="E691" s="850"/>
      <c r="F691" s="850"/>
      <c r="G691" s="850"/>
      <c r="H691" s="850"/>
      <c r="I691" s="850"/>
      <c r="J691" s="860"/>
      <c r="K691" s="860"/>
      <c r="L691" s="860"/>
      <c r="M691" s="860"/>
      <c r="N691" s="860"/>
      <c r="O691" s="860"/>
      <c r="P691" s="902"/>
      <c r="Q691" s="850"/>
    </row>
    <row r="692" spans="1:17">
      <c r="A692" s="850"/>
      <c r="B692" s="902"/>
      <c r="C692" s="850"/>
      <c r="D692" s="850"/>
      <c r="E692" s="850"/>
      <c r="F692" s="850"/>
      <c r="G692" s="850"/>
      <c r="H692" s="850"/>
      <c r="I692" s="850"/>
      <c r="J692" s="860"/>
      <c r="K692" s="860"/>
      <c r="L692" s="860"/>
      <c r="M692" s="860"/>
      <c r="N692" s="860"/>
      <c r="O692" s="860"/>
      <c r="P692" s="902"/>
      <c r="Q692" s="850"/>
    </row>
    <row r="693" spans="1:17">
      <c r="A693" s="850"/>
      <c r="B693" s="902"/>
      <c r="C693" s="850"/>
      <c r="D693" s="850"/>
      <c r="E693" s="850"/>
      <c r="F693" s="850"/>
      <c r="G693" s="850"/>
      <c r="H693" s="850"/>
      <c r="I693" s="850"/>
      <c r="J693" s="860"/>
      <c r="K693" s="860"/>
      <c r="L693" s="860"/>
      <c r="M693" s="860"/>
      <c r="N693" s="860"/>
      <c r="O693" s="860"/>
      <c r="P693" s="902"/>
      <c r="Q693" s="850"/>
    </row>
    <row r="694" spans="1:17">
      <c r="A694" s="850"/>
      <c r="B694" s="902"/>
      <c r="C694" s="850"/>
      <c r="D694" s="850"/>
      <c r="E694" s="850"/>
      <c r="F694" s="850"/>
      <c r="G694" s="850"/>
      <c r="H694" s="850"/>
      <c r="I694" s="850"/>
      <c r="J694" s="860"/>
      <c r="K694" s="860"/>
      <c r="L694" s="860"/>
      <c r="M694" s="860"/>
      <c r="N694" s="860"/>
      <c r="O694" s="860"/>
      <c r="P694" s="902"/>
      <c r="Q694" s="850"/>
    </row>
    <row r="695" spans="1:17">
      <c r="A695" s="850"/>
      <c r="B695" s="902"/>
      <c r="C695" s="850"/>
      <c r="D695" s="850"/>
      <c r="E695" s="850"/>
      <c r="F695" s="850"/>
      <c r="G695" s="850"/>
      <c r="H695" s="850"/>
      <c r="I695" s="850"/>
      <c r="J695" s="860"/>
      <c r="K695" s="860"/>
      <c r="L695" s="860"/>
      <c r="M695" s="860"/>
      <c r="N695" s="860"/>
      <c r="O695" s="860"/>
      <c r="P695" s="902"/>
      <c r="Q695" s="850"/>
    </row>
    <row r="696" spans="1:17">
      <c r="A696" s="850"/>
      <c r="B696" s="902"/>
      <c r="C696" s="850"/>
      <c r="D696" s="850"/>
      <c r="E696" s="850"/>
      <c r="F696" s="850"/>
      <c r="G696" s="850"/>
      <c r="H696" s="850"/>
      <c r="I696" s="850"/>
      <c r="J696" s="860"/>
      <c r="K696" s="860"/>
      <c r="L696" s="860"/>
      <c r="M696" s="860"/>
      <c r="N696" s="860"/>
      <c r="O696" s="860"/>
      <c r="P696" s="902"/>
      <c r="Q696" s="850"/>
    </row>
    <row r="697" spans="1:17">
      <c r="A697" s="850"/>
      <c r="B697" s="902"/>
      <c r="C697" s="850"/>
      <c r="D697" s="850"/>
      <c r="E697" s="850"/>
      <c r="F697" s="850"/>
      <c r="G697" s="850"/>
      <c r="H697" s="850"/>
      <c r="I697" s="850"/>
      <c r="J697" s="860"/>
      <c r="K697" s="860"/>
      <c r="L697" s="860"/>
      <c r="M697" s="860"/>
      <c r="N697" s="860"/>
      <c r="O697" s="860"/>
      <c r="P697" s="902"/>
      <c r="Q697" s="850"/>
    </row>
    <row r="698" spans="1:17">
      <c r="A698" s="850"/>
      <c r="B698" s="902"/>
      <c r="C698" s="850"/>
      <c r="D698" s="850"/>
      <c r="E698" s="850"/>
      <c r="F698" s="850"/>
      <c r="G698" s="850"/>
      <c r="H698" s="850"/>
      <c r="I698" s="850"/>
      <c r="J698" s="860"/>
      <c r="K698" s="860"/>
      <c r="L698" s="860"/>
      <c r="M698" s="860"/>
      <c r="N698" s="860"/>
      <c r="O698" s="860"/>
      <c r="P698" s="902"/>
      <c r="Q698" s="850"/>
    </row>
    <row r="699" spans="1:17">
      <c r="A699" s="850"/>
      <c r="B699" s="902"/>
      <c r="C699" s="850"/>
      <c r="D699" s="850"/>
      <c r="E699" s="850"/>
      <c r="F699" s="850"/>
      <c r="G699" s="850"/>
      <c r="H699" s="850"/>
      <c r="I699" s="850"/>
      <c r="J699" s="860"/>
      <c r="K699" s="860"/>
      <c r="L699" s="860"/>
      <c r="M699" s="860"/>
      <c r="N699" s="860"/>
      <c r="O699" s="860"/>
      <c r="P699" s="902"/>
      <c r="Q699" s="850"/>
    </row>
    <row r="700" spans="1:17">
      <c r="A700" s="850"/>
      <c r="B700" s="902"/>
      <c r="C700" s="850"/>
      <c r="D700" s="850"/>
      <c r="E700" s="850"/>
      <c r="F700" s="850"/>
      <c r="G700" s="850"/>
      <c r="H700" s="850"/>
      <c r="I700" s="850"/>
      <c r="J700" s="860"/>
      <c r="K700" s="860"/>
      <c r="L700" s="860"/>
      <c r="M700" s="860"/>
      <c r="N700" s="860"/>
      <c r="O700" s="860"/>
      <c r="P700" s="902"/>
      <c r="Q700" s="850"/>
    </row>
    <row r="701" spans="1:17">
      <c r="A701" s="850"/>
      <c r="B701" s="902"/>
      <c r="C701" s="850"/>
      <c r="D701" s="850"/>
      <c r="E701" s="850"/>
      <c r="F701" s="850"/>
      <c r="G701" s="850"/>
      <c r="H701" s="850"/>
      <c r="I701" s="850"/>
      <c r="J701" s="860"/>
      <c r="K701" s="860"/>
      <c r="L701" s="860"/>
      <c r="M701" s="860"/>
      <c r="N701" s="860"/>
      <c r="O701" s="860"/>
      <c r="P701" s="902"/>
      <c r="Q701" s="850"/>
    </row>
    <row r="702" spans="1:17">
      <c r="A702" s="850"/>
      <c r="B702" s="902"/>
      <c r="C702" s="850"/>
      <c r="D702" s="850"/>
      <c r="E702" s="850"/>
      <c r="F702" s="850"/>
      <c r="G702" s="850"/>
      <c r="H702" s="850"/>
      <c r="I702" s="850"/>
      <c r="J702" s="860"/>
      <c r="K702" s="860"/>
      <c r="L702" s="860"/>
      <c r="M702" s="860"/>
      <c r="N702" s="860"/>
      <c r="O702" s="860"/>
      <c r="P702" s="902"/>
      <c r="Q702" s="850"/>
    </row>
    <row r="703" spans="1:17">
      <c r="A703" s="850"/>
      <c r="B703" s="902"/>
      <c r="C703" s="850"/>
      <c r="D703" s="850"/>
      <c r="E703" s="850"/>
      <c r="F703" s="850"/>
      <c r="G703" s="850"/>
      <c r="H703" s="850"/>
      <c r="I703" s="850"/>
      <c r="J703" s="860"/>
      <c r="K703" s="860"/>
      <c r="L703" s="860"/>
      <c r="M703" s="860"/>
      <c r="N703" s="860"/>
      <c r="O703" s="860"/>
      <c r="P703" s="902"/>
      <c r="Q703" s="850"/>
    </row>
    <row r="704" spans="1:17">
      <c r="A704" s="850"/>
      <c r="B704" s="902"/>
      <c r="C704" s="850"/>
      <c r="D704" s="850"/>
      <c r="E704" s="850"/>
      <c r="F704" s="850"/>
      <c r="G704" s="850"/>
      <c r="H704" s="850"/>
      <c r="I704" s="850"/>
      <c r="J704" s="860"/>
      <c r="K704" s="860"/>
      <c r="L704" s="860"/>
      <c r="M704" s="860"/>
      <c r="N704" s="860"/>
      <c r="O704" s="860"/>
      <c r="P704" s="902"/>
      <c r="Q704" s="850"/>
    </row>
    <row r="705" spans="1:17">
      <c r="A705" s="850"/>
      <c r="B705" s="902"/>
      <c r="C705" s="850"/>
      <c r="D705" s="850"/>
      <c r="E705" s="850"/>
      <c r="F705" s="850"/>
      <c r="G705" s="850"/>
      <c r="H705" s="850"/>
      <c r="I705" s="850"/>
      <c r="J705" s="860"/>
      <c r="K705" s="860"/>
      <c r="L705" s="860"/>
      <c r="M705" s="860"/>
      <c r="N705" s="860"/>
      <c r="O705" s="860"/>
      <c r="P705" s="902"/>
      <c r="Q705" s="850"/>
    </row>
    <row r="706" spans="1:17">
      <c r="A706" s="850"/>
      <c r="B706" s="902"/>
      <c r="C706" s="850"/>
      <c r="D706" s="850"/>
      <c r="E706" s="850"/>
      <c r="F706" s="850"/>
      <c r="G706" s="850"/>
      <c r="H706" s="850"/>
      <c r="I706" s="850"/>
      <c r="J706" s="860"/>
      <c r="K706" s="860"/>
      <c r="L706" s="860"/>
      <c r="M706" s="860"/>
      <c r="N706" s="860"/>
      <c r="O706" s="860"/>
      <c r="P706" s="902"/>
      <c r="Q706" s="850"/>
    </row>
    <row r="707" spans="1:17">
      <c r="A707" s="850"/>
      <c r="B707" s="902"/>
      <c r="C707" s="850"/>
      <c r="D707" s="850"/>
      <c r="E707" s="850"/>
      <c r="F707" s="850"/>
      <c r="G707" s="850"/>
      <c r="H707" s="850"/>
      <c r="I707" s="850"/>
      <c r="J707" s="860"/>
      <c r="K707" s="860"/>
      <c r="L707" s="860"/>
      <c r="M707" s="860"/>
      <c r="N707" s="860"/>
      <c r="O707" s="860"/>
      <c r="P707" s="902"/>
      <c r="Q707" s="850"/>
    </row>
    <row r="708" spans="1:17">
      <c r="A708" s="850"/>
      <c r="B708" s="902"/>
      <c r="C708" s="850"/>
      <c r="D708" s="850"/>
      <c r="E708" s="850"/>
      <c r="F708" s="850"/>
      <c r="G708" s="850"/>
      <c r="H708" s="850"/>
      <c r="I708" s="850"/>
      <c r="J708" s="860"/>
      <c r="K708" s="860"/>
      <c r="L708" s="860"/>
      <c r="M708" s="860"/>
      <c r="N708" s="860"/>
      <c r="O708" s="860"/>
      <c r="P708" s="902"/>
      <c r="Q708" s="850"/>
    </row>
    <row r="709" spans="1:17">
      <c r="A709" s="850"/>
      <c r="B709" s="902"/>
      <c r="C709" s="850"/>
      <c r="D709" s="850"/>
      <c r="E709" s="850"/>
      <c r="F709" s="850"/>
      <c r="G709" s="850"/>
      <c r="H709" s="850"/>
      <c r="I709" s="850"/>
      <c r="J709" s="860"/>
      <c r="K709" s="860"/>
      <c r="L709" s="860"/>
      <c r="M709" s="860"/>
      <c r="N709" s="860"/>
      <c r="O709" s="860"/>
      <c r="P709" s="902"/>
      <c r="Q709" s="850"/>
    </row>
    <row r="710" spans="1:17">
      <c r="A710" s="850"/>
      <c r="B710" s="902"/>
      <c r="C710" s="850"/>
      <c r="D710" s="850"/>
      <c r="E710" s="850"/>
      <c r="F710" s="850"/>
      <c r="G710" s="850"/>
      <c r="H710" s="850"/>
      <c r="I710" s="850"/>
      <c r="J710" s="860"/>
      <c r="K710" s="860"/>
      <c r="L710" s="860"/>
      <c r="M710" s="860"/>
      <c r="N710" s="860"/>
      <c r="O710" s="860"/>
      <c r="P710" s="902"/>
      <c r="Q710" s="850"/>
    </row>
    <row r="711" spans="1:17">
      <c r="A711" s="850"/>
      <c r="B711" s="902"/>
      <c r="C711" s="850"/>
      <c r="D711" s="850"/>
      <c r="E711" s="850"/>
      <c r="F711" s="850"/>
      <c r="G711" s="850"/>
      <c r="H711" s="850"/>
      <c r="I711" s="850"/>
      <c r="J711" s="860"/>
      <c r="K711" s="860"/>
      <c r="L711" s="860"/>
      <c r="M711" s="860"/>
      <c r="N711" s="860"/>
      <c r="O711" s="860"/>
      <c r="P711" s="902"/>
      <c r="Q711" s="850"/>
    </row>
    <row r="712" spans="1:17">
      <c r="A712" s="850"/>
      <c r="B712" s="902"/>
      <c r="C712" s="850"/>
      <c r="D712" s="850"/>
      <c r="E712" s="850"/>
      <c r="F712" s="850"/>
      <c r="G712" s="850"/>
      <c r="H712" s="850"/>
      <c r="I712" s="850"/>
      <c r="J712" s="860"/>
      <c r="K712" s="860"/>
      <c r="L712" s="860"/>
      <c r="M712" s="860"/>
      <c r="N712" s="860"/>
      <c r="O712" s="860"/>
      <c r="P712" s="902"/>
      <c r="Q712" s="850"/>
    </row>
    <row r="713" spans="1:17">
      <c r="A713" s="850"/>
      <c r="B713" s="902"/>
      <c r="C713" s="850"/>
      <c r="D713" s="850"/>
      <c r="E713" s="850"/>
      <c r="F713" s="850"/>
      <c r="G713" s="850"/>
      <c r="H713" s="850"/>
      <c r="I713" s="850"/>
      <c r="J713" s="860"/>
      <c r="K713" s="860"/>
      <c r="L713" s="860"/>
      <c r="M713" s="860"/>
      <c r="N713" s="860"/>
      <c r="O713" s="860"/>
      <c r="P713" s="902"/>
      <c r="Q713" s="850"/>
    </row>
    <row r="714" spans="1:17">
      <c r="A714" s="850"/>
      <c r="B714" s="902"/>
      <c r="C714" s="850"/>
      <c r="D714" s="850"/>
      <c r="E714" s="850"/>
      <c r="F714" s="850"/>
      <c r="G714" s="850"/>
      <c r="H714" s="850"/>
      <c r="I714" s="850"/>
      <c r="J714" s="860"/>
      <c r="K714" s="860"/>
      <c r="L714" s="860"/>
      <c r="M714" s="860"/>
      <c r="N714" s="860"/>
      <c r="O714" s="860"/>
      <c r="P714" s="902"/>
      <c r="Q714" s="850"/>
    </row>
    <row r="715" spans="1:17">
      <c r="A715" s="850"/>
      <c r="B715" s="902"/>
      <c r="C715" s="850"/>
      <c r="D715" s="850"/>
      <c r="E715" s="850"/>
      <c r="F715" s="850"/>
      <c r="G715" s="850"/>
      <c r="H715" s="850"/>
      <c r="I715" s="850"/>
      <c r="J715" s="860"/>
      <c r="K715" s="860"/>
      <c r="L715" s="860"/>
      <c r="M715" s="860"/>
      <c r="N715" s="860"/>
      <c r="O715" s="860"/>
      <c r="P715" s="902"/>
      <c r="Q715" s="850"/>
    </row>
    <row r="716" spans="1:17">
      <c r="A716" s="850"/>
      <c r="B716" s="902"/>
      <c r="C716" s="850"/>
      <c r="D716" s="850"/>
      <c r="E716" s="850"/>
      <c r="F716" s="850"/>
      <c r="G716" s="850"/>
      <c r="H716" s="850"/>
      <c r="I716" s="850"/>
      <c r="J716" s="860"/>
      <c r="K716" s="860"/>
      <c r="L716" s="860"/>
      <c r="M716" s="860"/>
      <c r="N716" s="860"/>
      <c r="O716" s="860"/>
      <c r="P716" s="902"/>
      <c r="Q716" s="850"/>
    </row>
    <row r="717" spans="1:17">
      <c r="A717" s="850"/>
      <c r="B717" s="902"/>
      <c r="C717" s="850"/>
      <c r="D717" s="850"/>
      <c r="E717" s="850"/>
      <c r="F717" s="850"/>
      <c r="G717" s="850"/>
      <c r="H717" s="850"/>
      <c r="I717" s="850"/>
      <c r="J717" s="860"/>
      <c r="K717" s="860"/>
      <c r="L717" s="860"/>
      <c r="M717" s="860"/>
      <c r="N717" s="860"/>
      <c r="O717" s="860"/>
      <c r="P717" s="902"/>
      <c r="Q717" s="850"/>
    </row>
    <row r="718" spans="1:17">
      <c r="A718" s="850"/>
      <c r="B718" s="902"/>
      <c r="C718" s="850"/>
      <c r="D718" s="850"/>
      <c r="E718" s="850"/>
      <c r="F718" s="850"/>
      <c r="G718" s="850"/>
      <c r="H718" s="850"/>
      <c r="I718" s="850"/>
      <c r="J718" s="860"/>
      <c r="K718" s="860"/>
      <c r="L718" s="860"/>
      <c r="M718" s="860"/>
      <c r="N718" s="860"/>
      <c r="O718" s="860"/>
      <c r="P718" s="902"/>
      <c r="Q718" s="850"/>
    </row>
    <row r="719" spans="1:17">
      <c r="A719" s="850"/>
      <c r="B719" s="902"/>
      <c r="C719" s="850"/>
      <c r="D719" s="850"/>
      <c r="E719" s="850"/>
      <c r="F719" s="850"/>
      <c r="G719" s="850"/>
      <c r="H719" s="850"/>
      <c r="I719" s="850"/>
      <c r="J719" s="860"/>
      <c r="K719" s="860"/>
      <c r="L719" s="860"/>
      <c r="M719" s="860"/>
      <c r="N719" s="860"/>
      <c r="O719" s="860"/>
      <c r="P719" s="902"/>
      <c r="Q719" s="850"/>
    </row>
    <row r="720" spans="1:17">
      <c r="A720" s="850"/>
      <c r="B720" s="902"/>
      <c r="C720" s="850"/>
      <c r="D720" s="850"/>
      <c r="E720" s="850"/>
      <c r="F720" s="850"/>
      <c r="G720" s="850"/>
      <c r="H720" s="850"/>
      <c r="I720" s="850"/>
      <c r="J720" s="860"/>
      <c r="K720" s="860"/>
      <c r="L720" s="860"/>
      <c r="M720" s="860"/>
      <c r="N720" s="860"/>
      <c r="O720" s="860"/>
      <c r="P720" s="902"/>
      <c r="Q720" s="850"/>
    </row>
    <row r="721" spans="1:17">
      <c r="A721" s="850"/>
      <c r="B721" s="902"/>
      <c r="C721" s="850"/>
      <c r="D721" s="850"/>
      <c r="E721" s="850"/>
      <c r="F721" s="850"/>
      <c r="G721" s="850"/>
      <c r="H721" s="850"/>
      <c r="I721" s="850"/>
      <c r="J721" s="860"/>
      <c r="K721" s="860"/>
      <c r="L721" s="860"/>
      <c r="M721" s="860"/>
      <c r="N721" s="860"/>
      <c r="O721" s="860"/>
      <c r="P721" s="902"/>
      <c r="Q721" s="850"/>
    </row>
    <row r="722" spans="1:17">
      <c r="A722" s="850"/>
      <c r="B722" s="902"/>
      <c r="C722" s="850"/>
      <c r="D722" s="850"/>
      <c r="E722" s="850"/>
      <c r="F722" s="850"/>
      <c r="G722" s="850"/>
      <c r="H722" s="850"/>
      <c r="I722" s="850"/>
      <c r="J722" s="860"/>
      <c r="K722" s="860"/>
      <c r="L722" s="860"/>
      <c r="M722" s="860"/>
      <c r="N722" s="860"/>
      <c r="O722" s="860"/>
      <c r="P722" s="902"/>
      <c r="Q722" s="850"/>
    </row>
    <row r="723" spans="1:17">
      <c r="A723" s="850"/>
      <c r="B723" s="902"/>
      <c r="C723" s="850"/>
      <c r="D723" s="850"/>
      <c r="E723" s="850"/>
      <c r="F723" s="850"/>
      <c r="G723" s="850"/>
      <c r="H723" s="850"/>
      <c r="I723" s="850"/>
      <c r="J723" s="860"/>
      <c r="K723" s="860"/>
      <c r="L723" s="860"/>
      <c r="M723" s="860"/>
      <c r="N723" s="860"/>
      <c r="O723" s="860"/>
      <c r="P723" s="902"/>
      <c r="Q723" s="850"/>
    </row>
    <row r="724" spans="1:17">
      <c r="A724" s="850"/>
      <c r="B724" s="902"/>
      <c r="C724" s="850"/>
      <c r="D724" s="850"/>
      <c r="E724" s="850"/>
      <c r="F724" s="850"/>
      <c r="G724" s="850"/>
      <c r="H724" s="850"/>
      <c r="I724" s="850"/>
      <c r="J724" s="860"/>
      <c r="K724" s="860"/>
      <c r="L724" s="860"/>
      <c r="M724" s="860"/>
      <c r="N724" s="860"/>
      <c r="O724" s="860"/>
      <c r="P724" s="902"/>
      <c r="Q724" s="850"/>
    </row>
    <row r="725" spans="1:17">
      <c r="A725" s="850"/>
      <c r="B725" s="902"/>
      <c r="C725" s="850"/>
      <c r="D725" s="850"/>
      <c r="E725" s="850"/>
      <c r="F725" s="850"/>
      <c r="G725" s="850"/>
      <c r="H725" s="850"/>
      <c r="I725" s="850"/>
      <c r="J725" s="860"/>
      <c r="K725" s="860"/>
      <c r="L725" s="860"/>
      <c r="M725" s="860"/>
      <c r="N725" s="860"/>
      <c r="O725" s="860"/>
      <c r="P725" s="902"/>
      <c r="Q725" s="850"/>
    </row>
    <row r="726" spans="1:17">
      <c r="A726" s="850"/>
      <c r="B726" s="902"/>
      <c r="C726" s="850"/>
      <c r="D726" s="850"/>
      <c r="E726" s="850"/>
      <c r="F726" s="850"/>
      <c r="G726" s="850"/>
      <c r="H726" s="850"/>
      <c r="I726" s="850"/>
      <c r="J726" s="860"/>
      <c r="K726" s="860"/>
      <c r="L726" s="860"/>
      <c r="M726" s="860"/>
      <c r="N726" s="860"/>
      <c r="O726" s="860"/>
      <c r="P726" s="902"/>
      <c r="Q726" s="850"/>
    </row>
    <row r="727" spans="1:17">
      <c r="A727" s="850"/>
      <c r="B727" s="902"/>
      <c r="C727" s="850"/>
      <c r="D727" s="850"/>
      <c r="E727" s="850"/>
      <c r="F727" s="850"/>
      <c r="G727" s="850"/>
      <c r="H727" s="850"/>
      <c r="I727" s="850"/>
      <c r="J727" s="860"/>
      <c r="K727" s="860"/>
      <c r="L727" s="860"/>
      <c r="M727" s="860"/>
      <c r="N727" s="860"/>
      <c r="O727" s="860"/>
      <c r="P727" s="902"/>
      <c r="Q727" s="850"/>
    </row>
    <row r="728" spans="1:17">
      <c r="A728" s="850"/>
      <c r="B728" s="902"/>
      <c r="C728" s="850"/>
      <c r="D728" s="850"/>
      <c r="E728" s="850"/>
      <c r="F728" s="850"/>
      <c r="G728" s="850"/>
      <c r="H728" s="850"/>
      <c r="I728" s="850"/>
      <c r="J728" s="860"/>
      <c r="K728" s="860"/>
      <c r="L728" s="860"/>
      <c r="M728" s="860"/>
      <c r="N728" s="860"/>
      <c r="O728" s="860"/>
      <c r="P728" s="902"/>
      <c r="Q728" s="850"/>
    </row>
    <row r="729" spans="1:17">
      <c r="A729" s="850"/>
      <c r="B729" s="902"/>
      <c r="C729" s="850"/>
      <c r="D729" s="850"/>
      <c r="E729" s="850"/>
      <c r="F729" s="850"/>
      <c r="G729" s="850"/>
      <c r="H729" s="850"/>
      <c r="I729" s="850"/>
      <c r="J729" s="860"/>
      <c r="K729" s="860"/>
      <c r="L729" s="860"/>
      <c r="M729" s="860"/>
      <c r="N729" s="860"/>
      <c r="O729" s="860"/>
      <c r="P729" s="902"/>
      <c r="Q729" s="850"/>
    </row>
    <row r="730" spans="1:17">
      <c r="A730" s="850"/>
      <c r="B730" s="902"/>
      <c r="C730" s="850"/>
      <c r="D730" s="850"/>
      <c r="E730" s="850"/>
      <c r="F730" s="850"/>
      <c r="G730" s="850"/>
      <c r="H730" s="850"/>
      <c r="I730" s="850"/>
      <c r="J730" s="860"/>
      <c r="K730" s="860"/>
      <c r="L730" s="860"/>
      <c r="M730" s="860"/>
      <c r="N730" s="860"/>
      <c r="O730" s="860"/>
      <c r="P730" s="902"/>
      <c r="Q730" s="850"/>
    </row>
    <row r="731" spans="1:17">
      <c r="A731" s="850"/>
      <c r="B731" s="902"/>
      <c r="C731" s="850"/>
      <c r="D731" s="850"/>
      <c r="E731" s="850"/>
      <c r="F731" s="850"/>
      <c r="G731" s="850"/>
      <c r="H731" s="850"/>
      <c r="I731" s="850"/>
      <c r="J731" s="860"/>
      <c r="K731" s="860"/>
      <c r="L731" s="860"/>
      <c r="M731" s="860"/>
      <c r="N731" s="860"/>
      <c r="O731" s="860"/>
      <c r="P731" s="902"/>
      <c r="Q731" s="850"/>
    </row>
    <row r="732" spans="1:17">
      <c r="A732" s="850"/>
      <c r="B732" s="902"/>
      <c r="C732" s="850"/>
      <c r="D732" s="850"/>
      <c r="E732" s="850"/>
      <c r="F732" s="850"/>
      <c r="G732" s="850"/>
      <c r="H732" s="850"/>
      <c r="I732" s="850"/>
      <c r="J732" s="860"/>
      <c r="K732" s="860"/>
      <c r="L732" s="860"/>
      <c r="M732" s="860"/>
      <c r="N732" s="860"/>
      <c r="O732" s="860"/>
      <c r="P732" s="902"/>
      <c r="Q732" s="850"/>
    </row>
    <row r="733" spans="1:17">
      <c r="A733" s="850"/>
      <c r="B733" s="902"/>
      <c r="C733" s="850"/>
      <c r="D733" s="850"/>
      <c r="E733" s="850"/>
      <c r="F733" s="850"/>
      <c r="G733" s="850"/>
      <c r="H733" s="850"/>
      <c r="I733" s="850"/>
      <c r="J733" s="860"/>
      <c r="K733" s="860"/>
      <c r="L733" s="860"/>
      <c r="M733" s="860"/>
      <c r="N733" s="860"/>
      <c r="O733" s="860"/>
      <c r="P733" s="902"/>
      <c r="Q733" s="850"/>
    </row>
    <row r="734" spans="1:17">
      <c r="A734" s="850"/>
      <c r="B734" s="902"/>
      <c r="C734" s="850"/>
      <c r="D734" s="850"/>
      <c r="E734" s="850"/>
      <c r="F734" s="850"/>
      <c r="G734" s="850"/>
      <c r="H734" s="850"/>
      <c r="I734" s="850"/>
      <c r="J734" s="860"/>
      <c r="K734" s="860"/>
      <c r="L734" s="860"/>
      <c r="M734" s="860"/>
      <c r="N734" s="860"/>
      <c r="O734" s="860"/>
      <c r="P734" s="902"/>
      <c r="Q734" s="850"/>
    </row>
    <row r="735" spans="1:17">
      <c r="A735" s="850"/>
      <c r="B735" s="902"/>
      <c r="C735" s="850"/>
      <c r="D735" s="850"/>
      <c r="E735" s="850"/>
      <c r="F735" s="850"/>
      <c r="G735" s="850"/>
      <c r="H735" s="850"/>
      <c r="I735" s="850"/>
      <c r="J735" s="860"/>
      <c r="K735" s="860"/>
      <c r="L735" s="860"/>
      <c r="M735" s="860"/>
      <c r="N735" s="860"/>
      <c r="O735" s="860"/>
      <c r="P735" s="902"/>
      <c r="Q735" s="850"/>
    </row>
    <row r="736" spans="1:17">
      <c r="A736" s="850"/>
      <c r="B736" s="902"/>
      <c r="C736" s="850"/>
      <c r="D736" s="850"/>
      <c r="E736" s="850"/>
      <c r="F736" s="850"/>
      <c r="G736" s="850"/>
      <c r="H736" s="850"/>
      <c r="I736" s="850"/>
      <c r="J736" s="860"/>
      <c r="K736" s="860"/>
      <c r="L736" s="860"/>
      <c r="M736" s="860"/>
      <c r="N736" s="860"/>
      <c r="O736" s="860"/>
      <c r="P736" s="902"/>
      <c r="Q736" s="850"/>
    </row>
    <row r="737" spans="1:17">
      <c r="A737" s="850"/>
      <c r="B737" s="902"/>
      <c r="C737" s="850"/>
      <c r="D737" s="850"/>
      <c r="E737" s="850"/>
      <c r="F737" s="850"/>
      <c r="G737" s="850"/>
      <c r="H737" s="850"/>
      <c r="I737" s="850"/>
      <c r="J737" s="860"/>
      <c r="K737" s="860"/>
      <c r="L737" s="860"/>
      <c r="M737" s="860"/>
      <c r="N737" s="860"/>
      <c r="O737" s="860"/>
      <c r="P737" s="902"/>
      <c r="Q737" s="850"/>
    </row>
    <row r="738" spans="1:17">
      <c r="A738" s="850"/>
      <c r="B738" s="902"/>
      <c r="C738" s="850"/>
      <c r="D738" s="850"/>
      <c r="E738" s="850"/>
      <c r="F738" s="850"/>
      <c r="G738" s="850"/>
      <c r="H738" s="850"/>
      <c r="I738" s="850"/>
      <c r="J738" s="860"/>
      <c r="K738" s="860"/>
      <c r="L738" s="860"/>
      <c r="M738" s="860"/>
      <c r="N738" s="860"/>
      <c r="O738" s="860"/>
      <c r="P738" s="902"/>
      <c r="Q738" s="850"/>
    </row>
    <row r="739" spans="1:17">
      <c r="A739" s="850"/>
      <c r="B739" s="902"/>
      <c r="C739" s="850"/>
      <c r="D739" s="850"/>
      <c r="E739" s="850"/>
      <c r="F739" s="850"/>
      <c r="G739" s="850"/>
      <c r="H739" s="850"/>
      <c r="I739" s="850"/>
      <c r="J739" s="860"/>
      <c r="K739" s="860"/>
      <c r="L739" s="860"/>
      <c r="M739" s="860"/>
      <c r="N739" s="860"/>
      <c r="O739" s="860"/>
      <c r="P739" s="902"/>
      <c r="Q739" s="850"/>
    </row>
    <row r="740" spans="1:17">
      <c r="A740" s="850"/>
      <c r="B740" s="902"/>
      <c r="C740" s="850"/>
      <c r="D740" s="850"/>
      <c r="E740" s="850"/>
      <c r="F740" s="850"/>
      <c r="G740" s="850"/>
      <c r="H740" s="850"/>
      <c r="I740" s="850"/>
      <c r="J740" s="860"/>
      <c r="K740" s="860"/>
      <c r="L740" s="860"/>
      <c r="M740" s="860"/>
      <c r="N740" s="860"/>
      <c r="O740" s="860"/>
      <c r="P740" s="902"/>
      <c r="Q740" s="850"/>
    </row>
    <row r="741" spans="1:17">
      <c r="A741" s="850"/>
      <c r="B741" s="902"/>
      <c r="C741" s="850"/>
      <c r="D741" s="850"/>
      <c r="E741" s="850"/>
      <c r="F741" s="850"/>
      <c r="G741" s="850"/>
      <c r="H741" s="850"/>
      <c r="I741" s="850"/>
      <c r="J741" s="860"/>
      <c r="K741" s="860"/>
      <c r="L741" s="860"/>
      <c r="M741" s="860"/>
      <c r="N741" s="860"/>
      <c r="O741" s="860"/>
      <c r="P741" s="902"/>
      <c r="Q741" s="850"/>
    </row>
    <row r="742" spans="1:17">
      <c r="A742" s="850"/>
      <c r="B742" s="902"/>
      <c r="C742" s="850"/>
      <c r="D742" s="850"/>
      <c r="E742" s="850"/>
      <c r="F742" s="850"/>
      <c r="G742" s="850"/>
      <c r="H742" s="850"/>
      <c r="I742" s="850"/>
      <c r="J742" s="860"/>
      <c r="K742" s="860"/>
      <c r="L742" s="860"/>
      <c r="M742" s="860"/>
      <c r="N742" s="860"/>
      <c r="O742" s="860"/>
      <c r="P742" s="902"/>
      <c r="Q742" s="850"/>
    </row>
    <row r="743" spans="1:17">
      <c r="A743" s="850"/>
      <c r="B743" s="902"/>
      <c r="C743" s="850"/>
      <c r="D743" s="850"/>
      <c r="E743" s="850"/>
      <c r="F743" s="850"/>
      <c r="G743" s="850"/>
      <c r="H743" s="850"/>
      <c r="I743" s="850"/>
      <c r="J743" s="860"/>
      <c r="K743" s="860"/>
      <c r="L743" s="860"/>
      <c r="M743" s="860"/>
      <c r="N743" s="860"/>
      <c r="O743" s="860"/>
      <c r="P743" s="902"/>
      <c r="Q743" s="850"/>
    </row>
    <row r="744" spans="1:17">
      <c r="A744" s="850"/>
      <c r="B744" s="902"/>
      <c r="C744" s="850"/>
      <c r="D744" s="850"/>
      <c r="E744" s="850"/>
      <c r="F744" s="850"/>
      <c r="G744" s="850"/>
      <c r="H744" s="850"/>
      <c r="I744" s="850"/>
      <c r="J744" s="860"/>
      <c r="K744" s="860"/>
      <c r="L744" s="860"/>
      <c r="M744" s="860"/>
      <c r="N744" s="860"/>
      <c r="O744" s="860"/>
      <c r="P744" s="902"/>
      <c r="Q744" s="850"/>
    </row>
    <row r="745" spans="1:17">
      <c r="A745" s="850"/>
      <c r="B745" s="902"/>
      <c r="C745" s="850"/>
      <c r="D745" s="850"/>
      <c r="E745" s="850"/>
      <c r="F745" s="850"/>
      <c r="G745" s="850"/>
      <c r="H745" s="850"/>
      <c r="I745" s="850"/>
      <c r="J745" s="860"/>
      <c r="K745" s="860"/>
      <c r="L745" s="860"/>
      <c r="M745" s="860"/>
      <c r="N745" s="860"/>
      <c r="O745" s="860"/>
      <c r="P745" s="902"/>
      <c r="Q745" s="850"/>
    </row>
    <row r="746" spans="1:17">
      <c r="A746" s="850"/>
      <c r="B746" s="902"/>
      <c r="C746" s="850"/>
      <c r="D746" s="850"/>
      <c r="E746" s="850"/>
      <c r="F746" s="850"/>
      <c r="G746" s="850"/>
      <c r="H746" s="850"/>
      <c r="I746" s="850"/>
      <c r="J746" s="860"/>
      <c r="K746" s="860"/>
      <c r="L746" s="860"/>
      <c r="M746" s="860"/>
      <c r="N746" s="860"/>
      <c r="O746" s="860"/>
      <c r="P746" s="902"/>
      <c r="Q746" s="850"/>
    </row>
    <row r="747" spans="1:17">
      <c r="A747" s="850"/>
      <c r="B747" s="902"/>
      <c r="C747" s="850"/>
      <c r="D747" s="850"/>
      <c r="E747" s="850"/>
      <c r="F747" s="850"/>
      <c r="G747" s="850"/>
      <c r="H747" s="850"/>
      <c r="I747" s="850"/>
      <c r="J747" s="860"/>
      <c r="K747" s="860"/>
      <c r="L747" s="860"/>
      <c r="M747" s="860"/>
      <c r="N747" s="860"/>
      <c r="O747" s="860"/>
      <c r="P747" s="902"/>
      <c r="Q747" s="850"/>
    </row>
    <row r="748" spans="1:17">
      <c r="A748" s="850"/>
      <c r="B748" s="902"/>
      <c r="C748" s="850"/>
      <c r="D748" s="850"/>
      <c r="E748" s="850"/>
      <c r="F748" s="850"/>
      <c r="G748" s="850"/>
      <c r="H748" s="850"/>
      <c r="I748" s="850"/>
      <c r="J748" s="860"/>
      <c r="K748" s="860"/>
      <c r="L748" s="860"/>
      <c r="M748" s="860"/>
      <c r="N748" s="860"/>
      <c r="O748" s="860"/>
      <c r="P748" s="902"/>
      <c r="Q748" s="850"/>
    </row>
    <row r="749" spans="1:17">
      <c r="A749" s="850"/>
      <c r="B749" s="902"/>
      <c r="C749" s="850"/>
      <c r="D749" s="850"/>
      <c r="E749" s="850"/>
      <c r="F749" s="850"/>
      <c r="G749" s="850"/>
      <c r="H749" s="850"/>
      <c r="I749" s="850"/>
      <c r="J749" s="860"/>
      <c r="K749" s="860"/>
      <c r="L749" s="860"/>
      <c r="M749" s="860"/>
      <c r="N749" s="860"/>
      <c r="O749" s="860"/>
      <c r="P749" s="902"/>
      <c r="Q749" s="850"/>
    </row>
    <row r="750" spans="1:17">
      <c r="A750" s="850"/>
      <c r="B750" s="902"/>
      <c r="C750" s="850"/>
      <c r="D750" s="850"/>
      <c r="E750" s="850"/>
      <c r="F750" s="850"/>
      <c r="G750" s="850"/>
      <c r="H750" s="850"/>
      <c r="I750" s="850"/>
      <c r="J750" s="860"/>
      <c r="K750" s="860"/>
      <c r="L750" s="860"/>
      <c r="M750" s="860"/>
      <c r="N750" s="860"/>
      <c r="O750" s="860"/>
      <c r="P750" s="902"/>
      <c r="Q750" s="850"/>
    </row>
    <row r="751" spans="1:17">
      <c r="A751" s="850"/>
      <c r="B751" s="902"/>
      <c r="C751" s="850"/>
      <c r="D751" s="850"/>
      <c r="E751" s="850"/>
      <c r="F751" s="850"/>
      <c r="G751" s="850"/>
      <c r="H751" s="850"/>
      <c r="I751" s="850"/>
      <c r="J751" s="860"/>
      <c r="K751" s="860"/>
      <c r="L751" s="860"/>
      <c r="M751" s="860"/>
      <c r="N751" s="860"/>
      <c r="O751" s="860"/>
      <c r="P751" s="902"/>
      <c r="Q751" s="850"/>
    </row>
    <row r="752" spans="1:17">
      <c r="A752" s="850"/>
      <c r="B752" s="902"/>
      <c r="C752" s="850"/>
      <c r="D752" s="850"/>
      <c r="E752" s="850"/>
      <c r="F752" s="850"/>
      <c r="G752" s="850"/>
      <c r="H752" s="850"/>
      <c r="I752" s="850"/>
      <c r="J752" s="860"/>
      <c r="K752" s="860"/>
      <c r="L752" s="860"/>
      <c r="M752" s="860"/>
      <c r="N752" s="860"/>
      <c r="O752" s="860"/>
      <c r="P752" s="902"/>
      <c r="Q752" s="850"/>
    </row>
  </sheetData>
  <customSheetViews>
    <customSheetView guid="{4E7A3D04-9F51-465C-A42B-3DF9B3E7D5B5}" showPageBreaks="1" fitToPage="1" printArea="1">
      <selection activeCell="T19" sqref="T19"/>
      <pageMargins left="0.125" right="0.125" top="0.75" bottom="0.2" header="0.5" footer="0.5"/>
      <printOptions horizontalCentered="1" verticalCentered="1"/>
      <pageSetup scale="83" orientation="landscape" r:id="rId1"/>
      <headerFooter alignWithMargins="0"/>
    </customSheetView>
    <customSheetView guid="{0DB5BAD5-393A-4F38-9E8B-709DEA7858B1}" showPageBreaks="1" fitToPage="1" printArea="1">
      <selection activeCell="O45" sqref="O45"/>
      <pageMargins left="0.125" right="0.125" top="0.75" bottom="0.2" header="0.5" footer="0.5"/>
      <printOptions horizontalCentered="1" verticalCentered="1"/>
      <pageSetup scale="83" orientation="landscape" r:id="rId2"/>
      <headerFooter alignWithMargins="0"/>
    </customSheetView>
    <customSheetView guid="{9188604F-721B-4607-B5A7-F14601E34BB8}" showPageBreaks="1" fitToPage="1" printArea="1">
      <selection activeCell="M36" sqref="M36"/>
      <pageMargins left="0.125" right="0.125" top="0.75" bottom="0.2" header="0.5" footer="0.5"/>
      <printOptions horizontalCentered="1" verticalCentered="1"/>
      <pageSetup scale="82" orientation="landscape" r:id="rId3"/>
      <headerFooter alignWithMargins="0"/>
    </customSheetView>
    <customSheetView guid="{26429A53-B624-4AA6-8C8D-667186B058B8}" fitToPage="1">
      <selection activeCell="M36" sqref="M36"/>
      <pageMargins left="0.125" right="0.125" top="0.75" bottom="0.2" header="0.5" footer="0.5"/>
      <printOptions horizontalCentered="1" verticalCentered="1"/>
      <pageSetup scale="77" orientation="landscape" r:id="rId4"/>
      <headerFooter alignWithMargins="0"/>
    </customSheetView>
    <customSheetView guid="{7390B031-6060-4327-BF01-8B9465EDB6D9}" fitToPage="1">
      <selection activeCell="M36" sqref="M36"/>
      <pageMargins left="0.125" right="0.125" top="0.75" bottom="0.2" header="0.5" footer="0.5"/>
      <printOptions horizontalCentered="1" verticalCentered="1"/>
      <pageSetup scale="77" orientation="landscape" r:id="rId5"/>
      <headerFooter alignWithMargins="0"/>
    </customSheetView>
    <customSheetView guid="{49D366EC-C851-4932-854D-8EA887B298C5}" fitToPage="1">
      <selection activeCell="M36" sqref="M36"/>
      <pageMargins left="0.125" right="0.125" top="0.75" bottom="0.2" header="0.5" footer="0.5"/>
      <printOptions horizontalCentered="1" verticalCentered="1"/>
      <pageSetup scale="77" orientation="landscape" r:id="rId6"/>
      <headerFooter alignWithMargins="0"/>
    </customSheetView>
    <customSheetView guid="{F228F194-B0FE-4A91-A927-06A4E89703F0}" fitToPage="1">
      <selection activeCell="M36" sqref="M36"/>
      <pageMargins left="0.125" right="0.125" top="0.75" bottom="0.2" header="0.5" footer="0.5"/>
      <printOptions horizontalCentered="1" verticalCentered="1"/>
      <pageSetup scale="83" orientation="landscape" r:id="rId7"/>
      <headerFooter alignWithMargins="0"/>
    </customSheetView>
    <customSheetView guid="{A2494C54-8D9D-4A05-9F27-C858173D9692}" fitToPage="1">
      <selection activeCell="M36" sqref="M36"/>
      <pageMargins left="0.125" right="0.125" top="0.75" bottom="0.2" header="0.5" footer="0.5"/>
      <printOptions horizontalCentered="1" verticalCentered="1"/>
      <pageSetup scale="83" orientation="landscape" r:id="rId8"/>
      <headerFooter alignWithMargins="0"/>
    </customSheetView>
    <customSheetView guid="{74404EEC-CA6A-48B0-B168-B7933282EEB2}" showPageBreaks="1" fitToPage="1" printArea="1">
      <selection activeCell="M36" sqref="M36"/>
      <pageMargins left="0.125" right="0.125" top="0.75" bottom="0.2" header="0.5" footer="0.5"/>
      <printOptions horizontalCentered="1" verticalCentered="1"/>
      <pageSetup scale="77" orientation="landscape" r:id="rId9"/>
      <headerFooter alignWithMargins="0"/>
    </customSheetView>
    <customSheetView guid="{FB19BFAA-60BA-4CC2-92E5-E4C141AE804E}" fitToPage="1">
      <selection activeCell="M36" sqref="M36"/>
      <pageMargins left="0.125" right="0.125" top="0.75" bottom="0.2" header="0.5" footer="0.5"/>
      <printOptions horizontalCentered="1" verticalCentered="1"/>
      <pageSetup scale="83" orientation="landscape" r:id="rId10"/>
      <headerFooter alignWithMargins="0"/>
    </customSheetView>
    <customSheetView guid="{F56BCD39-3910-4701-BCCF-245589B07D98}" showPageBreaks="1" fitToPage="1" printArea="1">
      <selection activeCell="M36" sqref="M36"/>
      <pageMargins left="0.125" right="0.125" top="0.75" bottom="0.2" header="0.5" footer="0.5"/>
      <printOptions horizontalCentered="1" verticalCentered="1"/>
      <pageSetup scale="82" orientation="landscape" r:id="rId11"/>
      <headerFooter alignWithMargins="0"/>
    </customSheetView>
    <customSheetView guid="{D099E5BD-69C3-4A36-A01A-AB9127CD02AF}" fitToPage="1" topLeftCell="A25">
      <selection activeCell="H55" sqref="H55"/>
      <pageMargins left="0.125" right="0.125" top="0.75" bottom="0.2" header="0.5" footer="0.5"/>
      <printOptions horizontalCentered="1" verticalCentered="1"/>
      <pageSetup scale="77" orientation="landscape" r:id="rId12"/>
      <headerFooter alignWithMargins="0"/>
    </customSheetView>
  </customSheetViews>
  <mergeCells count="3">
    <mergeCell ref="Q39:Q51"/>
    <mergeCell ref="A40:A51"/>
    <mergeCell ref="B42:P42"/>
  </mergeCells>
  <printOptions horizontalCentered="1" verticalCentered="1"/>
  <pageMargins left="0.125" right="0.125" top="0.75" bottom="0.2" header="0.5" footer="0.5"/>
  <pageSetup scale="77" orientation="landscape" r:id="rId13"/>
  <headerFooter alignWithMargins="0"/>
  <legacyDrawing r:id="rId14"/>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3"/>
  <sheetViews>
    <sheetView topLeftCell="A10" zoomScale="130" zoomScaleNormal="130" workbookViewId="0">
      <selection activeCell="E21" sqref="E21"/>
    </sheetView>
  </sheetViews>
  <sheetFormatPr defaultColWidth="14.7109375" defaultRowHeight="12.75"/>
  <cols>
    <col min="1" max="1" width="7.42578125" style="908" customWidth="1"/>
    <col min="2" max="3" width="3.5703125" style="908" customWidth="1"/>
    <col min="4" max="4" width="2.28515625" style="908" customWidth="1"/>
    <col min="5" max="5" width="12.140625" style="908" customWidth="1"/>
    <col min="6" max="6" width="10.140625" style="908" customWidth="1"/>
    <col min="7" max="7" width="37.28515625" style="908" customWidth="1"/>
    <col min="8" max="8" width="14.7109375" style="907" customWidth="1"/>
    <col min="9" max="9" width="19.140625" style="907" customWidth="1"/>
    <col min="10" max="10" width="2.140625" style="908" customWidth="1"/>
    <col min="11" max="16384" width="14.7109375" style="908"/>
  </cols>
  <sheetData>
    <row r="1" spans="1:9" ht="14.1" customHeight="1">
      <c r="A1" s="904"/>
      <c r="B1" s="905" t="s">
        <v>3204</v>
      </c>
      <c r="C1" s="906"/>
      <c r="D1" s="906"/>
      <c r="E1" s="906"/>
      <c r="F1" s="906"/>
      <c r="G1" s="906"/>
      <c r="I1" s="569">
        <v>31</v>
      </c>
    </row>
    <row r="2" spans="1:9" ht="9" customHeight="1">
      <c r="A2" s="904"/>
      <c r="B2" s="909"/>
      <c r="C2" s="910"/>
      <c r="D2" s="910"/>
      <c r="E2" s="910"/>
      <c r="F2" s="910"/>
      <c r="G2" s="910"/>
      <c r="H2" s="911"/>
      <c r="I2" s="912"/>
    </row>
    <row r="3" spans="1:9" ht="12.75" customHeight="1">
      <c r="A3" s="904"/>
      <c r="B3" s="913" t="s">
        <v>1085</v>
      </c>
      <c r="C3" s="914"/>
      <c r="D3" s="914"/>
      <c r="E3" s="914"/>
      <c r="F3" s="914"/>
      <c r="G3" s="914"/>
      <c r="I3" s="915"/>
    </row>
    <row r="4" spans="1:9" ht="12.75" customHeight="1">
      <c r="A4" s="904"/>
      <c r="B4" s="916"/>
      <c r="C4" s="917"/>
      <c r="D4" s="917"/>
      <c r="E4" s="917"/>
      <c r="F4" s="917"/>
      <c r="G4" s="917"/>
      <c r="I4" s="915"/>
    </row>
    <row r="5" spans="1:9" s="904" customFormat="1" ht="9.75" customHeight="1">
      <c r="B5" s="918"/>
      <c r="C5" s="919" t="s">
        <v>1086</v>
      </c>
      <c r="D5" s="920"/>
      <c r="E5" s="921"/>
      <c r="F5" s="922"/>
      <c r="G5" s="922"/>
      <c r="H5" s="923"/>
      <c r="I5" s="924"/>
    </row>
    <row r="6" spans="1:9" s="904" customFormat="1" ht="9.75" customHeight="1">
      <c r="B6" s="918"/>
      <c r="C6" s="919" t="s">
        <v>1087</v>
      </c>
      <c r="D6" s="922"/>
      <c r="E6" s="921"/>
      <c r="F6" s="922"/>
      <c r="G6" s="922"/>
      <c r="H6" s="923"/>
      <c r="I6" s="924"/>
    </row>
    <row r="7" spans="1:9" s="904" customFormat="1" ht="9.75" customHeight="1">
      <c r="B7" s="918"/>
      <c r="C7" s="919" t="s">
        <v>1088</v>
      </c>
      <c r="D7" s="922"/>
      <c r="E7" s="921"/>
      <c r="F7" s="922"/>
      <c r="G7" s="922"/>
      <c r="H7" s="923"/>
      <c r="I7" s="924"/>
    </row>
    <row r="8" spans="1:9" s="904" customFormat="1" ht="9.75" customHeight="1">
      <c r="B8" s="918"/>
      <c r="C8" s="919" t="s">
        <v>3462</v>
      </c>
      <c r="D8" s="922"/>
      <c r="E8" s="921"/>
      <c r="F8" s="922"/>
      <c r="G8" s="922"/>
      <c r="H8" s="923"/>
      <c r="I8" s="924"/>
    </row>
    <row r="9" spans="1:9" s="904" customFormat="1" ht="9.75" customHeight="1">
      <c r="B9" s="918"/>
      <c r="C9" s="919" t="s">
        <v>3463</v>
      </c>
      <c r="D9" s="922"/>
      <c r="E9" s="921"/>
      <c r="F9" s="922"/>
      <c r="G9" s="922"/>
      <c r="H9" s="923"/>
      <c r="I9" s="924"/>
    </row>
    <row r="10" spans="1:9" s="904" customFormat="1" ht="9.75" customHeight="1">
      <c r="B10" s="918"/>
      <c r="C10" s="919" t="s">
        <v>3464</v>
      </c>
      <c r="D10" s="920"/>
      <c r="E10" s="921"/>
      <c r="F10" s="922"/>
      <c r="G10" s="922"/>
      <c r="H10" s="923"/>
      <c r="I10" s="924"/>
    </row>
    <row r="11" spans="1:9" s="904" customFormat="1" ht="9.75" customHeight="1">
      <c r="B11" s="918"/>
      <c r="C11" s="919" t="s">
        <v>1089</v>
      </c>
      <c r="D11" s="922"/>
      <c r="E11" s="921"/>
      <c r="F11" s="922"/>
      <c r="G11" s="922"/>
      <c r="H11" s="923"/>
      <c r="I11" s="924"/>
    </row>
    <row r="12" spans="1:9" s="904" customFormat="1" ht="9.75" customHeight="1">
      <c r="B12" s="918"/>
      <c r="C12" s="919" t="s">
        <v>3465</v>
      </c>
      <c r="D12" s="920"/>
      <c r="E12" s="921"/>
      <c r="F12" s="922"/>
      <c r="G12" s="922"/>
      <c r="H12" s="923"/>
      <c r="I12" s="924"/>
    </row>
    <row r="13" spans="1:9" s="904" customFormat="1" ht="9.75" customHeight="1">
      <c r="B13" s="918"/>
      <c r="C13" s="919" t="s">
        <v>1090</v>
      </c>
      <c r="D13" s="920"/>
      <c r="E13" s="921"/>
      <c r="F13" s="922"/>
      <c r="G13" s="922"/>
      <c r="H13" s="923"/>
      <c r="I13" s="924"/>
    </row>
    <row r="14" spans="1:9" s="904" customFormat="1" ht="9.75" customHeight="1">
      <c r="B14" s="918"/>
      <c r="C14" s="919" t="s">
        <v>3484</v>
      </c>
      <c r="D14" s="920"/>
      <c r="E14" s="921"/>
      <c r="F14" s="922"/>
      <c r="G14" s="922"/>
      <c r="H14" s="923"/>
      <c r="I14" s="924"/>
    </row>
    <row r="15" spans="1:9" s="904" customFormat="1" ht="9.75" customHeight="1">
      <c r="B15" s="918"/>
      <c r="C15" s="919" t="s">
        <v>3466</v>
      </c>
      <c r="D15" s="920"/>
      <c r="E15" s="921"/>
      <c r="F15" s="922"/>
      <c r="G15" s="922"/>
      <c r="H15" s="923"/>
      <c r="I15" s="924"/>
    </row>
    <row r="16" spans="1:9" s="904" customFormat="1" ht="9.75" customHeight="1">
      <c r="B16" s="918"/>
      <c r="C16" s="919" t="s">
        <v>1091</v>
      </c>
      <c r="D16" s="920"/>
      <c r="E16" s="921"/>
      <c r="F16" s="922"/>
      <c r="G16" s="922"/>
      <c r="H16" s="923"/>
      <c r="I16" s="924"/>
    </row>
    <row r="17" spans="1:9" s="904" customFormat="1" ht="9.75" customHeight="1">
      <c r="B17" s="918"/>
      <c r="C17" s="919" t="s">
        <v>1092</v>
      </c>
      <c r="D17" s="920"/>
      <c r="E17" s="921"/>
      <c r="F17" s="922"/>
      <c r="G17" s="922"/>
      <c r="H17" s="923"/>
      <c r="I17" s="924"/>
    </row>
    <row r="18" spans="1:9" s="904" customFormat="1" ht="9.75" customHeight="1">
      <c r="B18" s="918"/>
      <c r="C18" s="919" t="s">
        <v>1093</v>
      </c>
      <c r="D18" s="920"/>
      <c r="E18" s="921"/>
      <c r="F18" s="922"/>
      <c r="G18" s="922"/>
      <c r="H18" s="923"/>
      <c r="I18" s="924"/>
    </row>
    <row r="19" spans="1:9" s="904" customFormat="1" ht="9.75" customHeight="1">
      <c r="B19" s="918"/>
      <c r="C19" s="919" t="s">
        <v>1094</v>
      </c>
      <c r="D19" s="920"/>
      <c r="E19" s="921"/>
      <c r="F19" s="922"/>
      <c r="G19" s="922"/>
      <c r="H19" s="923"/>
      <c r="I19" s="924"/>
    </row>
    <row r="20" spans="1:9" s="904" customFormat="1" ht="9.75" customHeight="1">
      <c r="B20" s="918"/>
      <c r="C20" s="919" t="s">
        <v>3467</v>
      </c>
      <c r="D20" s="920"/>
      <c r="E20" s="921"/>
      <c r="F20" s="922"/>
      <c r="G20" s="922"/>
      <c r="H20" s="923"/>
      <c r="I20" s="924"/>
    </row>
    <row r="21" spans="1:9" s="904" customFormat="1" ht="9.75" customHeight="1">
      <c r="B21" s="918"/>
      <c r="C21" s="919" t="s">
        <v>3468</v>
      </c>
      <c r="D21" s="920"/>
      <c r="E21" s="921"/>
      <c r="F21" s="922"/>
      <c r="G21" s="922"/>
      <c r="H21" s="923"/>
      <c r="I21" s="924"/>
    </row>
    <row r="22" spans="1:9" s="904" customFormat="1" ht="9.75" customHeight="1">
      <c r="B22" s="918"/>
      <c r="C22" s="919" t="s">
        <v>1095</v>
      </c>
      <c r="D22" s="920"/>
      <c r="E22" s="921"/>
      <c r="F22" s="922"/>
      <c r="G22" s="922"/>
      <c r="H22" s="923"/>
      <c r="I22" s="924"/>
    </row>
    <row r="23" spans="1:9" s="904" customFormat="1" ht="9.75" customHeight="1">
      <c r="B23" s="918"/>
      <c r="C23" s="919" t="s">
        <v>1096</v>
      </c>
      <c r="D23" s="920"/>
      <c r="E23" s="921"/>
      <c r="F23" s="922"/>
      <c r="G23" s="922"/>
      <c r="H23" s="923"/>
      <c r="I23" s="924"/>
    </row>
    <row r="24" spans="1:9" s="904" customFormat="1" ht="9.75" customHeight="1">
      <c r="B24" s="918"/>
      <c r="C24" s="919" t="s">
        <v>1097</v>
      </c>
      <c r="D24" s="920"/>
      <c r="E24" s="921"/>
      <c r="F24" s="922"/>
      <c r="G24" s="922"/>
      <c r="H24" s="923"/>
      <c r="I24" s="924"/>
    </row>
    <row r="25" spans="1:9" s="904" customFormat="1" ht="9.75" customHeight="1">
      <c r="B25" s="918"/>
      <c r="C25" s="919" t="s">
        <v>1098</v>
      </c>
      <c r="D25" s="920"/>
      <c r="E25" s="921"/>
      <c r="F25" s="922"/>
      <c r="G25" s="922"/>
      <c r="H25" s="923"/>
      <c r="I25" s="924"/>
    </row>
    <row r="26" spans="1:9" s="904" customFormat="1" ht="9.75" customHeight="1">
      <c r="B26" s="918"/>
      <c r="C26" s="919" t="s">
        <v>1099</v>
      </c>
      <c r="D26" s="920"/>
      <c r="E26" s="921"/>
      <c r="F26" s="922"/>
      <c r="G26" s="922"/>
      <c r="H26" s="923"/>
      <c r="I26" s="924"/>
    </row>
    <row r="27" spans="1:9" s="904" customFormat="1" ht="9.75" customHeight="1">
      <c r="B27" s="918"/>
      <c r="C27" s="919" t="s">
        <v>1100</v>
      </c>
      <c r="D27" s="920"/>
      <c r="E27" s="921"/>
      <c r="F27" s="922"/>
      <c r="G27" s="922"/>
      <c r="H27" s="923"/>
      <c r="I27" s="924"/>
    </row>
    <row r="28" spans="1:9" s="904" customFormat="1" ht="9.75" customHeight="1">
      <c r="B28" s="918"/>
      <c r="C28" s="919" t="s">
        <v>1101</v>
      </c>
      <c r="D28" s="920"/>
      <c r="E28" s="921"/>
      <c r="F28" s="922"/>
      <c r="G28" s="922"/>
      <c r="H28" s="923"/>
      <c r="I28" s="924"/>
    </row>
    <row r="29" spans="1:9" s="904" customFormat="1" ht="9.75" customHeight="1">
      <c r="B29" s="918"/>
      <c r="C29" s="919" t="s">
        <v>3469</v>
      </c>
      <c r="D29" s="920"/>
      <c r="E29" s="921"/>
      <c r="F29" s="922"/>
      <c r="G29" s="922"/>
      <c r="H29" s="923"/>
      <c r="I29" s="924"/>
    </row>
    <row r="30" spans="1:9" s="904" customFormat="1" ht="9.75" customHeight="1">
      <c r="B30" s="918"/>
      <c r="C30" s="919" t="s">
        <v>1102</v>
      </c>
      <c r="D30" s="922"/>
      <c r="E30" s="921"/>
      <c r="F30" s="922"/>
      <c r="G30" s="922"/>
      <c r="H30" s="923"/>
      <c r="I30" s="924"/>
    </row>
    <row r="31" spans="1:9" s="904" customFormat="1" ht="9.75" customHeight="1">
      <c r="B31" s="918"/>
      <c r="C31" s="925"/>
      <c r="D31" s="926"/>
      <c r="E31" s="927"/>
      <c r="F31" s="926"/>
      <c r="G31" s="926"/>
      <c r="H31" s="923"/>
      <c r="I31" s="924"/>
    </row>
    <row r="32" spans="1:9" ht="9" customHeight="1">
      <c r="A32" s="904"/>
      <c r="B32" s="928"/>
      <c r="C32" s="929"/>
      <c r="D32" s="929"/>
      <c r="E32" s="929"/>
      <c r="F32" s="929"/>
      <c r="G32" s="929"/>
      <c r="H32" s="930"/>
      <c r="I32" s="931"/>
    </row>
    <row r="33" spans="1:10" ht="9" customHeight="1">
      <c r="A33" s="904"/>
      <c r="B33" s="918"/>
      <c r="C33" s="932"/>
      <c r="D33" s="932"/>
      <c r="E33" s="932"/>
      <c r="F33" s="932"/>
      <c r="G33" s="932"/>
      <c r="I33" s="915"/>
    </row>
    <row r="34" spans="1:10" ht="12.75" customHeight="1">
      <c r="A34" s="904"/>
      <c r="B34" s="3762" t="s">
        <v>1103</v>
      </c>
      <c r="C34" s="3763"/>
      <c r="D34" s="3763"/>
      <c r="E34" s="3763"/>
      <c r="F34" s="3763"/>
      <c r="G34" s="3763"/>
      <c r="H34" s="3763"/>
      <c r="I34" s="3764"/>
    </row>
    <row r="35" spans="1:10" ht="12.75" customHeight="1">
      <c r="A35" s="904"/>
      <c r="B35" s="933"/>
      <c r="C35" s="934"/>
      <c r="D35" s="934"/>
      <c r="E35" s="934"/>
      <c r="F35" s="934"/>
      <c r="G35" s="935" t="s">
        <v>295</v>
      </c>
      <c r="H35" s="934"/>
      <c r="I35" s="936"/>
    </row>
    <row r="36" spans="1:10" ht="12.75" customHeight="1">
      <c r="A36" s="904"/>
      <c r="B36" s="937"/>
      <c r="C36" s="938"/>
      <c r="D36" s="938"/>
      <c r="E36" s="938"/>
      <c r="F36" s="938"/>
      <c r="G36" s="938"/>
      <c r="I36" s="915"/>
    </row>
    <row r="37" spans="1:10" ht="12.95" customHeight="1">
      <c r="A37" s="904"/>
      <c r="B37" s="918"/>
      <c r="C37" s="939" t="s">
        <v>1104</v>
      </c>
      <c r="D37" s="940"/>
      <c r="E37" s="683"/>
      <c r="F37" s="683"/>
      <c r="G37" s="683"/>
      <c r="I37" s="915"/>
    </row>
    <row r="38" spans="1:10" ht="12.95" customHeight="1">
      <c r="A38" s="904"/>
      <c r="B38" s="918"/>
      <c r="C38" s="940"/>
      <c r="D38" s="940"/>
      <c r="E38" s="683"/>
      <c r="F38" s="683"/>
      <c r="G38" s="683"/>
      <c r="H38" s="941"/>
      <c r="I38" s="915"/>
      <c r="J38" s="942"/>
    </row>
    <row r="39" spans="1:10" ht="12.95" customHeight="1">
      <c r="A39" s="904"/>
      <c r="B39" s="918"/>
      <c r="C39" s="939" t="s">
        <v>1105</v>
      </c>
      <c r="D39" s="940"/>
      <c r="E39" s="683"/>
      <c r="F39" s="683"/>
      <c r="G39" s="683"/>
      <c r="H39" s="943"/>
      <c r="I39" s="915"/>
      <c r="J39" s="942"/>
    </row>
    <row r="40" spans="1:10" s="904" customFormat="1" ht="12.95" customHeight="1">
      <c r="B40" s="918"/>
      <c r="C40" s="940"/>
      <c r="D40" s="940"/>
      <c r="E40" s="683"/>
      <c r="F40" s="683"/>
      <c r="G40" s="683"/>
      <c r="H40" s="944"/>
      <c r="I40" s="945"/>
      <c r="J40" s="942"/>
    </row>
    <row r="41" spans="1:10" s="904" customFormat="1" ht="12.95" customHeight="1">
      <c r="B41" s="918"/>
      <c r="C41" s="940"/>
      <c r="D41" s="940"/>
      <c r="E41" s="3650">
        <v>760279</v>
      </c>
      <c r="F41" s="683" t="s">
        <v>1106</v>
      </c>
      <c r="G41" s="683"/>
      <c r="H41" s="946"/>
      <c r="I41" s="915"/>
      <c r="J41" s="942"/>
    </row>
    <row r="42" spans="1:10" s="904" customFormat="1" ht="12.95" customHeight="1">
      <c r="B42" s="918"/>
      <c r="C42" s="940"/>
      <c r="D42" s="940"/>
      <c r="E42" s="3650">
        <v>5129</v>
      </c>
      <c r="F42" s="683" t="s">
        <v>1107</v>
      </c>
      <c r="G42" s="683"/>
      <c r="H42" s="946"/>
      <c r="I42" s="915"/>
      <c r="J42" s="942"/>
    </row>
    <row r="43" spans="1:10" s="904" customFormat="1" ht="12.95" customHeight="1">
      <c r="B43" s="918"/>
      <c r="C43" s="940"/>
      <c r="D43" s="940"/>
      <c r="E43" s="3651">
        <v>13014</v>
      </c>
      <c r="F43" s="683" t="s">
        <v>1108</v>
      </c>
      <c r="G43" s="683"/>
      <c r="H43" s="946"/>
      <c r="I43" s="915"/>
      <c r="J43" s="947"/>
    </row>
    <row r="44" spans="1:10" s="904" customFormat="1" ht="15.6" customHeight="1" thickBot="1">
      <c r="B44" s="918"/>
      <c r="C44" s="940"/>
      <c r="D44" s="940"/>
      <c r="E44" s="3652">
        <v>778422</v>
      </c>
      <c r="F44" s="948" t="s">
        <v>319</v>
      </c>
      <c r="G44" s="948"/>
      <c r="H44" s="946"/>
      <c r="I44" s="915"/>
      <c r="J44" s="942"/>
    </row>
    <row r="45" spans="1:10" s="904" customFormat="1" ht="14.25" customHeight="1" thickTop="1">
      <c r="B45" s="918"/>
      <c r="C45" s="940"/>
      <c r="D45" s="940"/>
      <c r="E45" s="3650"/>
      <c r="F45" s="948"/>
      <c r="G45" s="948"/>
      <c r="H45" s="946"/>
      <c r="I45" s="915"/>
      <c r="J45" s="942"/>
    </row>
    <row r="46" spans="1:10" s="904" customFormat="1" ht="12.95" customHeight="1">
      <c r="B46" s="918"/>
      <c r="C46" s="940"/>
      <c r="D46" s="940"/>
      <c r="E46" s="3650">
        <v>756716</v>
      </c>
      <c r="F46" s="948" t="s">
        <v>1109</v>
      </c>
      <c r="G46" s="948"/>
      <c r="H46" s="946"/>
      <c r="I46" s="915"/>
      <c r="J46" s="942"/>
    </row>
    <row r="47" spans="1:10" s="904" customFormat="1" ht="12.95" customHeight="1">
      <c r="B47" s="918"/>
      <c r="C47" s="940"/>
      <c r="D47" s="940"/>
      <c r="E47" s="3651">
        <v>21706</v>
      </c>
      <c r="F47" s="948" t="s">
        <v>1110</v>
      </c>
      <c r="G47" s="948"/>
      <c r="H47" s="946"/>
      <c r="I47" s="915"/>
      <c r="J47" s="942"/>
    </row>
    <row r="48" spans="1:10" ht="15.6" customHeight="1" thickBot="1">
      <c r="A48" s="904"/>
      <c r="B48" s="918"/>
      <c r="C48" s="940"/>
      <c r="D48" s="940"/>
      <c r="E48" s="3652">
        <v>778422</v>
      </c>
      <c r="F48" s="948" t="s">
        <v>319</v>
      </c>
      <c r="G48" s="949"/>
      <c r="H48" s="946"/>
      <c r="I48" s="915"/>
      <c r="J48" s="942"/>
    </row>
    <row r="49" spans="1:10" ht="14.25" customHeight="1" thickTop="1">
      <c r="A49" s="904"/>
      <c r="B49" s="918"/>
      <c r="C49" s="942"/>
      <c r="D49" s="942"/>
      <c r="E49" s="3653"/>
      <c r="F49" s="950"/>
      <c r="G49" s="950"/>
      <c r="H49" s="946"/>
      <c r="I49" s="915"/>
      <c r="J49" s="942"/>
    </row>
    <row r="50" spans="1:10" ht="12.95" customHeight="1">
      <c r="A50" s="904"/>
      <c r="B50" s="918"/>
      <c r="C50" s="939" t="s">
        <v>1111</v>
      </c>
      <c r="D50" s="951"/>
      <c r="E50" s="3654"/>
      <c r="F50" s="952"/>
      <c r="G50" s="948"/>
      <c r="H50" s="946"/>
      <c r="I50" s="915"/>
      <c r="J50" s="942"/>
    </row>
    <row r="51" spans="1:10" ht="12.95" customHeight="1">
      <c r="A51" s="904"/>
      <c r="B51" s="918"/>
      <c r="C51" s="940"/>
      <c r="D51" s="940"/>
      <c r="E51" s="1114"/>
      <c r="F51" s="948"/>
      <c r="G51" s="948"/>
      <c r="H51" s="946"/>
      <c r="I51" s="915"/>
      <c r="J51" s="942"/>
    </row>
    <row r="52" spans="1:10" ht="12.95" customHeight="1">
      <c r="A52" s="904"/>
      <c r="B52" s="918"/>
      <c r="C52" s="940"/>
      <c r="D52" s="940"/>
      <c r="E52" s="3650">
        <v>321912</v>
      </c>
      <c r="F52" s="948" t="s">
        <v>1112</v>
      </c>
      <c r="G52" s="948"/>
      <c r="H52" s="946"/>
      <c r="I52" s="915"/>
      <c r="J52" s="942"/>
    </row>
    <row r="53" spans="1:10" ht="12.95" customHeight="1">
      <c r="A53" s="904"/>
      <c r="B53" s="918"/>
      <c r="C53" s="940"/>
      <c r="D53" s="940"/>
      <c r="E53" s="3650">
        <v>-5129</v>
      </c>
      <c r="F53" s="948" t="s">
        <v>1113</v>
      </c>
      <c r="G53" s="948"/>
      <c r="H53" s="946"/>
      <c r="I53" s="915"/>
      <c r="J53" s="942"/>
    </row>
    <row r="54" spans="1:10" ht="15" customHeight="1" thickBot="1">
      <c r="A54" s="904"/>
      <c r="B54" s="918"/>
      <c r="C54" s="940"/>
      <c r="D54" s="940"/>
      <c r="E54" s="3655">
        <v>316783</v>
      </c>
      <c r="F54" s="948" t="s">
        <v>319</v>
      </c>
      <c r="G54" s="948"/>
      <c r="H54" s="946"/>
      <c r="I54" s="915"/>
      <c r="J54" s="942"/>
    </row>
    <row r="55" spans="1:10" ht="12.95" customHeight="1" thickTop="1">
      <c r="A55" s="904"/>
      <c r="B55" s="918"/>
      <c r="C55" s="940"/>
      <c r="D55" s="940"/>
      <c r="E55" s="3650"/>
      <c r="F55" s="948"/>
      <c r="G55" s="948"/>
      <c r="H55" s="946"/>
      <c r="I55" s="915"/>
      <c r="J55" s="942"/>
    </row>
    <row r="56" spans="1:10" ht="15.75" customHeight="1">
      <c r="A56" s="904"/>
      <c r="B56" s="918"/>
      <c r="C56" s="940"/>
      <c r="D56" s="940"/>
      <c r="E56" s="3650">
        <v>316757</v>
      </c>
      <c r="F56" s="948" t="s">
        <v>1115</v>
      </c>
      <c r="G56" s="948"/>
      <c r="H56" s="946"/>
      <c r="I56" s="915"/>
      <c r="J56" s="942"/>
    </row>
    <row r="57" spans="1:10" ht="12.95" customHeight="1">
      <c r="A57" s="904"/>
      <c r="B57" s="918"/>
      <c r="C57" s="940"/>
      <c r="D57" s="940"/>
      <c r="E57" s="3651">
        <v>26</v>
      </c>
      <c r="F57" s="948" t="s">
        <v>1116</v>
      </c>
      <c r="G57" s="948"/>
      <c r="H57" s="946"/>
      <c r="I57" s="915"/>
      <c r="J57" s="942"/>
    </row>
    <row r="58" spans="1:10" ht="15" customHeight="1" thickBot="1">
      <c r="A58" s="904"/>
      <c r="B58" s="918"/>
      <c r="C58" s="940"/>
      <c r="D58" s="940"/>
      <c r="E58" s="3655">
        <v>316783</v>
      </c>
      <c r="F58" s="948"/>
      <c r="G58" s="948"/>
      <c r="H58" s="946"/>
      <c r="I58" s="915"/>
      <c r="J58" s="942"/>
    </row>
    <row r="59" spans="1:10" ht="12.95" customHeight="1" thickTop="1">
      <c r="A59" s="904"/>
      <c r="B59" s="918"/>
      <c r="C59" s="942"/>
      <c r="D59" s="942"/>
      <c r="E59" s="3653"/>
      <c r="F59" s="950"/>
      <c r="G59" s="949"/>
      <c r="H59" s="946"/>
      <c r="I59" s="915"/>
      <c r="J59" s="942"/>
    </row>
    <row r="60" spans="1:10" ht="15.75" customHeight="1">
      <c r="A60" s="904"/>
      <c r="B60" s="918"/>
      <c r="C60" s="939" t="s">
        <v>1117</v>
      </c>
      <c r="D60" s="951"/>
      <c r="E60" s="3654"/>
      <c r="F60" s="952"/>
      <c r="G60" s="948"/>
      <c r="H60" s="946"/>
      <c r="I60" s="915"/>
      <c r="J60" s="942"/>
    </row>
    <row r="61" spans="1:10" ht="12.95" customHeight="1">
      <c r="A61" s="904"/>
      <c r="B61" s="918"/>
      <c r="C61" s="940"/>
      <c r="D61" s="940"/>
      <c r="E61" s="1114"/>
      <c r="F61" s="948"/>
      <c r="G61" s="950"/>
      <c r="H61" s="946"/>
      <c r="I61" s="915"/>
      <c r="J61" s="942"/>
    </row>
    <row r="62" spans="1:10" ht="12.95" customHeight="1">
      <c r="A62" s="904"/>
      <c r="B62" s="918"/>
      <c r="C62" s="940"/>
      <c r="D62" s="940"/>
      <c r="E62" s="3650">
        <v>21706</v>
      </c>
      <c r="F62" s="948" t="s">
        <v>1118</v>
      </c>
      <c r="G62" s="950"/>
      <c r="H62" s="946"/>
      <c r="I62" s="915"/>
      <c r="J62" s="942"/>
    </row>
    <row r="63" spans="1:10" ht="12.95" customHeight="1">
      <c r="A63" s="904"/>
      <c r="B63" s="918"/>
      <c r="C63" s="940"/>
      <c r="D63" s="940"/>
      <c r="E63" s="3651">
        <v>26</v>
      </c>
      <c r="F63" s="948" t="s">
        <v>1119</v>
      </c>
      <c r="G63" s="950"/>
      <c r="H63" s="946"/>
      <c r="I63" s="915"/>
      <c r="J63" s="942"/>
    </row>
    <row r="64" spans="1:10" ht="15.6" customHeight="1" thickBot="1">
      <c r="A64" s="904"/>
      <c r="B64" s="918"/>
      <c r="C64" s="940"/>
      <c r="D64" s="940"/>
      <c r="E64" s="3652">
        <v>21732</v>
      </c>
      <c r="F64" s="948" t="s">
        <v>1120</v>
      </c>
      <c r="G64" s="950"/>
      <c r="H64" s="946"/>
      <c r="I64" s="915"/>
      <c r="J64" s="942"/>
    </row>
    <row r="65" spans="1:10" ht="12.95" customHeight="1" thickTop="1">
      <c r="A65" s="904"/>
      <c r="B65" s="918"/>
      <c r="C65" s="942"/>
      <c r="D65" s="942"/>
      <c r="E65" s="3653"/>
      <c r="F65" s="950"/>
      <c r="G65" s="950"/>
      <c r="H65" s="946"/>
      <c r="I65" s="915"/>
      <c r="J65" s="942"/>
    </row>
    <row r="66" spans="1:10" ht="15" customHeight="1">
      <c r="A66" s="904"/>
      <c r="B66" s="918"/>
      <c r="C66" s="940"/>
      <c r="D66" s="940"/>
      <c r="E66" s="3653"/>
      <c r="F66" s="950"/>
      <c r="G66" s="950"/>
      <c r="H66" s="946"/>
      <c r="I66" s="915"/>
      <c r="J66" s="942"/>
    </row>
    <row r="67" spans="1:10" ht="12.95" customHeight="1">
      <c r="A67" s="904"/>
      <c r="B67" s="918"/>
      <c r="C67" s="939" t="s">
        <v>1121</v>
      </c>
      <c r="D67" s="940"/>
      <c r="E67" s="3656"/>
      <c r="F67" s="948"/>
      <c r="G67" s="948"/>
      <c r="H67" s="946"/>
      <c r="I67" s="915"/>
      <c r="J67" s="942"/>
    </row>
    <row r="68" spans="1:10" ht="12.95" customHeight="1">
      <c r="A68" s="904"/>
      <c r="B68" s="918"/>
      <c r="C68" s="940"/>
      <c r="D68" s="940"/>
      <c r="E68" s="3656"/>
      <c r="F68" s="948"/>
      <c r="G68" s="948"/>
      <c r="H68" s="946"/>
      <c r="I68" s="915"/>
      <c r="J68" s="942"/>
    </row>
    <row r="69" spans="1:10">
      <c r="A69" s="904"/>
      <c r="B69" s="918"/>
      <c r="C69" s="940"/>
      <c r="D69" s="940"/>
      <c r="E69" s="3650">
        <v>11573339</v>
      </c>
      <c r="F69" s="948" t="s">
        <v>1122</v>
      </c>
      <c r="G69" s="948"/>
      <c r="H69" s="953"/>
      <c r="I69" s="915"/>
    </row>
    <row r="70" spans="1:10">
      <c r="A70" s="904"/>
      <c r="B70" s="918"/>
      <c r="C70" s="940"/>
      <c r="D70" s="940"/>
      <c r="E70" s="3651">
        <v>296086</v>
      </c>
      <c r="F70" s="954" t="s">
        <v>1123</v>
      </c>
      <c r="G70" s="948"/>
      <c r="H70" s="953"/>
      <c r="I70" s="915"/>
    </row>
    <row r="71" spans="1:10" ht="13.5" thickBot="1">
      <c r="A71" s="904"/>
      <c r="B71" s="918"/>
      <c r="C71" s="940"/>
      <c r="D71" s="940"/>
      <c r="E71" s="3652">
        <v>11869425</v>
      </c>
      <c r="F71" s="948"/>
      <c r="G71" s="948"/>
      <c r="H71" s="953"/>
      <c r="I71" s="915"/>
    </row>
    <row r="72" spans="1:10" ht="13.5" thickTop="1">
      <c r="A72" s="904"/>
      <c r="B72" s="918"/>
      <c r="C72" s="940"/>
      <c r="D72" s="940"/>
      <c r="E72" s="3650"/>
      <c r="F72" s="948"/>
      <c r="G72" s="948"/>
      <c r="H72" s="953"/>
      <c r="I72" s="915"/>
    </row>
    <row r="73" spans="1:10" ht="13.5" thickBot="1">
      <c r="A73" s="904"/>
      <c r="B73" s="918"/>
      <c r="C73" s="940"/>
      <c r="D73" s="940"/>
      <c r="E73" s="3652">
        <v>11869425</v>
      </c>
      <c r="F73" s="948" t="s">
        <v>3428</v>
      </c>
      <c r="G73" s="948"/>
      <c r="H73" s="953"/>
      <c r="I73" s="915"/>
    </row>
    <row r="74" spans="1:10" ht="12" customHeight="1" thickTop="1">
      <c r="A74" s="904"/>
      <c r="B74" s="955"/>
      <c r="C74" s="956"/>
      <c r="D74" s="956"/>
      <c r="E74" s="957"/>
      <c r="F74" s="957"/>
      <c r="G74" s="957"/>
      <c r="H74" s="930"/>
      <c r="I74" s="931"/>
    </row>
    <row r="75" spans="1:10" ht="14.1" customHeight="1">
      <c r="A75" s="904"/>
      <c r="B75" s="905" t="s">
        <v>388</v>
      </c>
      <c r="C75" s="958"/>
      <c r="D75" s="958"/>
      <c r="E75" s="959"/>
      <c r="F75" s="959"/>
      <c r="G75" s="959"/>
    </row>
    <row r="76" spans="1:10" ht="14.1" customHeight="1">
      <c r="A76" s="904"/>
      <c r="B76" s="960"/>
      <c r="C76" s="960"/>
      <c r="D76" s="960"/>
      <c r="E76" s="961"/>
      <c r="F76" s="961"/>
      <c r="G76" s="961"/>
    </row>
    <row r="77" spans="1:10" ht="9" customHeight="1">
      <c r="B77" s="960"/>
      <c r="C77" s="960"/>
      <c r="D77" s="960"/>
      <c r="E77" s="960"/>
      <c r="F77" s="960"/>
      <c r="G77" s="960"/>
    </row>
    <row r="78" spans="1:10" ht="9" customHeight="1">
      <c r="B78" s="960"/>
      <c r="C78" s="960"/>
      <c r="D78" s="960"/>
      <c r="E78" s="960"/>
      <c r="F78" s="960"/>
      <c r="G78" s="960"/>
    </row>
    <row r="79" spans="1:10" ht="9" customHeight="1">
      <c r="B79" s="960"/>
      <c r="C79" s="960"/>
      <c r="D79" s="960"/>
      <c r="E79" s="960"/>
      <c r="F79" s="960"/>
      <c r="G79" s="960"/>
    </row>
    <row r="80" spans="1:10" ht="9" customHeight="1">
      <c r="B80" s="960"/>
      <c r="C80" s="960"/>
      <c r="D80" s="960"/>
      <c r="E80" s="960"/>
      <c r="F80" s="960"/>
      <c r="G80" s="960"/>
    </row>
    <row r="81" spans="2:7" ht="9" customHeight="1">
      <c r="B81" s="960"/>
      <c r="C81" s="960"/>
      <c r="D81" s="960"/>
      <c r="E81" s="960"/>
      <c r="F81" s="960"/>
      <c r="G81" s="960"/>
    </row>
    <row r="82" spans="2:7" ht="9" customHeight="1">
      <c r="B82" s="960"/>
      <c r="C82" s="960"/>
      <c r="D82" s="960"/>
      <c r="E82" s="960"/>
      <c r="F82" s="960"/>
      <c r="G82" s="960"/>
    </row>
    <row r="83" spans="2:7" ht="9" customHeight="1">
      <c r="B83" s="960"/>
      <c r="C83" s="960"/>
      <c r="D83" s="960"/>
      <c r="E83" s="960"/>
      <c r="F83" s="960"/>
      <c r="G83" s="960"/>
    </row>
    <row r="84" spans="2:7" ht="9" customHeight="1">
      <c r="B84" s="960"/>
      <c r="C84" s="960"/>
      <c r="D84" s="960"/>
      <c r="E84" s="960"/>
      <c r="F84" s="960"/>
      <c r="G84" s="960"/>
    </row>
    <row r="85" spans="2:7" ht="9" customHeight="1">
      <c r="B85" s="960"/>
      <c r="C85" s="960"/>
      <c r="D85" s="960"/>
      <c r="E85" s="960"/>
      <c r="F85" s="960"/>
      <c r="G85" s="960"/>
    </row>
    <row r="86" spans="2:7" ht="9" customHeight="1">
      <c r="B86" s="960"/>
      <c r="C86" s="960"/>
      <c r="D86" s="960"/>
      <c r="E86" s="960"/>
      <c r="F86" s="960"/>
      <c r="G86" s="960"/>
    </row>
    <row r="87" spans="2:7" ht="9" customHeight="1">
      <c r="B87" s="960"/>
      <c r="C87" s="960"/>
      <c r="D87" s="960"/>
      <c r="E87" s="960"/>
      <c r="F87" s="960"/>
      <c r="G87" s="960"/>
    </row>
    <row r="88" spans="2:7" ht="9" customHeight="1">
      <c r="B88" s="960"/>
      <c r="C88" s="960"/>
      <c r="D88" s="960"/>
      <c r="E88" s="960"/>
      <c r="F88" s="960"/>
      <c r="G88" s="960"/>
    </row>
    <row r="89" spans="2:7" ht="9" customHeight="1">
      <c r="B89" s="960"/>
      <c r="C89" s="960"/>
      <c r="D89" s="960"/>
      <c r="E89" s="960"/>
      <c r="F89" s="960"/>
      <c r="G89" s="960"/>
    </row>
    <row r="90" spans="2:7" ht="9" customHeight="1">
      <c r="B90" s="960"/>
      <c r="C90" s="960"/>
      <c r="D90" s="960"/>
      <c r="E90" s="960"/>
      <c r="F90" s="960"/>
      <c r="G90" s="960"/>
    </row>
    <row r="91" spans="2:7" ht="9" customHeight="1">
      <c r="B91" s="960"/>
      <c r="C91" s="960"/>
      <c r="D91" s="960"/>
      <c r="E91" s="960"/>
      <c r="F91" s="960"/>
      <c r="G91" s="960"/>
    </row>
    <row r="92" spans="2:7" ht="9" customHeight="1">
      <c r="B92" s="960"/>
      <c r="C92" s="960"/>
      <c r="D92" s="960"/>
      <c r="E92" s="960"/>
      <c r="F92" s="960"/>
      <c r="G92" s="960"/>
    </row>
    <row r="93" spans="2:7" ht="9" customHeight="1">
      <c r="B93" s="960"/>
      <c r="C93" s="960"/>
      <c r="D93" s="960"/>
      <c r="E93" s="960"/>
      <c r="F93" s="960"/>
      <c r="G93" s="960"/>
    </row>
    <row r="94" spans="2:7" ht="9" customHeight="1">
      <c r="B94" s="960"/>
      <c r="C94" s="960"/>
      <c r="D94" s="960"/>
      <c r="E94" s="960"/>
      <c r="F94" s="960"/>
      <c r="G94" s="960"/>
    </row>
    <row r="95" spans="2:7" ht="9" customHeight="1">
      <c r="B95" s="960"/>
      <c r="C95" s="960"/>
      <c r="D95" s="960"/>
      <c r="E95" s="960"/>
      <c r="F95" s="960"/>
      <c r="G95" s="960"/>
    </row>
    <row r="96" spans="2:7">
      <c r="B96" s="960"/>
      <c r="C96" s="960"/>
      <c r="D96" s="960"/>
      <c r="E96" s="960"/>
      <c r="F96" s="960"/>
      <c r="G96" s="960"/>
    </row>
    <row r="97" spans="2:10">
      <c r="B97" s="960"/>
      <c r="C97" s="960"/>
      <c r="D97" s="960"/>
      <c r="E97" s="960"/>
      <c r="F97" s="960"/>
      <c r="G97" s="960"/>
    </row>
    <row r="98" spans="2:10">
      <c r="B98" s="960"/>
      <c r="C98" s="960"/>
      <c r="D98" s="960"/>
      <c r="E98" s="960"/>
      <c r="F98" s="960"/>
      <c r="G98" s="960"/>
    </row>
    <row r="99" spans="2:10">
      <c r="B99" s="960"/>
      <c r="C99" s="960"/>
      <c r="D99" s="960"/>
      <c r="E99" s="960"/>
      <c r="F99" s="960"/>
      <c r="G99" s="960"/>
    </row>
    <row r="100" spans="2:10">
      <c r="B100" s="960"/>
      <c r="C100" s="960"/>
      <c r="D100" s="960"/>
      <c r="E100" s="960"/>
      <c r="F100" s="960"/>
      <c r="G100" s="960"/>
      <c r="I100" s="962"/>
      <c r="J100" s="963"/>
    </row>
    <row r="101" spans="2:10">
      <c r="B101" s="960"/>
      <c r="C101" s="960"/>
      <c r="D101" s="960"/>
      <c r="E101" s="960"/>
      <c r="F101" s="960"/>
      <c r="G101" s="960"/>
      <c r="J101" s="963"/>
    </row>
    <row r="102" spans="2:10">
      <c r="B102" s="960"/>
      <c r="C102" s="960"/>
      <c r="D102" s="960"/>
      <c r="E102" s="960"/>
      <c r="F102" s="960"/>
      <c r="G102" s="960"/>
      <c r="J102" s="963"/>
    </row>
    <row r="103" spans="2:10">
      <c r="B103" s="960"/>
      <c r="C103" s="960"/>
      <c r="D103" s="960"/>
      <c r="E103" s="960"/>
      <c r="F103" s="960"/>
      <c r="G103" s="960"/>
      <c r="J103" s="963"/>
    </row>
    <row r="104" spans="2:10">
      <c r="B104" s="960"/>
      <c r="C104" s="960"/>
      <c r="D104" s="960"/>
      <c r="E104" s="960"/>
      <c r="F104" s="960"/>
      <c r="G104" s="960"/>
      <c r="I104" s="962"/>
      <c r="J104" s="963"/>
    </row>
    <row r="105" spans="2:10">
      <c r="J105" s="963"/>
    </row>
    <row r="106" spans="2:10">
      <c r="J106" s="963"/>
    </row>
    <row r="107" spans="2:10">
      <c r="I107" s="962"/>
      <c r="J107" s="963"/>
    </row>
    <row r="108" spans="2:10">
      <c r="J108" s="963"/>
    </row>
    <row r="109" spans="2:10">
      <c r="I109" s="962"/>
      <c r="J109" s="963"/>
    </row>
    <row r="110" spans="2:10">
      <c r="J110" s="963"/>
    </row>
    <row r="134" spans="18:18" ht="15.75">
      <c r="R134" s="964"/>
    </row>
    <row r="162" spans="11:16" ht="15.75">
      <c r="K162" s="964"/>
      <c r="P162" s="964"/>
    </row>
    <row r="163" spans="11:16" ht="15.75">
      <c r="P163" s="964"/>
    </row>
  </sheetData>
  <customSheetViews>
    <customSheetView guid="{4E7A3D04-9F51-465C-A42B-3DF9B3E7D5B5}" showPageBreaks="1" printArea="1" topLeftCell="A49">
      <selection activeCell="E76" sqref="E76"/>
      <pageMargins left="0.5" right="0.5" top="0.5" bottom="0.25" header="0.5" footer="0.5"/>
      <printOptions horizontalCentered="1" verticalCentered="1"/>
      <pageSetup scale="80" orientation="portrait" r:id="rId1"/>
      <headerFooter alignWithMargins="0"/>
    </customSheetView>
    <customSheetView guid="{0DB5BAD5-393A-4F38-9E8B-709DEA7858B1}" showPageBreaks="1" printArea="1">
      <selection activeCell="E76" sqref="E76"/>
      <pageMargins left="0.5" right="0.5" top="0.5" bottom="0.25" header="0.5" footer="0.5"/>
      <printOptions horizontalCentered="1" verticalCentered="1"/>
      <pageSetup scale="83" orientation="portrait" r:id="rId2"/>
      <headerFooter alignWithMargins="0"/>
    </customSheetView>
    <customSheetView guid="{9188604F-721B-4607-B5A7-F14601E34BB8}" showPageBreaks="1" printArea="1" topLeftCell="A37">
      <selection activeCell="E76" sqref="E76"/>
      <pageMargins left="0.5" right="0.5" top="0.5" bottom="0.25" header="0.5" footer="0.5"/>
      <printOptions horizontalCentered="1" verticalCentered="1"/>
      <pageSetup scale="83" orientation="portrait" r:id="rId3"/>
      <headerFooter alignWithMargins="0"/>
    </customSheetView>
    <customSheetView guid="{26429A53-B624-4AA6-8C8D-667186B058B8}">
      <selection activeCell="E76" sqref="E76"/>
      <pageMargins left="0.5" right="0.5" top="0.5" bottom="0.25" header="0.5" footer="0.5"/>
      <printOptions horizontalCentered="1" verticalCentered="1"/>
      <pageSetup scale="83" orientation="portrait" r:id="rId4"/>
      <headerFooter alignWithMargins="0"/>
    </customSheetView>
    <customSheetView guid="{7390B031-6060-4327-BF01-8B9465EDB6D9}">
      <selection activeCell="E76" sqref="E76"/>
      <pageMargins left="0.5" right="0.5" top="0.5" bottom="0.25" header="0.5" footer="0.5"/>
      <printOptions horizontalCentered="1" verticalCentered="1"/>
      <pageSetup scale="83" orientation="portrait" r:id="rId5"/>
      <headerFooter alignWithMargins="0"/>
    </customSheetView>
    <customSheetView guid="{49D366EC-C851-4932-854D-8EA887B298C5}">
      <selection activeCell="E76" sqref="E76"/>
      <pageMargins left="0.5" right="0.5" top="0.5" bottom="0.25" header="0.5" footer="0.5"/>
      <printOptions horizontalCentered="1" verticalCentered="1"/>
      <pageSetup scale="83" orientation="portrait" r:id="rId6"/>
      <headerFooter alignWithMargins="0"/>
    </customSheetView>
    <customSheetView guid="{F228F194-B0FE-4A91-A927-06A4E89703F0}">
      <selection activeCell="E76" sqref="E76"/>
      <pageMargins left="0.5" right="0.5" top="0.5" bottom="0.25" header="0.5" footer="0.5"/>
      <printOptions horizontalCentered="1" verticalCentered="1"/>
      <pageSetup scale="83" orientation="portrait" r:id="rId7"/>
      <headerFooter alignWithMargins="0"/>
    </customSheetView>
    <customSheetView guid="{A2494C54-8D9D-4A05-9F27-C858173D9692}">
      <selection activeCell="E76" sqref="E76"/>
      <pageMargins left="0.5" right="0.5" top="0.5" bottom="0.25" header="0.5" footer="0.5"/>
      <printOptions horizontalCentered="1" verticalCentered="1"/>
      <pageSetup scale="83" orientation="portrait" r:id="rId8"/>
      <headerFooter alignWithMargins="0"/>
    </customSheetView>
    <customSheetView guid="{74404EEC-CA6A-48B0-B168-B7933282EEB2}" showPageBreaks="1" printArea="1">
      <selection activeCell="E76" sqref="E76"/>
      <pageMargins left="0.5" right="0.5" top="0.5" bottom="0.25" header="0.5" footer="0.5"/>
      <printOptions horizontalCentered="1" verticalCentered="1"/>
      <pageSetup scale="83" orientation="portrait" r:id="rId9"/>
      <headerFooter alignWithMargins="0"/>
    </customSheetView>
    <customSheetView guid="{FB19BFAA-60BA-4CC2-92E5-E4C141AE804E}" topLeftCell="A49">
      <selection activeCell="E76" sqref="E76"/>
      <pageMargins left="0.5" right="0.5" top="0.5" bottom="0.25" header="0.5" footer="0.5"/>
      <printOptions horizontalCentered="1" verticalCentered="1"/>
      <pageSetup scale="80" orientation="portrait" r:id="rId10"/>
      <headerFooter alignWithMargins="0"/>
    </customSheetView>
    <customSheetView guid="{F56BCD39-3910-4701-BCCF-245589B07D98}" showPageBreaks="1" printArea="1" topLeftCell="A37">
      <selection activeCell="E76" sqref="E76"/>
      <pageMargins left="0.5" right="0.5" top="0.5" bottom="0.25" header="0.5" footer="0.5"/>
      <printOptions horizontalCentered="1" verticalCentered="1"/>
      <pageSetup scale="83" orientation="portrait" r:id="rId11"/>
      <headerFooter alignWithMargins="0"/>
    </customSheetView>
    <customSheetView guid="{D099E5BD-69C3-4A36-A01A-AB9127CD02AF}" scale="130" fitToPage="1" topLeftCell="A10">
      <selection activeCell="E21" sqref="E21"/>
      <pageMargins left="0.5" right="0.5" top="0.5" bottom="0.25" header="0.5" footer="0.5"/>
      <printOptions horizontalCentered="1" verticalCentered="1"/>
      <pageSetup scale="81" orientation="portrait" r:id="rId12"/>
      <headerFooter alignWithMargins="0"/>
    </customSheetView>
  </customSheetViews>
  <mergeCells count="1">
    <mergeCell ref="B34:I34"/>
  </mergeCells>
  <printOptions horizontalCentered="1" verticalCentered="1"/>
  <pageMargins left="0.5" right="0.5" top="0.5" bottom="0.25" header="0.5" footer="0.5"/>
  <pageSetup scale="81" orientation="portrait" r:id="rId13"/>
  <headerFooter alignWithMargins="0"/>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2"/>
  <sheetViews>
    <sheetView topLeftCell="A31" zoomScale="75" zoomScaleNormal="75" workbookViewId="0">
      <selection activeCell="AA75" sqref="AA75"/>
    </sheetView>
  </sheetViews>
  <sheetFormatPr defaultColWidth="9.140625" defaultRowHeight="12.75"/>
  <cols>
    <col min="1" max="1" width="9.140625" style="2307"/>
    <col min="2" max="2" width="3.85546875" style="2307" customWidth="1"/>
    <col min="3" max="3" width="9.140625" style="2307"/>
    <col min="4" max="4" width="6.28515625" style="2307" customWidth="1"/>
    <col min="5" max="5" width="6.7109375" style="2307" customWidth="1"/>
    <col min="6" max="6" width="16" style="2307" customWidth="1"/>
    <col min="7" max="7" width="15.140625" style="2307" customWidth="1"/>
    <col min="8" max="8" width="16.140625" style="2307" customWidth="1"/>
    <col min="9" max="9" width="9.85546875" style="2307" customWidth="1"/>
    <col min="10" max="16384" width="9.140625" style="2307"/>
  </cols>
  <sheetData>
    <row r="2" spans="2:11" ht="13.5" thickBot="1">
      <c r="B2" s="2354" t="s">
        <v>3204</v>
      </c>
      <c r="C2" s="2301"/>
      <c r="D2" s="2302"/>
      <c r="E2" s="2302"/>
      <c r="F2" s="2303"/>
      <c r="G2" s="2304"/>
      <c r="H2" s="2305"/>
      <c r="I2" s="2305"/>
      <c r="J2" s="2305"/>
      <c r="K2" s="2305"/>
    </row>
    <row r="3" spans="2:11">
      <c r="B3" s="2308"/>
      <c r="C3" s="2309"/>
      <c r="D3" s="2310"/>
      <c r="E3" s="2310"/>
      <c r="F3" s="2310"/>
      <c r="G3" s="2309"/>
      <c r="H3" s="2310"/>
      <c r="I3" s="2310"/>
      <c r="J3" s="2310"/>
      <c r="K3" s="2311"/>
    </row>
    <row r="4" spans="2:11">
      <c r="B4" s="2312"/>
      <c r="C4" s="2313"/>
      <c r="D4" s="2314"/>
      <c r="E4" s="2314"/>
      <c r="F4" s="2314"/>
      <c r="G4" s="2313"/>
      <c r="H4" s="2314"/>
      <c r="I4" s="2314"/>
      <c r="J4" s="2314"/>
      <c r="K4" s="2315"/>
    </row>
    <row r="5" spans="2:11">
      <c r="B5" s="2312"/>
      <c r="C5" s="2313"/>
      <c r="D5" s="2314"/>
      <c r="E5" s="2314"/>
      <c r="F5" s="2314"/>
      <c r="G5" s="2313"/>
      <c r="H5" s="2314"/>
      <c r="I5" s="2314"/>
      <c r="J5" s="2314"/>
      <c r="K5" s="2315"/>
    </row>
    <row r="6" spans="2:11">
      <c r="B6" s="2312"/>
      <c r="C6" s="2313"/>
      <c r="D6" s="2314"/>
      <c r="E6" s="2314"/>
      <c r="F6" s="2314"/>
      <c r="G6" s="2313"/>
      <c r="H6" s="2314"/>
      <c r="I6" s="2314"/>
      <c r="J6" s="2314"/>
      <c r="K6" s="2315"/>
    </row>
    <row r="7" spans="2:11">
      <c r="B7" s="2312"/>
      <c r="C7" s="2313"/>
      <c r="D7" s="2314"/>
      <c r="E7" s="2314"/>
      <c r="F7" s="2314"/>
      <c r="G7" s="2313"/>
      <c r="H7" s="2314"/>
      <c r="I7" s="2314"/>
      <c r="J7" s="2314"/>
      <c r="K7" s="2315"/>
    </row>
    <row r="8" spans="2:11" ht="18">
      <c r="B8" s="2316" t="s">
        <v>2892</v>
      </c>
      <c r="C8" s="2317"/>
      <c r="D8" s="2318"/>
      <c r="E8" s="2318"/>
      <c r="F8" s="2319"/>
      <c r="G8" s="2320"/>
      <c r="H8" s="2318"/>
      <c r="I8" s="2318"/>
      <c r="J8" s="2318"/>
      <c r="K8" s="2321"/>
    </row>
    <row r="9" spans="2:11">
      <c r="B9" s="2322"/>
      <c r="C9" s="2317"/>
      <c r="D9" s="2318"/>
      <c r="E9" s="2318"/>
      <c r="F9" s="2318"/>
      <c r="G9" s="2317"/>
      <c r="H9" s="2318"/>
      <c r="I9" s="2318"/>
      <c r="J9" s="2318"/>
      <c r="K9" s="2321"/>
    </row>
    <row r="10" spans="2:11">
      <c r="B10" s="2322"/>
      <c r="C10" s="2317"/>
      <c r="D10" s="2318"/>
      <c r="E10" s="2318"/>
      <c r="F10" s="2318"/>
      <c r="G10" s="2317"/>
      <c r="H10" s="2318"/>
      <c r="I10" s="2318"/>
      <c r="J10" s="2318"/>
      <c r="K10" s="2321"/>
    </row>
    <row r="11" spans="2:11">
      <c r="B11" s="2322"/>
      <c r="C11" s="2317"/>
      <c r="D11" s="2318"/>
      <c r="E11" s="2318"/>
      <c r="F11" s="2318"/>
      <c r="G11" s="2317"/>
      <c r="H11" s="2318"/>
      <c r="I11" s="2318"/>
      <c r="J11" s="2318"/>
      <c r="K11" s="2321"/>
    </row>
    <row r="12" spans="2:11" ht="15.75">
      <c r="B12" s="2323" t="s">
        <v>2893</v>
      </c>
      <c r="C12" s="2317"/>
      <c r="D12" s="2318"/>
      <c r="E12" s="2318"/>
      <c r="F12" s="2324"/>
      <c r="G12" s="2325"/>
      <c r="H12" s="2318"/>
      <c r="I12" s="2318"/>
      <c r="J12" s="2318"/>
      <c r="K12" s="2321"/>
    </row>
    <row r="13" spans="2:11" ht="15">
      <c r="B13" s="2322"/>
      <c r="C13" s="2317"/>
      <c r="D13" s="2318"/>
      <c r="E13" s="2318"/>
      <c r="F13" s="2324"/>
      <c r="G13" s="2317"/>
      <c r="H13" s="2318"/>
      <c r="I13" s="2318"/>
      <c r="J13" s="2318"/>
      <c r="K13" s="2321"/>
    </row>
    <row r="14" spans="2:11" ht="15">
      <c r="B14" s="2322"/>
      <c r="C14" s="2317"/>
      <c r="D14" s="2318"/>
      <c r="E14" s="2318"/>
      <c r="F14" s="2324"/>
      <c r="G14" s="2317"/>
      <c r="H14" s="2318"/>
      <c r="I14" s="2318"/>
      <c r="J14" s="2318"/>
      <c r="K14" s="2321"/>
    </row>
    <row r="15" spans="2:11">
      <c r="B15" s="2322"/>
      <c r="C15" s="2317"/>
      <c r="D15" s="2318"/>
      <c r="E15" s="2318"/>
      <c r="F15" s="2318"/>
      <c r="G15" s="2317"/>
      <c r="H15" s="2318"/>
      <c r="I15" s="2318"/>
      <c r="J15" s="2318"/>
      <c r="K15" s="2321"/>
    </row>
    <row r="16" spans="2:11">
      <c r="B16" s="2322"/>
      <c r="C16" s="2317"/>
      <c r="D16" s="2318"/>
      <c r="E16" s="2318"/>
      <c r="F16" s="2318"/>
      <c r="G16" s="2317"/>
      <c r="H16" s="2318"/>
      <c r="I16" s="2318"/>
      <c r="J16" s="2318"/>
      <c r="K16" s="2321"/>
    </row>
    <row r="17" spans="2:11" ht="13.5" thickBot="1">
      <c r="B17" s="2322"/>
      <c r="C17" s="2317"/>
      <c r="D17" s="2318"/>
      <c r="E17" s="2318"/>
      <c r="F17" s="2318"/>
      <c r="G17" s="2317"/>
      <c r="H17" s="2318"/>
      <c r="I17" s="2318"/>
      <c r="J17" s="2318"/>
      <c r="K17" s="2321"/>
    </row>
    <row r="18" spans="2:11">
      <c r="B18" s="2326"/>
      <c r="C18" s="2327"/>
      <c r="D18" s="2328"/>
      <c r="E18" s="2328"/>
      <c r="F18" s="2328"/>
      <c r="G18" s="2327"/>
      <c r="H18" s="2328"/>
      <c r="I18" s="2328"/>
      <c r="J18" s="2328"/>
      <c r="K18" s="2329"/>
    </row>
    <row r="19" spans="2:11">
      <c r="B19" s="2322"/>
      <c r="C19" s="2317"/>
      <c r="D19" s="2318"/>
      <c r="E19" s="2318"/>
      <c r="F19" s="2318"/>
      <c r="G19" s="2317"/>
      <c r="H19" s="2318"/>
      <c r="I19" s="2318"/>
      <c r="J19" s="2318"/>
      <c r="K19" s="2321"/>
    </row>
    <row r="20" spans="2:11">
      <c r="B20" s="2322"/>
      <c r="C20" s="2317"/>
      <c r="D20" s="2318"/>
      <c r="E20" s="2318"/>
      <c r="F20" s="2318"/>
      <c r="G20" s="2317"/>
      <c r="H20" s="2318"/>
      <c r="I20" s="2318"/>
      <c r="J20" s="2318"/>
      <c r="K20" s="2321"/>
    </row>
    <row r="21" spans="2:11" ht="21.75">
      <c r="B21" s="2330" t="s">
        <v>2721</v>
      </c>
      <c r="C21" s="2331"/>
      <c r="D21" s="2332"/>
      <c r="E21" s="2332"/>
      <c r="F21" s="2332"/>
      <c r="G21" s="2333"/>
      <c r="H21" s="2334"/>
      <c r="I21" s="2334"/>
      <c r="J21" s="2334"/>
      <c r="K21" s="2335"/>
    </row>
    <row r="22" spans="2:11" ht="23.25">
      <c r="B22" s="2336"/>
      <c r="C22" s="2317"/>
      <c r="D22" s="2318"/>
      <c r="E22" s="2318"/>
      <c r="F22" s="2318"/>
      <c r="G22" s="2317"/>
      <c r="H22" s="2318"/>
      <c r="I22" s="2318"/>
      <c r="J22" s="2318"/>
      <c r="K22" s="2321"/>
    </row>
    <row r="23" spans="2:11" ht="23.25">
      <c r="B23" s="2337" t="s">
        <v>2722</v>
      </c>
      <c r="C23" s="2317"/>
      <c r="D23" s="2318"/>
      <c r="E23" s="2318"/>
      <c r="F23" s="2318"/>
      <c r="G23" s="2317"/>
      <c r="H23" s="2318"/>
      <c r="I23" s="2318"/>
      <c r="J23" s="2318"/>
      <c r="K23" s="2321"/>
    </row>
    <row r="24" spans="2:11">
      <c r="B24" s="2322"/>
      <c r="C24" s="2317"/>
      <c r="D24" s="2318"/>
      <c r="E24" s="2318"/>
      <c r="F24" s="2318"/>
      <c r="G24" s="2317"/>
      <c r="H24" s="2318"/>
      <c r="I24" s="2318"/>
      <c r="J24" s="2318"/>
      <c r="K24" s="2321"/>
    </row>
    <row r="25" spans="2:11" ht="13.5" thickBot="1">
      <c r="B25" s="2338"/>
      <c r="C25" s="2339"/>
      <c r="D25" s="2340"/>
      <c r="E25" s="2340"/>
      <c r="F25" s="2340"/>
      <c r="G25" s="2339"/>
      <c r="H25" s="2340"/>
      <c r="I25" s="2340"/>
      <c r="J25" s="2340"/>
      <c r="K25" s="2341"/>
    </row>
    <row r="26" spans="2:11">
      <c r="B26" s="2322"/>
      <c r="C26" s="2317"/>
      <c r="D26" s="2318"/>
      <c r="E26" s="2318"/>
      <c r="F26" s="2318"/>
      <c r="G26" s="2317"/>
      <c r="H26" s="2318"/>
      <c r="I26" s="2318"/>
      <c r="J26" s="2318"/>
      <c r="K26" s="2321"/>
    </row>
    <row r="27" spans="2:11">
      <c r="B27" s="2322"/>
      <c r="C27" s="2317"/>
      <c r="D27" s="2318"/>
      <c r="E27" s="2318"/>
      <c r="F27" s="2318"/>
      <c r="G27" s="2317"/>
      <c r="H27" s="2318"/>
      <c r="I27" s="2318"/>
      <c r="J27" s="2318"/>
      <c r="K27" s="2321"/>
    </row>
    <row r="28" spans="2:11">
      <c r="B28" s="2322"/>
      <c r="C28" s="2317"/>
      <c r="D28" s="2318"/>
      <c r="E28" s="2318"/>
      <c r="F28" s="2318"/>
      <c r="G28" s="2317"/>
      <c r="H28" s="2318"/>
      <c r="I28" s="2318"/>
      <c r="J28" s="2318"/>
      <c r="K28" s="2321"/>
    </row>
    <row r="29" spans="2:11">
      <c r="B29" s="2322"/>
      <c r="C29" s="2317"/>
      <c r="D29" s="2318"/>
      <c r="E29" s="2318"/>
      <c r="F29" s="2318"/>
      <c r="G29" s="2317"/>
      <c r="H29" s="2318"/>
      <c r="I29" s="2318"/>
      <c r="J29" s="2318"/>
      <c r="K29" s="2321"/>
    </row>
    <row r="30" spans="2:11" ht="18">
      <c r="B30" s="2316" t="s">
        <v>2723</v>
      </c>
      <c r="C30" s="2317"/>
      <c r="D30" s="2318"/>
      <c r="E30" s="2318"/>
      <c r="F30" s="2324"/>
      <c r="G30" s="2317"/>
      <c r="H30" s="2318"/>
      <c r="I30" s="2318"/>
      <c r="J30" s="2318"/>
      <c r="K30" s="2321"/>
    </row>
    <row r="31" spans="2:11">
      <c r="B31" s="2322"/>
      <c r="C31" s="2317"/>
      <c r="D31" s="2318"/>
      <c r="E31" s="2318"/>
      <c r="F31" s="2318"/>
      <c r="G31" s="2317"/>
      <c r="H31" s="2318"/>
      <c r="I31" s="2318"/>
      <c r="J31" s="2318"/>
      <c r="K31" s="2321"/>
    </row>
    <row r="32" spans="2:11">
      <c r="B32" s="2322"/>
      <c r="C32" s="2317"/>
      <c r="D32" s="2318"/>
      <c r="E32" s="2318"/>
      <c r="F32" s="2318"/>
      <c r="G32" s="2317"/>
      <c r="H32" s="2318"/>
      <c r="I32" s="2318"/>
      <c r="J32" s="2318"/>
      <c r="K32" s="2321"/>
    </row>
    <row r="33" spans="2:11" ht="23.25">
      <c r="B33" s="2337" t="s">
        <v>2724</v>
      </c>
      <c r="C33" s="2317"/>
      <c r="D33" s="2319"/>
      <c r="E33" s="2318"/>
      <c r="F33" s="2318"/>
      <c r="G33" s="2317"/>
      <c r="H33" s="2318"/>
      <c r="I33" s="2318"/>
      <c r="J33" s="2318"/>
      <c r="K33" s="2321"/>
    </row>
    <row r="34" spans="2:11">
      <c r="B34" s="2322" t="s">
        <v>327</v>
      </c>
      <c r="C34" s="2317"/>
      <c r="D34" s="2318"/>
      <c r="E34" s="2318"/>
      <c r="F34" s="2318"/>
      <c r="G34" s="2317"/>
      <c r="H34" s="2318"/>
      <c r="I34" s="2318"/>
      <c r="J34" s="2318"/>
      <c r="K34" s="2321"/>
    </row>
    <row r="35" spans="2:11">
      <c r="B35" s="2322"/>
      <c r="C35" s="2317"/>
      <c r="D35" s="2318"/>
      <c r="E35" s="2318"/>
      <c r="F35" s="2318"/>
      <c r="G35" s="2317"/>
      <c r="H35" s="2318"/>
      <c r="I35" s="2318"/>
      <c r="J35" s="2318"/>
      <c r="K35" s="2321"/>
    </row>
    <row r="36" spans="2:11" ht="18">
      <c r="B36" s="2316" t="s">
        <v>2725</v>
      </c>
      <c r="C36" s="2317"/>
      <c r="D36" s="2318"/>
      <c r="E36" s="2318"/>
      <c r="F36" s="2324"/>
      <c r="G36" s="2342"/>
      <c r="H36" s="2318"/>
      <c r="I36" s="2318"/>
      <c r="J36" s="2318"/>
      <c r="K36" s="2321"/>
    </row>
    <row r="37" spans="2:11">
      <c r="B37" s="2322"/>
      <c r="C37" s="2317"/>
      <c r="D37" s="2318"/>
      <c r="E37" s="2318"/>
      <c r="F37" s="2318"/>
      <c r="G37" s="2317"/>
      <c r="H37" s="2318"/>
      <c r="I37" s="2318"/>
      <c r="J37" s="2318"/>
      <c r="K37" s="2321"/>
    </row>
    <row r="38" spans="2:11">
      <c r="B38" s="2322"/>
      <c r="C38" s="2317"/>
      <c r="D38" s="2318"/>
      <c r="E38" s="2318"/>
      <c r="F38" s="2318"/>
      <c r="G38" s="2317"/>
      <c r="H38" s="2318"/>
      <c r="I38" s="2318"/>
      <c r="J38" s="2318"/>
      <c r="K38" s="2321"/>
    </row>
    <row r="39" spans="2:11" ht="18">
      <c r="B39" s="2316" t="s">
        <v>3205</v>
      </c>
      <c r="C39" s="2317"/>
      <c r="D39" s="2318"/>
      <c r="E39" s="2318"/>
      <c r="F39" s="2343"/>
      <c r="G39" s="2317"/>
      <c r="H39" s="2318"/>
      <c r="I39" s="2318"/>
      <c r="J39" s="2318"/>
      <c r="K39" s="2321"/>
    </row>
    <row r="40" spans="2:11">
      <c r="B40" s="2312"/>
      <c r="C40" s="2313"/>
      <c r="D40" s="2314"/>
      <c r="E40" s="2314"/>
      <c r="F40" s="2314"/>
      <c r="G40" s="2313"/>
      <c r="H40" s="2314"/>
      <c r="I40" s="2314"/>
      <c r="J40" s="2314"/>
      <c r="K40" s="2315"/>
    </row>
    <row r="41" spans="2:11">
      <c r="B41" s="2312"/>
      <c r="C41" s="2313"/>
      <c r="D41" s="2314"/>
      <c r="E41" s="2314"/>
      <c r="F41" s="2314"/>
      <c r="G41" s="2313"/>
      <c r="H41" s="2314"/>
      <c r="I41" s="2314"/>
      <c r="J41" s="2314"/>
      <c r="K41" s="2315"/>
    </row>
    <row r="42" spans="2:11">
      <c r="B42" s="2312"/>
      <c r="C42" s="2313"/>
      <c r="D42" s="2314"/>
      <c r="E42" s="2314"/>
      <c r="F42" s="2314"/>
      <c r="G42" s="2313"/>
      <c r="H42" s="2314"/>
      <c r="I42" s="2314"/>
      <c r="J42" s="2314"/>
      <c r="K42" s="2315"/>
    </row>
    <row r="43" spans="2:11">
      <c r="B43" s="2312"/>
      <c r="C43" s="2313"/>
      <c r="D43" s="2314"/>
      <c r="E43" s="2314"/>
      <c r="F43" s="2314"/>
      <c r="G43" s="2313"/>
      <c r="H43" s="2314"/>
      <c r="I43" s="2314"/>
      <c r="J43" s="2314"/>
      <c r="K43" s="2315"/>
    </row>
    <row r="44" spans="2:11">
      <c r="B44" s="2312"/>
      <c r="C44" s="2313"/>
      <c r="D44" s="2314"/>
      <c r="E44" s="2314"/>
      <c r="F44" s="2314"/>
      <c r="G44" s="2313"/>
      <c r="H44" s="2314"/>
      <c r="I44" s="2314"/>
      <c r="J44" s="2314"/>
      <c r="K44" s="2315"/>
    </row>
    <row r="45" spans="2:11">
      <c r="B45" s="2312"/>
      <c r="C45" s="2313"/>
      <c r="D45" s="2314"/>
      <c r="E45" s="2314"/>
      <c r="F45" s="2314"/>
      <c r="G45" s="2313"/>
      <c r="H45" s="2314"/>
      <c r="I45" s="2314"/>
      <c r="J45" s="2314"/>
      <c r="K45" s="2315"/>
    </row>
    <row r="46" spans="2:11">
      <c r="B46" s="2312"/>
      <c r="C46" s="2313"/>
      <c r="D46" s="2314"/>
      <c r="E46" s="2314"/>
      <c r="F46" s="2314"/>
      <c r="G46" s="2313"/>
      <c r="H46" s="2314"/>
      <c r="I46" s="2314"/>
      <c r="J46" s="2314"/>
      <c r="K46" s="2315"/>
    </row>
    <row r="47" spans="2:11">
      <c r="B47" s="2312"/>
      <c r="C47" s="2313"/>
      <c r="D47" s="2314"/>
      <c r="E47" s="2314"/>
      <c r="F47" s="2314"/>
      <c r="G47" s="2313"/>
      <c r="H47" s="2314"/>
      <c r="I47" s="2314"/>
      <c r="J47" s="2314"/>
      <c r="K47" s="2315"/>
    </row>
    <row r="48" spans="2:11">
      <c r="B48" s="2312"/>
      <c r="C48" s="2313"/>
      <c r="D48" s="2314"/>
      <c r="E48" s="2314"/>
      <c r="F48" s="2314"/>
      <c r="G48" s="2313"/>
      <c r="H48" s="2314"/>
      <c r="I48" s="2314"/>
      <c r="J48" s="2314"/>
      <c r="K48" s="2315"/>
    </row>
    <row r="49" spans="2:11">
      <c r="B49" s="2312"/>
      <c r="C49" s="2313"/>
      <c r="D49" s="2314"/>
      <c r="E49" s="2314"/>
      <c r="F49" s="2314"/>
      <c r="G49" s="2313"/>
      <c r="H49" s="2314"/>
      <c r="I49" s="2314"/>
      <c r="J49" s="2314"/>
      <c r="K49" s="2315"/>
    </row>
    <row r="50" spans="2:11">
      <c r="B50" s="2344"/>
      <c r="C50" s="2345" t="s">
        <v>2894</v>
      </c>
      <c r="D50" s="2346"/>
      <c r="E50" s="2346"/>
      <c r="F50" s="2346"/>
      <c r="G50" s="2347"/>
      <c r="H50" s="2346"/>
      <c r="I50" s="2346"/>
      <c r="J50" s="2346"/>
      <c r="K50" s="2348"/>
    </row>
    <row r="51" spans="2:11">
      <c r="B51" s="2344"/>
      <c r="C51" s="2345" t="s">
        <v>2895</v>
      </c>
      <c r="D51" s="2346"/>
      <c r="E51" s="2346"/>
      <c r="F51" s="2346"/>
      <c r="G51" s="2347"/>
      <c r="H51" s="2346"/>
      <c r="I51" s="2346"/>
      <c r="J51" s="2346"/>
      <c r="K51" s="2348"/>
    </row>
    <row r="52" spans="2:11">
      <c r="B52" s="2344"/>
      <c r="C52" s="2347"/>
      <c r="D52" s="2346"/>
      <c r="E52" s="2346"/>
      <c r="F52" s="2346"/>
      <c r="G52" s="2347"/>
      <c r="H52" s="2346"/>
      <c r="I52" s="2346"/>
      <c r="J52" s="2346"/>
      <c r="K52" s="2348"/>
    </row>
    <row r="53" spans="2:11">
      <c r="B53" s="2344"/>
      <c r="C53" s="2347" t="s">
        <v>2896</v>
      </c>
      <c r="D53" s="2673" t="s">
        <v>2970</v>
      </c>
      <c r="E53" s="2674"/>
      <c r="F53" s="2674"/>
      <c r="G53" s="2347" t="s">
        <v>2897</v>
      </c>
      <c r="H53" s="2673" t="s">
        <v>2898</v>
      </c>
      <c r="I53" s="2674"/>
      <c r="J53" s="2674"/>
      <c r="K53" s="2348"/>
    </row>
    <row r="54" spans="2:11">
      <c r="B54" s="2344"/>
      <c r="C54" s="2347"/>
      <c r="D54" s="2346"/>
      <c r="E54" s="2346"/>
      <c r="F54" s="2346"/>
      <c r="G54" s="2347"/>
      <c r="H54" s="2346"/>
      <c r="I54" s="2346"/>
      <c r="J54" s="2346"/>
      <c r="K54" s="2348"/>
    </row>
    <row r="55" spans="2:11">
      <c r="B55" s="2344"/>
      <c r="C55" s="2347"/>
      <c r="D55" s="2346"/>
      <c r="E55" s="2346"/>
      <c r="F55" s="2346"/>
      <c r="G55" s="2347"/>
      <c r="H55" s="2346"/>
      <c r="I55" s="2346"/>
      <c r="J55" s="2346"/>
      <c r="K55" s="2348"/>
    </row>
    <row r="56" spans="2:11">
      <c r="B56" s="2344"/>
      <c r="C56" s="2347" t="s">
        <v>2899</v>
      </c>
      <c r="D56" s="2346"/>
      <c r="E56" s="2346"/>
      <c r="F56" s="2673" t="s">
        <v>3200</v>
      </c>
      <c r="G56" s="2675"/>
      <c r="H56" s="2674"/>
      <c r="I56" s="2674"/>
      <c r="J56" s="2674"/>
      <c r="K56" s="2348"/>
    </row>
    <row r="57" spans="2:11">
      <c r="B57" s="2344"/>
      <c r="C57" s="2347"/>
      <c r="D57" s="2346"/>
      <c r="E57" s="2346"/>
      <c r="F57" s="2346" t="s">
        <v>2900</v>
      </c>
      <c r="G57" s="2347"/>
      <c r="H57" s="2346"/>
      <c r="I57" s="2346"/>
      <c r="J57" s="2346"/>
      <c r="K57" s="2348"/>
    </row>
    <row r="58" spans="2:11">
      <c r="B58" s="2344"/>
      <c r="C58" s="2347"/>
      <c r="D58" s="2346"/>
      <c r="E58" s="2346"/>
      <c r="F58" s="2346"/>
      <c r="G58" s="2347"/>
      <c r="H58" s="2346"/>
      <c r="I58" s="2346"/>
      <c r="J58" s="2346"/>
      <c r="K58" s="2348"/>
    </row>
    <row r="59" spans="2:11">
      <c r="B59" s="2344"/>
      <c r="C59" s="2347" t="s">
        <v>2901</v>
      </c>
      <c r="D59" s="2346"/>
      <c r="E59" s="2673" t="s">
        <v>2902</v>
      </c>
      <c r="F59" s="2674"/>
      <c r="G59" s="2675"/>
      <c r="H59" s="2674"/>
      <c r="I59" s="2674"/>
      <c r="J59" s="2674"/>
      <c r="K59" s="2348"/>
    </row>
    <row r="60" spans="2:11">
      <c r="B60" s="2344"/>
      <c r="C60" s="2347"/>
      <c r="D60" s="2346"/>
      <c r="E60" s="2346"/>
      <c r="F60" s="2346" t="s">
        <v>2903</v>
      </c>
      <c r="G60" s="2347"/>
      <c r="H60" s="2346"/>
      <c r="I60" s="2346"/>
      <c r="J60" s="2346"/>
      <c r="K60" s="2348"/>
    </row>
    <row r="61" spans="2:11" ht="13.5" thickBot="1">
      <c r="B61" s="2350"/>
      <c r="C61" s="2351"/>
      <c r="D61" s="2352"/>
      <c r="E61" s="2352"/>
      <c r="F61" s="2352"/>
      <c r="G61" s="2351"/>
      <c r="H61" s="2352"/>
      <c r="I61" s="2352"/>
      <c r="J61" s="2352"/>
      <c r="K61" s="2353"/>
    </row>
    <row r="62" spans="2:11">
      <c r="B62" s="2354" t="s">
        <v>388</v>
      </c>
      <c r="C62" s="2355"/>
      <c r="D62" s="2356"/>
      <c r="E62" s="2356"/>
      <c r="F62" s="2356"/>
      <c r="G62" s="2355"/>
      <c r="H62" s="2356"/>
      <c r="I62" s="2356"/>
      <c r="J62" s="2357"/>
      <c r="K62" s="2357"/>
    </row>
  </sheetData>
  <customSheetViews>
    <customSheetView guid="{4E7A3D04-9F51-465C-A42B-3DF9B3E7D5B5}" scale="75" showPageBreaks="1" printArea="1">
      <selection activeCell="P29" sqref="P29"/>
      <pageMargins left="0" right="0" top="0" bottom="0" header="0" footer="0"/>
      <printOptions horizontalCentered="1" verticalCentered="1"/>
      <pageSetup scale="85" orientation="portrait" r:id="rId1"/>
      <headerFooter alignWithMargins="0"/>
    </customSheetView>
    <customSheetView guid="{0DB5BAD5-393A-4F38-9E8B-709DEA7858B1}" scale="75" showPageBreaks="1" printArea="1">
      <selection activeCell="P29" sqref="P29"/>
      <pageMargins left="0" right="0" top="0" bottom="0" header="0" footer="0"/>
      <printOptions horizontalCentered="1" verticalCentered="1"/>
      <pageSetup scale="85" orientation="portrait" r:id="rId2"/>
      <headerFooter alignWithMargins="0"/>
    </customSheetView>
    <customSheetView guid="{9188604F-721B-4607-B5A7-F14601E34BB8}" scale="75" showPageBreaks="1" printArea="1">
      <selection activeCell="P29" sqref="P29"/>
      <pageMargins left="0" right="0" top="0" bottom="0" header="0" footer="0"/>
      <printOptions horizontalCentered="1" verticalCentered="1"/>
      <pageSetup scale="85" orientation="portrait" r:id="rId3"/>
      <headerFooter alignWithMargins="0"/>
    </customSheetView>
    <customSheetView guid="{26429A53-B624-4AA6-8C8D-667186B058B8}" scale="75">
      <selection activeCell="P29" sqref="P29"/>
      <pageMargins left="0" right="0" top="0" bottom="0" header="0" footer="0"/>
      <printOptions horizontalCentered="1" verticalCentered="1"/>
      <pageSetup scale="85" orientation="portrait" r:id="rId4"/>
      <headerFooter alignWithMargins="0"/>
    </customSheetView>
    <customSheetView guid="{7390B031-6060-4327-BF01-8B9465EDB6D9}" scale="75">
      <selection activeCell="P29" sqref="P29"/>
      <pageMargins left="0" right="0" top="0" bottom="0" header="0" footer="0"/>
      <printOptions horizontalCentered="1" verticalCentered="1"/>
      <pageSetup scale="85" orientation="portrait" r:id="rId5"/>
      <headerFooter alignWithMargins="0"/>
    </customSheetView>
    <customSheetView guid="{49D366EC-C851-4932-854D-8EA887B298C5}" scale="75">
      <selection activeCell="P29" sqref="P29"/>
      <pageMargins left="0" right="0" top="0" bottom="0" header="0" footer="0"/>
      <printOptions horizontalCentered="1" verticalCentered="1"/>
      <pageSetup scale="85" orientation="portrait" r:id="rId6"/>
      <headerFooter alignWithMargins="0"/>
    </customSheetView>
    <customSheetView guid="{F228F194-B0FE-4A91-A927-06A4E89703F0}" scale="75">
      <selection activeCell="D53" sqref="D53"/>
      <pageMargins left="0" right="0" top="0" bottom="0" header="0" footer="0"/>
      <printOptions horizontalCentered="1" verticalCentered="1"/>
      <pageSetup scale="85" orientation="portrait" r:id="rId7"/>
      <headerFooter alignWithMargins="0"/>
    </customSheetView>
    <customSheetView guid="{A2494C54-8D9D-4A05-9F27-C858173D9692}" scale="75">
      <selection activeCell="N36" sqref="N36"/>
      <pageMargins left="0" right="0" top="0" bottom="0" header="0" footer="0"/>
      <printOptions horizontalCentered="1" verticalCentered="1"/>
      <pageSetup scale="85" orientation="portrait" r:id="rId8"/>
      <headerFooter alignWithMargins="0"/>
    </customSheetView>
    <customSheetView guid="{74404EEC-CA6A-48B0-B168-B7933282EEB2}" scale="75" showPageBreaks="1" printArea="1">
      <selection activeCell="P29" sqref="P29"/>
      <pageMargins left="0" right="0" top="0" bottom="0" header="0" footer="0"/>
      <printOptions horizontalCentered="1" verticalCentered="1"/>
      <pageSetup scale="85" orientation="portrait" r:id="rId9"/>
      <headerFooter alignWithMargins="0"/>
    </customSheetView>
    <customSheetView guid="{FB19BFAA-60BA-4CC2-92E5-E4C141AE804E}" scale="75">
      <selection activeCell="P29" sqref="P29"/>
      <pageMargins left="0" right="0" top="0" bottom="0" header="0" footer="0"/>
      <printOptions horizontalCentered="1" verticalCentered="1"/>
      <pageSetup scale="85" orientation="portrait" r:id="rId10"/>
      <headerFooter alignWithMargins="0"/>
    </customSheetView>
    <customSheetView guid="{F56BCD39-3910-4701-BCCF-245589B07D98}" scale="75" showPageBreaks="1" printArea="1">
      <selection activeCell="P29" sqref="P29"/>
      <pageMargins left="0" right="0" top="0" bottom="0" header="0" footer="0"/>
      <printOptions horizontalCentered="1" verticalCentered="1"/>
      <pageSetup scale="85" orientation="portrait" r:id="rId11"/>
      <headerFooter alignWithMargins="0"/>
    </customSheetView>
    <customSheetView guid="{D099E5BD-69C3-4A36-A01A-AB9127CD02AF}" scale="75" topLeftCell="A31">
      <selection activeCell="AA75" sqref="AA75"/>
      <pageMargins left="0" right="0" top="0" bottom="0" header="0" footer="0"/>
      <printOptions horizontalCentered="1" verticalCentered="1"/>
      <pageSetup scale="85" orientation="portrait" r:id="rId12"/>
      <headerFooter alignWithMargins="0"/>
    </customSheetView>
  </customSheetViews>
  <printOptions horizontalCentered="1" verticalCentered="1"/>
  <pageMargins left="0" right="0" top="0" bottom="0" header="0" footer="0"/>
  <pageSetup scale="85" orientation="portrait" r:id="rId13"/>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showGridLines="0" topLeftCell="A22" zoomScaleNormal="100" zoomScaleSheetLayoutView="100" workbookViewId="0">
      <selection activeCell="N56" sqref="N56"/>
    </sheetView>
  </sheetViews>
  <sheetFormatPr defaultColWidth="8.7109375" defaultRowHeight="12.75"/>
  <cols>
    <col min="1" max="1" width="3.85546875" style="973" customWidth="1"/>
    <col min="2" max="2" width="5.5703125" style="973" customWidth="1"/>
    <col min="3" max="3" width="4.7109375" style="973" customWidth="1"/>
    <col min="4" max="4" width="2.7109375" style="973" customWidth="1"/>
    <col min="5" max="5" width="3.7109375" style="973" customWidth="1"/>
    <col min="6" max="6" width="31.7109375" style="973" customWidth="1"/>
    <col min="7" max="7" width="12.5703125" style="973" customWidth="1"/>
    <col min="8" max="8" width="13.7109375" style="973" customWidth="1"/>
    <col min="9" max="9" width="13.140625" style="973" customWidth="1"/>
    <col min="10" max="10" width="3.85546875" style="973" customWidth="1"/>
    <col min="11" max="11" width="4.5703125" style="973" customWidth="1"/>
    <col min="12" max="12" width="5.5703125" style="973" customWidth="1"/>
    <col min="13" max="13" width="20.5703125" style="973" customWidth="1"/>
    <col min="14" max="14" width="19.42578125" style="973" customWidth="1"/>
    <col min="15" max="15" width="14.42578125" style="973" customWidth="1"/>
    <col min="16" max="16" width="13.140625" style="973" customWidth="1"/>
    <col min="17" max="17" width="5" style="973" customWidth="1"/>
    <col min="18" max="18" width="10.7109375" style="973" customWidth="1"/>
    <col min="19" max="19" width="10.42578125" style="973" bestFit="1" customWidth="1"/>
    <col min="20" max="20" width="20.140625" style="974" bestFit="1" customWidth="1"/>
    <col min="21" max="21" width="10.140625" style="974" bestFit="1" customWidth="1"/>
    <col min="22" max="22" width="30.42578125" style="974" bestFit="1" customWidth="1"/>
    <col min="23" max="23" width="10.140625" style="974" bestFit="1" customWidth="1"/>
    <col min="24" max="24" width="20.140625" style="974" bestFit="1" customWidth="1"/>
    <col min="25" max="25" width="10.140625" style="974" bestFit="1" customWidth="1"/>
    <col min="26" max="16384" width="8.7109375" style="973"/>
  </cols>
  <sheetData>
    <row r="1" spans="1:25" s="966" customFormat="1" ht="12" customHeight="1">
      <c r="A1" s="965">
        <v>32</v>
      </c>
      <c r="J1" s="967" t="s">
        <v>3204</v>
      </c>
      <c r="K1" s="965" t="s">
        <v>3204</v>
      </c>
      <c r="Q1" s="967">
        <v>33</v>
      </c>
      <c r="T1" s="968"/>
      <c r="U1" s="968"/>
      <c r="V1" s="968"/>
      <c r="W1" s="968"/>
      <c r="X1" s="968"/>
      <c r="Y1" s="968"/>
    </row>
    <row r="2" spans="1:25">
      <c r="A2" s="969" t="s">
        <v>1124</v>
      </c>
      <c r="B2" s="970"/>
      <c r="C2" s="970"/>
      <c r="D2" s="970"/>
      <c r="E2" s="970"/>
      <c r="F2" s="970"/>
      <c r="G2" s="970"/>
      <c r="H2" s="970"/>
      <c r="I2" s="970"/>
      <c r="J2" s="971"/>
      <c r="K2" s="972" t="s">
        <v>1125</v>
      </c>
      <c r="L2" s="970"/>
      <c r="M2" s="970"/>
      <c r="N2" s="970"/>
      <c r="O2" s="970"/>
      <c r="P2" s="970"/>
      <c r="Q2" s="971"/>
    </row>
    <row r="3" spans="1:25" s="966" customFormat="1" ht="12">
      <c r="A3" s="975" t="s">
        <v>295</v>
      </c>
      <c r="B3" s="976"/>
      <c r="C3" s="976"/>
      <c r="D3" s="976"/>
      <c r="E3" s="976"/>
      <c r="F3" s="976"/>
      <c r="G3" s="976"/>
      <c r="H3" s="976"/>
      <c r="I3" s="976"/>
      <c r="J3" s="977"/>
      <c r="K3" s="975" t="s">
        <v>295</v>
      </c>
      <c r="L3" s="976"/>
      <c r="M3" s="976"/>
      <c r="N3" s="978"/>
      <c r="O3" s="976"/>
      <c r="P3" s="976"/>
      <c r="Q3" s="977"/>
      <c r="T3" s="968"/>
      <c r="U3" s="968"/>
      <c r="V3" s="968"/>
      <c r="W3" s="968"/>
      <c r="X3" s="968"/>
      <c r="Y3" s="968"/>
    </row>
    <row r="4" spans="1:25" s="966" customFormat="1" ht="12">
      <c r="A4" s="975"/>
      <c r="B4" s="976"/>
      <c r="C4" s="976"/>
      <c r="D4" s="976"/>
      <c r="E4" s="976"/>
      <c r="F4" s="976"/>
      <c r="G4" s="976"/>
      <c r="H4" s="976"/>
      <c r="I4" s="976"/>
      <c r="J4" s="977"/>
      <c r="K4" s="975"/>
      <c r="L4" s="976"/>
      <c r="M4" s="976"/>
      <c r="N4" s="978"/>
      <c r="O4" s="976"/>
      <c r="P4" s="976"/>
      <c r="Q4" s="977"/>
      <c r="T4" s="968"/>
      <c r="U4" s="968"/>
      <c r="V4" s="968"/>
      <c r="W4" s="968"/>
      <c r="X4" s="968"/>
      <c r="Y4" s="968"/>
    </row>
    <row r="5" spans="1:25" s="966" customFormat="1" ht="12">
      <c r="A5" s="979"/>
      <c r="B5" s="980"/>
      <c r="C5" s="980"/>
      <c r="D5" s="980"/>
      <c r="E5" s="980"/>
      <c r="F5" s="980"/>
      <c r="G5" s="980"/>
      <c r="H5" s="980"/>
      <c r="I5" s="980"/>
      <c r="J5" s="981"/>
      <c r="K5" s="979"/>
      <c r="L5" s="980"/>
      <c r="M5" s="980"/>
      <c r="N5" s="980"/>
      <c r="O5" s="980"/>
      <c r="P5" s="980"/>
      <c r="Q5" s="981"/>
      <c r="T5" s="968"/>
      <c r="U5" s="968"/>
      <c r="V5" s="968"/>
      <c r="W5" s="968"/>
      <c r="X5" s="968"/>
      <c r="Y5" s="968"/>
    </row>
    <row r="6" spans="1:25" s="966" customFormat="1" ht="12">
      <c r="A6" s="982"/>
      <c r="B6" s="983"/>
      <c r="C6" s="983"/>
      <c r="D6" s="983"/>
      <c r="E6" s="983"/>
      <c r="F6" s="983"/>
      <c r="G6" s="983"/>
      <c r="H6" s="983"/>
      <c r="I6" s="983"/>
      <c r="J6" s="984"/>
      <c r="K6" s="982"/>
      <c r="L6" s="983"/>
      <c r="M6" s="983"/>
      <c r="N6" s="983"/>
      <c r="O6" s="983"/>
      <c r="P6" s="983"/>
      <c r="Q6" s="984"/>
      <c r="T6" s="968"/>
      <c r="U6" s="968"/>
      <c r="V6" s="968"/>
      <c r="W6" s="968"/>
      <c r="X6" s="968"/>
      <c r="Y6" s="968"/>
    </row>
    <row r="7" spans="1:25" s="974" customFormat="1">
      <c r="A7" s="985"/>
      <c r="B7" s="985"/>
      <c r="C7" s="986"/>
      <c r="D7" s="987"/>
      <c r="E7" s="987"/>
      <c r="F7" s="988"/>
      <c r="G7" s="985"/>
      <c r="H7" s="989" t="s">
        <v>1126</v>
      </c>
      <c r="I7" s="989" t="s">
        <v>1126</v>
      </c>
      <c r="J7" s="985"/>
      <c r="K7" s="985"/>
      <c r="L7" s="985"/>
      <c r="M7" s="986"/>
      <c r="N7" s="985"/>
      <c r="O7" s="990"/>
      <c r="P7" s="990"/>
      <c r="Q7" s="985"/>
    </row>
    <row r="8" spans="1:25" s="974" customFormat="1">
      <c r="A8" s="991"/>
      <c r="B8" s="991"/>
      <c r="C8" s="992"/>
      <c r="D8" s="973"/>
      <c r="E8" s="973"/>
      <c r="F8" s="993"/>
      <c r="G8" s="994" t="s">
        <v>1127</v>
      </c>
      <c r="H8" s="994" t="s">
        <v>1128</v>
      </c>
      <c r="I8" s="994" t="s">
        <v>1129</v>
      </c>
      <c r="J8" s="991"/>
      <c r="K8" s="991"/>
      <c r="L8" s="991"/>
      <c r="M8" s="995" t="s">
        <v>1130</v>
      </c>
      <c r="N8" s="996" t="s">
        <v>1131</v>
      </c>
      <c r="O8" s="996" t="s">
        <v>1132</v>
      </c>
      <c r="P8" s="996" t="s">
        <v>1133</v>
      </c>
      <c r="Q8" s="991"/>
    </row>
    <row r="9" spans="1:25" s="974" customFormat="1">
      <c r="A9" s="997" t="s">
        <v>7</v>
      </c>
      <c r="B9" s="997" t="s">
        <v>71</v>
      </c>
      <c r="C9" s="935" t="s">
        <v>547</v>
      </c>
      <c r="D9" s="935"/>
      <c r="E9" s="935"/>
      <c r="F9" s="998"/>
      <c r="G9" s="994" t="s">
        <v>81</v>
      </c>
      <c r="H9" s="994" t="s">
        <v>1134</v>
      </c>
      <c r="I9" s="994" t="s">
        <v>1135</v>
      </c>
      <c r="J9" s="991" t="s">
        <v>7</v>
      </c>
      <c r="K9" s="997" t="s">
        <v>7</v>
      </c>
      <c r="L9" s="997" t="s">
        <v>71</v>
      </c>
      <c r="M9" s="995" t="s">
        <v>1136</v>
      </c>
      <c r="N9" s="996" t="s">
        <v>1136</v>
      </c>
      <c r="O9" s="996" t="s">
        <v>1136</v>
      </c>
      <c r="P9" s="996" t="s">
        <v>1137</v>
      </c>
      <c r="Q9" s="991" t="s">
        <v>7</v>
      </c>
    </row>
    <row r="10" spans="1:25" s="974" customFormat="1">
      <c r="A10" s="997" t="s">
        <v>17</v>
      </c>
      <c r="B10" s="997" t="s">
        <v>79</v>
      </c>
      <c r="C10" s="935"/>
      <c r="D10" s="935"/>
      <c r="E10" s="935"/>
      <c r="F10" s="998"/>
      <c r="G10" s="991"/>
      <c r="H10" s="994" t="s">
        <v>1138</v>
      </c>
      <c r="I10" s="994" t="s">
        <v>1139</v>
      </c>
      <c r="J10" s="991" t="s">
        <v>17</v>
      </c>
      <c r="K10" s="997" t="s">
        <v>17</v>
      </c>
      <c r="L10" s="997" t="s">
        <v>79</v>
      </c>
      <c r="M10" s="935"/>
      <c r="N10" s="991"/>
      <c r="O10" s="996"/>
      <c r="P10" s="996"/>
      <c r="Q10" s="991" t="s">
        <v>17</v>
      </c>
    </row>
    <row r="11" spans="1:25" s="974" customFormat="1" ht="13.5" thickBot="1">
      <c r="A11" s="999"/>
      <c r="B11" s="999"/>
      <c r="C11" s="1000" t="s">
        <v>24</v>
      </c>
      <c r="D11" s="1000"/>
      <c r="E11" s="1001"/>
      <c r="F11" s="998"/>
      <c r="G11" s="999" t="s">
        <v>25</v>
      </c>
      <c r="H11" s="1002" t="s">
        <v>26</v>
      </c>
      <c r="I11" s="1002" t="s">
        <v>27</v>
      </c>
      <c r="J11" s="3457"/>
      <c r="K11" s="3457"/>
      <c r="L11" s="3457"/>
      <c r="M11" s="1000" t="s">
        <v>28</v>
      </c>
      <c r="N11" s="999" t="s">
        <v>29</v>
      </c>
      <c r="O11" s="999" t="s">
        <v>30</v>
      </c>
      <c r="P11" s="1002" t="s">
        <v>31</v>
      </c>
      <c r="Q11" s="3457"/>
      <c r="R11" s="1003"/>
      <c r="S11" s="1003"/>
      <c r="T11" s="213"/>
      <c r="U11" s="213"/>
      <c r="V11" s="213"/>
      <c r="W11" s="213"/>
      <c r="X11" s="213"/>
      <c r="Y11" s="213"/>
    </row>
    <row r="12" spans="1:25" s="966" customFormat="1" ht="12.75" customHeight="1">
      <c r="A12" s="997">
        <v>1</v>
      </c>
      <c r="B12" s="3456"/>
      <c r="C12" s="1004" t="s">
        <v>1140</v>
      </c>
      <c r="D12" s="1005" t="s">
        <v>1141</v>
      </c>
      <c r="E12" s="1006"/>
      <c r="F12" s="1006"/>
      <c r="G12" s="1007">
        <v>2205763</v>
      </c>
      <c r="H12" s="1008"/>
      <c r="I12" s="1009"/>
      <c r="J12" s="3460">
        <v>1</v>
      </c>
      <c r="K12" s="3455">
        <v>1</v>
      </c>
      <c r="L12" s="3458"/>
      <c r="M12" s="1007">
        <v>6563</v>
      </c>
      <c r="N12" s="1010">
        <v>2008</v>
      </c>
      <c r="O12" s="1010">
        <v>4555</v>
      </c>
      <c r="P12" s="1011">
        <v>2210318</v>
      </c>
      <c r="Q12" s="3465">
        <v>1</v>
      </c>
      <c r="R12" s="1012"/>
      <c r="S12" s="1012"/>
      <c r="T12" s="968"/>
      <c r="U12" s="968"/>
      <c r="V12" s="968"/>
      <c r="W12" s="968"/>
      <c r="X12" s="968"/>
      <c r="Y12" s="968"/>
    </row>
    <row r="13" spans="1:25" s="966" customFormat="1" ht="12.75" customHeight="1">
      <c r="A13" s="997">
        <f t="shared" ref="A13:A54" si="0">+A12+1</f>
        <v>2</v>
      </c>
      <c r="B13" s="3456"/>
      <c r="C13" s="1004" t="s">
        <v>1142</v>
      </c>
      <c r="D13" s="1005" t="s">
        <v>1143</v>
      </c>
      <c r="E13" s="1013"/>
      <c r="F13" s="1013"/>
      <c r="G13" s="1014">
        <v>3167741</v>
      </c>
      <c r="H13" s="1015"/>
      <c r="I13" s="1016"/>
      <c r="J13" s="3460">
        <v>2</v>
      </c>
      <c r="K13" s="3455">
        <v>2</v>
      </c>
      <c r="L13" s="3458"/>
      <c r="M13" s="1017">
        <v>18353</v>
      </c>
      <c r="N13" s="1018">
        <v>-721</v>
      </c>
      <c r="O13" s="1015">
        <v>19074</v>
      </c>
      <c r="P13" s="1019">
        <v>3186815</v>
      </c>
      <c r="Q13" s="3465">
        <f t="shared" ref="Q13:Q54" si="1">+Q12+1</f>
        <v>2</v>
      </c>
      <c r="R13" s="1012"/>
      <c r="S13" s="1012"/>
      <c r="T13" s="968"/>
      <c r="U13" s="968"/>
      <c r="V13" s="968"/>
      <c r="W13" s="968"/>
      <c r="X13" s="968"/>
      <c r="Y13" s="968"/>
    </row>
    <row r="14" spans="1:25" s="966" customFormat="1" ht="12.75" customHeight="1">
      <c r="A14" s="997">
        <f t="shared" si="0"/>
        <v>3</v>
      </c>
      <c r="B14" s="3456"/>
      <c r="C14" s="1004" t="s">
        <v>1144</v>
      </c>
      <c r="D14" s="1005" t="s">
        <v>1145</v>
      </c>
      <c r="E14" s="1013"/>
      <c r="F14" s="1013"/>
      <c r="G14" s="1017">
        <v>18997</v>
      </c>
      <c r="H14" s="1015"/>
      <c r="I14" s="1016"/>
      <c r="J14" s="3460">
        <v>3</v>
      </c>
      <c r="K14" s="3455">
        <v>3</v>
      </c>
      <c r="L14" s="3458"/>
      <c r="M14" s="1017">
        <v>278</v>
      </c>
      <c r="N14" s="1015"/>
      <c r="O14" s="1015">
        <v>278</v>
      </c>
      <c r="P14" s="1020">
        <v>19275</v>
      </c>
      <c r="Q14" s="3465">
        <f t="shared" si="1"/>
        <v>3</v>
      </c>
      <c r="R14" s="1012"/>
      <c r="S14" s="1012"/>
      <c r="T14" s="968"/>
      <c r="U14" s="968"/>
      <c r="V14" s="968"/>
      <c r="W14" s="968"/>
      <c r="X14" s="968"/>
      <c r="Y14" s="968"/>
    </row>
    <row r="15" spans="1:25" s="966" customFormat="1" ht="12.75" customHeight="1">
      <c r="A15" s="997">
        <f t="shared" si="0"/>
        <v>4</v>
      </c>
      <c r="B15" s="3456"/>
      <c r="C15" s="1004" t="s">
        <v>1146</v>
      </c>
      <c r="D15" s="1005" t="s">
        <v>1147</v>
      </c>
      <c r="E15" s="1013"/>
      <c r="F15" s="1013"/>
      <c r="G15" s="1017">
        <v>402660</v>
      </c>
      <c r="H15" s="1015"/>
      <c r="I15" s="1016"/>
      <c r="J15" s="3460">
        <v>4</v>
      </c>
      <c r="K15" s="3455">
        <v>4</v>
      </c>
      <c r="L15" s="3458"/>
      <c r="M15" s="1017">
        <v>64</v>
      </c>
      <c r="N15" s="1015"/>
      <c r="O15" s="1015">
        <v>64</v>
      </c>
      <c r="P15" s="1020">
        <v>402724</v>
      </c>
      <c r="Q15" s="3465">
        <f t="shared" si="1"/>
        <v>4</v>
      </c>
      <c r="R15" s="1012"/>
      <c r="S15" s="1012"/>
      <c r="T15" s="968"/>
      <c r="U15" s="968"/>
      <c r="V15" s="968"/>
      <c r="W15" s="968"/>
      <c r="X15" s="968"/>
      <c r="Y15" s="968"/>
    </row>
    <row r="16" spans="1:25" s="966" customFormat="1" ht="12.75" customHeight="1">
      <c r="A16" s="997">
        <f t="shared" si="0"/>
        <v>5</v>
      </c>
      <c r="B16" s="3456"/>
      <c r="C16" s="1004" t="s">
        <v>1148</v>
      </c>
      <c r="D16" s="1005" t="s">
        <v>1149</v>
      </c>
      <c r="E16" s="1013"/>
      <c r="F16" s="1013"/>
      <c r="G16" s="1017">
        <v>2734717</v>
      </c>
      <c r="H16" s="1015"/>
      <c r="I16" s="1016"/>
      <c r="J16" s="3460">
        <v>5</v>
      </c>
      <c r="K16" s="3455">
        <v>5</v>
      </c>
      <c r="L16" s="3458"/>
      <c r="M16" s="1017">
        <v>56125</v>
      </c>
      <c r="N16" s="1015">
        <v>2063</v>
      </c>
      <c r="O16" s="1015">
        <v>54062</v>
      </c>
      <c r="P16" s="1020">
        <v>2788779</v>
      </c>
      <c r="Q16" s="3465">
        <f t="shared" si="1"/>
        <v>5</v>
      </c>
      <c r="R16" s="1012"/>
      <c r="S16" s="1012"/>
      <c r="T16" s="968"/>
      <c r="U16" s="968"/>
      <c r="V16" s="968"/>
      <c r="W16" s="968"/>
      <c r="X16" s="968"/>
      <c r="Y16" s="968"/>
    </row>
    <row r="17" spans="1:25" s="966" customFormat="1" ht="12.75" customHeight="1">
      <c r="A17" s="997">
        <f t="shared" si="0"/>
        <v>6</v>
      </c>
      <c r="B17" s="3456"/>
      <c r="C17" s="1004" t="s">
        <v>1150</v>
      </c>
      <c r="D17" s="1005" t="s">
        <v>1151</v>
      </c>
      <c r="E17" s="1013"/>
      <c r="F17" s="1013"/>
      <c r="G17" s="1017">
        <v>42582</v>
      </c>
      <c r="H17" s="1015"/>
      <c r="I17" s="1016"/>
      <c r="J17" s="3460">
        <v>6</v>
      </c>
      <c r="K17" s="3455">
        <v>6</v>
      </c>
      <c r="L17" s="3458"/>
      <c r="M17" s="1017">
        <v>1</v>
      </c>
      <c r="N17" s="1018"/>
      <c r="O17" s="1018">
        <v>1</v>
      </c>
      <c r="P17" s="1020">
        <v>42583</v>
      </c>
      <c r="Q17" s="3465">
        <f t="shared" si="1"/>
        <v>6</v>
      </c>
      <c r="R17" s="1012"/>
      <c r="S17" s="1012"/>
      <c r="T17" s="968"/>
      <c r="U17" s="968"/>
      <c r="V17" s="968"/>
      <c r="W17" s="968"/>
      <c r="X17" s="968"/>
      <c r="Y17" s="968"/>
    </row>
    <row r="18" spans="1:25" s="966" customFormat="1" ht="12.75" customHeight="1">
      <c r="A18" s="997">
        <f t="shared" si="0"/>
        <v>7</v>
      </c>
      <c r="B18" s="3456"/>
      <c r="C18" s="1004" t="s">
        <v>1152</v>
      </c>
      <c r="D18" s="1013" t="s">
        <v>1153</v>
      </c>
      <c r="E18" s="1013"/>
      <c r="F18" s="1013"/>
      <c r="G18" s="1017">
        <v>4800369</v>
      </c>
      <c r="H18" s="1015"/>
      <c r="I18" s="1016"/>
      <c r="J18" s="3460">
        <v>7</v>
      </c>
      <c r="K18" s="3455">
        <v>7</v>
      </c>
      <c r="L18" s="3458"/>
      <c r="M18" s="1017">
        <v>247906</v>
      </c>
      <c r="N18" s="1018">
        <v>82969</v>
      </c>
      <c r="O18" s="1018">
        <v>164937</v>
      </c>
      <c r="P18" s="1020">
        <v>4965306</v>
      </c>
      <c r="Q18" s="3465">
        <f t="shared" si="1"/>
        <v>7</v>
      </c>
      <c r="R18" s="1012"/>
      <c r="S18" s="1012"/>
      <c r="T18" s="968"/>
      <c r="U18" s="968"/>
      <c r="V18" s="968"/>
      <c r="W18" s="968"/>
      <c r="X18" s="968"/>
      <c r="Y18" s="968"/>
    </row>
    <row r="19" spans="1:25" s="966" customFormat="1" ht="12.75" customHeight="1">
      <c r="A19" s="997">
        <f t="shared" si="0"/>
        <v>8</v>
      </c>
      <c r="B19" s="3456"/>
      <c r="C19" s="1004" t="s">
        <v>1154</v>
      </c>
      <c r="D19" s="1005" t="s">
        <v>1155</v>
      </c>
      <c r="E19" s="1013"/>
      <c r="F19" s="1013"/>
      <c r="G19" s="1017">
        <v>6467249</v>
      </c>
      <c r="H19" s="1015"/>
      <c r="I19" s="1016"/>
      <c r="J19" s="3460">
        <v>8</v>
      </c>
      <c r="K19" s="3455">
        <v>8</v>
      </c>
      <c r="L19" s="3458"/>
      <c r="M19" s="1017">
        <v>299142</v>
      </c>
      <c r="N19" s="1018">
        <v>134311</v>
      </c>
      <c r="O19" s="1018">
        <v>164831</v>
      </c>
      <c r="P19" s="1020">
        <v>6632080</v>
      </c>
      <c r="Q19" s="3465">
        <f t="shared" si="1"/>
        <v>8</v>
      </c>
      <c r="R19" s="1012"/>
      <c r="S19" s="1012"/>
      <c r="T19" s="968"/>
      <c r="U19" s="968"/>
      <c r="V19" s="968"/>
      <c r="W19" s="968"/>
      <c r="X19" s="968"/>
      <c r="Y19" s="968"/>
    </row>
    <row r="20" spans="1:25" s="966" customFormat="1" ht="12.75" customHeight="1">
      <c r="A20" s="997">
        <f t="shared" si="0"/>
        <v>9</v>
      </c>
      <c r="B20" s="3456"/>
      <c r="C20" s="1004" t="s">
        <v>1156</v>
      </c>
      <c r="D20" s="1005" t="s">
        <v>1157</v>
      </c>
      <c r="E20" s="1013"/>
      <c r="F20" s="1013"/>
      <c r="G20" s="1017">
        <v>2468409</v>
      </c>
      <c r="H20" s="1015"/>
      <c r="I20" s="1016"/>
      <c r="J20" s="3460">
        <v>9</v>
      </c>
      <c r="K20" s="3455">
        <v>9</v>
      </c>
      <c r="L20" s="3458"/>
      <c r="M20" s="1017">
        <v>113267</v>
      </c>
      <c r="N20" s="1018">
        <v>22660</v>
      </c>
      <c r="O20" s="1018">
        <v>90607</v>
      </c>
      <c r="P20" s="1020">
        <v>2559016</v>
      </c>
      <c r="Q20" s="3465">
        <f t="shared" si="1"/>
        <v>9</v>
      </c>
      <c r="R20" s="1012"/>
      <c r="S20" s="1012"/>
      <c r="T20" s="968"/>
      <c r="U20" s="968"/>
      <c r="V20" s="968"/>
      <c r="W20" s="968"/>
      <c r="X20" s="968"/>
      <c r="Y20" s="968"/>
    </row>
    <row r="21" spans="1:25" s="966" customFormat="1" ht="12.75" customHeight="1">
      <c r="A21" s="997">
        <f t="shared" si="0"/>
        <v>10</v>
      </c>
      <c r="B21" s="3456"/>
      <c r="C21" s="1004" t="s">
        <v>1158</v>
      </c>
      <c r="D21" s="1005" t="s">
        <v>1159</v>
      </c>
      <c r="E21" s="1013"/>
      <c r="F21" s="1013"/>
      <c r="G21" s="1017">
        <v>7132</v>
      </c>
      <c r="H21" s="1015"/>
      <c r="I21" s="1016"/>
      <c r="J21" s="3460">
        <v>10</v>
      </c>
      <c r="K21" s="3455">
        <v>10</v>
      </c>
      <c r="L21" s="3458"/>
      <c r="M21" s="1017">
        <v>532</v>
      </c>
      <c r="N21" s="1018"/>
      <c r="O21" s="1018">
        <v>532</v>
      </c>
      <c r="P21" s="1020">
        <v>7664</v>
      </c>
      <c r="Q21" s="3465">
        <f t="shared" si="1"/>
        <v>10</v>
      </c>
      <c r="R21" s="1012"/>
      <c r="S21" s="1012"/>
      <c r="T21" s="968"/>
      <c r="U21" s="968"/>
      <c r="V21" s="968"/>
      <c r="W21" s="968"/>
      <c r="X21" s="968"/>
      <c r="Y21" s="968"/>
    </row>
    <row r="22" spans="1:25" s="966" customFormat="1" ht="12.75" customHeight="1">
      <c r="A22" s="997">
        <f t="shared" si="0"/>
        <v>11</v>
      </c>
      <c r="B22" s="3456"/>
      <c r="C22" s="1004" t="s">
        <v>1160</v>
      </c>
      <c r="D22" s="1005" t="s">
        <v>1161</v>
      </c>
      <c r="E22" s="1013"/>
      <c r="F22" s="1013"/>
      <c r="G22" s="1017">
        <v>795940</v>
      </c>
      <c r="H22" s="1015"/>
      <c r="I22" s="1016"/>
      <c r="J22" s="3460">
        <v>11</v>
      </c>
      <c r="K22" s="3455">
        <v>11</v>
      </c>
      <c r="L22" s="3458"/>
      <c r="M22" s="1017">
        <v>69980</v>
      </c>
      <c r="N22" s="1018">
        <v>27488</v>
      </c>
      <c r="O22" s="1018">
        <v>42492</v>
      </c>
      <c r="P22" s="1020">
        <v>838432</v>
      </c>
      <c r="Q22" s="3465">
        <f t="shared" si="1"/>
        <v>11</v>
      </c>
      <c r="R22" s="1012"/>
      <c r="S22" s="1012"/>
      <c r="T22" s="968"/>
      <c r="U22" s="968"/>
      <c r="V22" s="968"/>
      <c r="W22" s="968"/>
      <c r="X22" s="968"/>
      <c r="Y22" s="968"/>
    </row>
    <row r="23" spans="1:25" s="966" customFormat="1" ht="12.75" customHeight="1">
      <c r="A23" s="997">
        <f t="shared" si="0"/>
        <v>12</v>
      </c>
      <c r="B23" s="3456"/>
      <c r="C23" s="1004" t="s">
        <v>1162</v>
      </c>
      <c r="D23" s="1005" t="s">
        <v>1163</v>
      </c>
      <c r="E23" s="1013"/>
      <c r="F23" s="1013"/>
      <c r="G23" s="1017">
        <v>49824</v>
      </c>
      <c r="H23" s="1015"/>
      <c r="I23" s="1016"/>
      <c r="J23" s="3460">
        <v>12</v>
      </c>
      <c r="K23" s="3455">
        <v>12</v>
      </c>
      <c r="L23" s="3458"/>
      <c r="M23" s="1017">
        <v>-27</v>
      </c>
      <c r="N23" s="1018">
        <v>-2</v>
      </c>
      <c r="O23" s="1018">
        <v>-25</v>
      </c>
      <c r="P23" s="1020">
        <v>49799</v>
      </c>
      <c r="Q23" s="3465">
        <f t="shared" si="1"/>
        <v>12</v>
      </c>
      <c r="R23" s="1012"/>
      <c r="S23" s="1012"/>
      <c r="T23" s="968"/>
      <c r="U23" s="968"/>
      <c r="V23" s="968"/>
      <c r="W23" s="968"/>
      <c r="X23" s="968"/>
      <c r="Y23" s="968"/>
    </row>
    <row r="24" spans="1:25" s="966" customFormat="1" ht="12.75" customHeight="1">
      <c r="A24" s="997">
        <f t="shared" si="0"/>
        <v>13</v>
      </c>
      <c r="B24" s="3456"/>
      <c r="C24" s="1004" t="s">
        <v>1164</v>
      </c>
      <c r="D24" s="1005" t="s">
        <v>1165</v>
      </c>
      <c r="E24" s="1013"/>
      <c r="F24" s="1013"/>
      <c r="G24" s="1017"/>
      <c r="H24" s="1015"/>
      <c r="I24" s="1016"/>
      <c r="J24" s="3460">
        <v>13</v>
      </c>
      <c r="K24" s="3455">
        <v>13</v>
      </c>
      <c r="L24" s="3458"/>
      <c r="M24" s="1017"/>
      <c r="N24" s="1018"/>
      <c r="O24" s="1018"/>
      <c r="P24" s="1020"/>
      <c r="Q24" s="3465">
        <f t="shared" si="1"/>
        <v>13</v>
      </c>
      <c r="R24" s="1012"/>
      <c r="S24" s="1012"/>
      <c r="T24" s="968"/>
      <c r="U24" s="968"/>
      <c r="V24" s="968"/>
      <c r="W24" s="968"/>
      <c r="X24" s="968"/>
      <c r="Y24" s="968"/>
    </row>
    <row r="25" spans="1:25" s="966" customFormat="1" ht="12.75" customHeight="1">
      <c r="A25" s="997">
        <f t="shared" si="0"/>
        <v>14</v>
      </c>
      <c r="B25" s="3456"/>
      <c r="C25" s="1004" t="s">
        <v>1166</v>
      </c>
      <c r="D25" s="1005" t="s">
        <v>1167</v>
      </c>
      <c r="E25" s="1013"/>
      <c r="F25" s="1013"/>
      <c r="G25" s="1017">
        <v>104570</v>
      </c>
      <c r="H25" s="1015"/>
      <c r="I25" s="1016"/>
      <c r="J25" s="3460">
        <v>14</v>
      </c>
      <c r="K25" s="3455">
        <v>14</v>
      </c>
      <c r="L25" s="3458"/>
      <c r="M25" s="1017">
        <v>13559</v>
      </c>
      <c r="N25" s="1018"/>
      <c r="O25" s="1018">
        <v>13559</v>
      </c>
      <c r="P25" s="1020">
        <v>118129</v>
      </c>
      <c r="Q25" s="3465">
        <f t="shared" si="1"/>
        <v>14</v>
      </c>
      <c r="R25" s="1012"/>
      <c r="S25" s="1012"/>
      <c r="T25" s="968"/>
      <c r="U25" s="968"/>
      <c r="V25" s="968"/>
      <c r="W25" s="968"/>
      <c r="X25" s="968"/>
      <c r="Y25" s="968"/>
    </row>
    <row r="26" spans="1:25" s="966" customFormat="1" ht="12.75" customHeight="1">
      <c r="A26" s="997">
        <f t="shared" si="0"/>
        <v>15</v>
      </c>
      <c r="B26" s="3456"/>
      <c r="C26" s="1004" t="s">
        <v>1168</v>
      </c>
      <c r="D26" s="1005" t="s">
        <v>1169</v>
      </c>
      <c r="E26" s="1013"/>
      <c r="F26" s="1013"/>
      <c r="G26" s="1017">
        <v>476995</v>
      </c>
      <c r="H26" s="1015"/>
      <c r="I26" s="1016"/>
      <c r="J26" s="3460">
        <v>15</v>
      </c>
      <c r="K26" s="3455">
        <v>15</v>
      </c>
      <c r="L26" s="3458"/>
      <c r="M26" s="1017">
        <v>49199</v>
      </c>
      <c r="N26" s="1018">
        <v>38</v>
      </c>
      <c r="O26" s="1018">
        <v>49161</v>
      </c>
      <c r="P26" s="1020">
        <v>526156</v>
      </c>
      <c r="Q26" s="3465">
        <f t="shared" si="1"/>
        <v>15</v>
      </c>
      <c r="R26" s="1012"/>
      <c r="S26" s="1012"/>
      <c r="T26" s="968"/>
      <c r="U26" s="968"/>
      <c r="V26" s="968"/>
      <c r="W26" s="968"/>
      <c r="X26" s="968"/>
      <c r="Y26" s="968"/>
    </row>
    <row r="27" spans="1:25" s="966" customFormat="1" ht="12.75" customHeight="1">
      <c r="A27" s="997">
        <f t="shared" si="0"/>
        <v>16</v>
      </c>
      <c r="B27" s="3456"/>
      <c r="C27" s="1004" t="s">
        <v>1170</v>
      </c>
      <c r="D27" s="1005" t="s">
        <v>1171</v>
      </c>
      <c r="E27" s="1013"/>
      <c r="F27" s="1013"/>
      <c r="G27" s="1017">
        <v>871</v>
      </c>
      <c r="H27" s="1015"/>
      <c r="I27" s="1016"/>
      <c r="J27" s="3460">
        <v>16</v>
      </c>
      <c r="K27" s="3455">
        <v>16</v>
      </c>
      <c r="L27" s="3458"/>
      <c r="M27" s="1017"/>
      <c r="N27" s="1018"/>
      <c r="O27" s="1018"/>
      <c r="P27" s="1020">
        <v>871</v>
      </c>
      <c r="Q27" s="3465">
        <f t="shared" si="1"/>
        <v>16</v>
      </c>
      <c r="R27" s="1012"/>
      <c r="S27" s="1012"/>
      <c r="T27" s="968"/>
      <c r="U27" s="968"/>
      <c r="V27" s="968"/>
      <c r="W27" s="968"/>
      <c r="X27" s="968"/>
      <c r="Y27" s="968"/>
    </row>
    <row r="28" spans="1:25" s="966" customFormat="1" ht="12.75" customHeight="1">
      <c r="A28" s="997">
        <f t="shared" si="0"/>
        <v>17</v>
      </c>
      <c r="B28" s="3456"/>
      <c r="C28" s="1004" t="s">
        <v>1172</v>
      </c>
      <c r="D28" s="1005" t="s">
        <v>1173</v>
      </c>
      <c r="E28" s="1013"/>
      <c r="F28" s="1013"/>
      <c r="G28" s="1017">
        <v>4852</v>
      </c>
      <c r="H28" s="1015"/>
      <c r="I28" s="1016"/>
      <c r="J28" s="3460">
        <v>17</v>
      </c>
      <c r="K28" s="3455">
        <v>17</v>
      </c>
      <c r="L28" s="3458"/>
      <c r="M28" s="1017"/>
      <c r="N28" s="1018"/>
      <c r="O28" s="1018"/>
      <c r="P28" s="1020">
        <v>4852</v>
      </c>
      <c r="Q28" s="3465">
        <f t="shared" si="1"/>
        <v>17</v>
      </c>
      <c r="R28" s="1012"/>
      <c r="S28" s="1012"/>
      <c r="T28" s="968"/>
      <c r="U28" s="968"/>
      <c r="V28" s="968"/>
      <c r="W28" s="968"/>
      <c r="X28" s="968"/>
      <c r="Y28" s="968"/>
    </row>
    <row r="29" spans="1:25" s="966" customFormat="1" ht="12.75" customHeight="1">
      <c r="A29" s="997">
        <f t="shared" si="0"/>
        <v>18</v>
      </c>
      <c r="B29" s="3456"/>
      <c r="C29" s="1004" t="s">
        <v>1174</v>
      </c>
      <c r="D29" s="1005" t="s">
        <v>1175</v>
      </c>
      <c r="E29" s="1013"/>
      <c r="F29" s="1013"/>
      <c r="G29" s="1017">
        <v>248648</v>
      </c>
      <c r="H29" s="1015"/>
      <c r="I29" s="1016"/>
      <c r="J29" s="3460">
        <v>18</v>
      </c>
      <c r="K29" s="3455">
        <v>18</v>
      </c>
      <c r="L29" s="3458"/>
      <c r="M29" s="1017">
        <v>733</v>
      </c>
      <c r="N29" s="1018"/>
      <c r="O29" s="1018">
        <v>733</v>
      </c>
      <c r="P29" s="1020">
        <v>249381</v>
      </c>
      <c r="Q29" s="3465">
        <f t="shared" si="1"/>
        <v>18</v>
      </c>
      <c r="R29" s="1012"/>
      <c r="S29" s="1012"/>
      <c r="T29" s="968"/>
      <c r="U29" s="968"/>
      <c r="V29" s="968"/>
      <c r="W29" s="968"/>
      <c r="X29" s="968"/>
      <c r="Y29" s="968"/>
    </row>
    <row r="30" spans="1:25" s="966" customFormat="1" ht="12.75" customHeight="1">
      <c r="A30" s="997">
        <f t="shared" si="0"/>
        <v>19</v>
      </c>
      <c r="B30" s="3456"/>
      <c r="C30" s="1004" t="s">
        <v>1176</v>
      </c>
      <c r="D30" s="1005" t="s">
        <v>1177</v>
      </c>
      <c r="E30" s="1013"/>
      <c r="F30" s="1013"/>
      <c r="G30" s="1017">
        <v>796480</v>
      </c>
      <c r="H30" s="1015"/>
      <c r="I30" s="1016"/>
      <c r="J30" s="3460">
        <v>19</v>
      </c>
      <c r="K30" s="3455">
        <v>19</v>
      </c>
      <c r="L30" s="3458"/>
      <c r="M30" s="1017">
        <v>48748</v>
      </c>
      <c r="N30" s="1018">
        <v>23714</v>
      </c>
      <c r="O30" s="1018">
        <v>25034</v>
      </c>
      <c r="P30" s="1020">
        <v>821514</v>
      </c>
      <c r="Q30" s="3465">
        <f t="shared" si="1"/>
        <v>19</v>
      </c>
      <c r="R30" s="1012"/>
      <c r="S30" s="1012"/>
      <c r="T30" s="968"/>
      <c r="U30" s="968"/>
      <c r="V30" s="968"/>
      <c r="W30" s="968"/>
      <c r="X30" s="968"/>
      <c r="Y30" s="968"/>
    </row>
    <row r="31" spans="1:25" s="966" customFormat="1" ht="12.75" customHeight="1">
      <c r="A31" s="997">
        <f t="shared" si="0"/>
        <v>20</v>
      </c>
      <c r="B31" s="3456"/>
      <c r="C31" s="1004" t="s">
        <v>1178</v>
      </c>
      <c r="D31" s="1005" t="s">
        <v>1179</v>
      </c>
      <c r="E31" s="1013"/>
      <c r="F31" s="1013"/>
      <c r="G31" s="1017">
        <v>631575</v>
      </c>
      <c r="H31" s="1015"/>
      <c r="I31" s="1016"/>
      <c r="J31" s="3460">
        <v>20</v>
      </c>
      <c r="K31" s="3455">
        <v>20</v>
      </c>
      <c r="L31" s="3458"/>
      <c r="M31" s="1017">
        <v>17598</v>
      </c>
      <c r="N31" s="1018">
        <v>34477</v>
      </c>
      <c r="O31" s="1018">
        <v>-16879</v>
      </c>
      <c r="P31" s="1020">
        <v>614696</v>
      </c>
      <c r="Q31" s="3465">
        <f t="shared" si="1"/>
        <v>20</v>
      </c>
      <c r="R31" s="1012"/>
      <c r="S31" s="1012"/>
      <c r="T31" s="968"/>
      <c r="U31" s="968"/>
      <c r="V31" s="968"/>
      <c r="W31" s="968"/>
      <c r="X31" s="968"/>
      <c r="Y31" s="968"/>
    </row>
    <row r="32" spans="1:25" s="966" customFormat="1" ht="12.75" customHeight="1">
      <c r="A32" s="997">
        <f t="shared" si="0"/>
        <v>21</v>
      </c>
      <c r="B32" s="3456"/>
      <c r="C32" s="1004" t="s">
        <v>1180</v>
      </c>
      <c r="D32" s="1005" t="s">
        <v>1181</v>
      </c>
      <c r="E32" s="1013"/>
      <c r="F32" s="1013"/>
      <c r="G32" s="1017">
        <v>1847729</v>
      </c>
      <c r="H32" s="1015"/>
      <c r="I32" s="1016"/>
      <c r="J32" s="3460">
        <v>21</v>
      </c>
      <c r="K32" s="3455">
        <v>21</v>
      </c>
      <c r="L32" s="3458"/>
      <c r="M32" s="1017">
        <v>264635</v>
      </c>
      <c r="N32" s="1018">
        <v>73912</v>
      </c>
      <c r="O32" s="1018">
        <v>190723</v>
      </c>
      <c r="P32" s="1020">
        <v>2038452</v>
      </c>
      <c r="Q32" s="3465">
        <f t="shared" si="1"/>
        <v>21</v>
      </c>
      <c r="R32" s="1012"/>
      <c r="S32" s="1012"/>
      <c r="T32" s="968"/>
      <c r="U32" s="968"/>
      <c r="V32" s="968"/>
      <c r="W32" s="968"/>
      <c r="X32" s="968"/>
      <c r="Y32" s="968"/>
    </row>
    <row r="33" spans="1:25" s="966" customFormat="1" ht="12.75" customHeight="1">
      <c r="A33" s="997">
        <f t="shared" si="0"/>
        <v>22</v>
      </c>
      <c r="B33" s="3456"/>
      <c r="C33" s="1004" t="s">
        <v>1182</v>
      </c>
      <c r="D33" s="1005" t="s">
        <v>1183</v>
      </c>
      <c r="E33" s="1013"/>
      <c r="F33" s="1013"/>
      <c r="G33" s="1017">
        <v>2775</v>
      </c>
      <c r="H33" s="1015"/>
      <c r="I33" s="1016"/>
      <c r="J33" s="3460">
        <v>22</v>
      </c>
      <c r="K33" s="3455">
        <v>22</v>
      </c>
      <c r="L33" s="3458"/>
      <c r="M33" s="1017"/>
      <c r="N33" s="1018"/>
      <c r="O33" s="1018"/>
      <c r="P33" s="1020">
        <v>2775</v>
      </c>
      <c r="Q33" s="3465">
        <f t="shared" si="1"/>
        <v>22</v>
      </c>
      <c r="R33" s="1012"/>
      <c r="S33" s="1012"/>
      <c r="T33" s="968"/>
      <c r="U33" s="968"/>
      <c r="V33" s="968"/>
      <c r="W33" s="968"/>
      <c r="X33" s="968"/>
      <c r="Y33" s="968"/>
    </row>
    <row r="34" spans="1:25" s="966" customFormat="1" ht="12.75" customHeight="1">
      <c r="A34" s="997">
        <f t="shared" si="0"/>
        <v>23</v>
      </c>
      <c r="B34" s="3456"/>
      <c r="C34" s="1004" t="s">
        <v>1184</v>
      </c>
      <c r="D34" s="1005" t="s">
        <v>1185</v>
      </c>
      <c r="E34" s="1013"/>
      <c r="F34" s="1013"/>
      <c r="G34" s="1017">
        <v>41646</v>
      </c>
      <c r="H34" s="1015"/>
      <c r="I34" s="1016"/>
      <c r="J34" s="3460">
        <v>23</v>
      </c>
      <c r="K34" s="3455">
        <v>23</v>
      </c>
      <c r="L34" s="3458"/>
      <c r="M34" s="1017">
        <v>221</v>
      </c>
      <c r="N34" s="1018">
        <v>-897</v>
      </c>
      <c r="O34" s="1018">
        <v>1118</v>
      </c>
      <c r="P34" s="1020">
        <v>42764</v>
      </c>
      <c r="Q34" s="3465">
        <f t="shared" si="1"/>
        <v>23</v>
      </c>
      <c r="R34" s="1012"/>
      <c r="S34" s="1012"/>
      <c r="T34" s="968"/>
      <c r="U34" s="968"/>
      <c r="V34" s="968"/>
      <c r="W34" s="968"/>
      <c r="X34" s="968"/>
      <c r="Y34" s="968"/>
    </row>
    <row r="35" spans="1:25" s="966" customFormat="1" ht="12.75" customHeight="1">
      <c r="A35" s="997">
        <f t="shared" si="0"/>
        <v>24</v>
      </c>
      <c r="B35" s="3456"/>
      <c r="C35" s="1004" t="s">
        <v>1186</v>
      </c>
      <c r="D35" s="1005" t="s">
        <v>1187</v>
      </c>
      <c r="E35" s="1013"/>
      <c r="F35" s="1013"/>
      <c r="G35" s="1017">
        <v>14292</v>
      </c>
      <c r="H35" s="1015"/>
      <c r="I35" s="1016"/>
      <c r="J35" s="3460">
        <v>24</v>
      </c>
      <c r="K35" s="3455">
        <v>24</v>
      </c>
      <c r="L35" s="3458"/>
      <c r="M35" s="1017">
        <v>55</v>
      </c>
      <c r="N35" s="1018"/>
      <c r="O35" s="1018">
        <v>55</v>
      </c>
      <c r="P35" s="1020">
        <v>14347</v>
      </c>
      <c r="Q35" s="3465">
        <f t="shared" si="1"/>
        <v>24</v>
      </c>
      <c r="R35" s="1012"/>
      <c r="S35" s="1012"/>
      <c r="T35" s="968"/>
      <c r="U35" s="968"/>
      <c r="V35" s="968"/>
      <c r="W35" s="968"/>
      <c r="X35" s="968"/>
      <c r="Y35" s="968"/>
    </row>
    <row r="36" spans="1:25" s="966" customFormat="1" ht="12.75" customHeight="1">
      <c r="A36" s="997">
        <f t="shared" si="0"/>
        <v>25</v>
      </c>
      <c r="B36" s="3456"/>
      <c r="C36" s="1004" t="s">
        <v>1188</v>
      </c>
      <c r="D36" s="1005" t="s">
        <v>1189</v>
      </c>
      <c r="E36" s="1013"/>
      <c r="F36" s="1013"/>
      <c r="G36" s="1017">
        <v>679116</v>
      </c>
      <c r="H36" s="1015"/>
      <c r="I36" s="1016"/>
      <c r="J36" s="3460">
        <v>25</v>
      </c>
      <c r="K36" s="3455">
        <v>25</v>
      </c>
      <c r="L36" s="3458"/>
      <c r="M36" s="1017">
        <v>41009</v>
      </c>
      <c r="N36" s="1018">
        <v>8832</v>
      </c>
      <c r="O36" s="1018">
        <v>32177</v>
      </c>
      <c r="P36" s="1020">
        <v>711293</v>
      </c>
      <c r="Q36" s="3465">
        <f t="shared" si="1"/>
        <v>25</v>
      </c>
      <c r="R36" s="1012"/>
      <c r="S36" s="1012"/>
      <c r="T36" s="968"/>
      <c r="U36" s="968"/>
      <c r="V36" s="968"/>
      <c r="W36" s="968"/>
      <c r="X36" s="968"/>
      <c r="Y36" s="968"/>
    </row>
    <row r="37" spans="1:25" s="966" customFormat="1" ht="12.75" customHeight="1">
      <c r="A37" s="997">
        <f t="shared" si="0"/>
        <v>26</v>
      </c>
      <c r="B37" s="3456"/>
      <c r="C37" s="1004" t="s">
        <v>1190</v>
      </c>
      <c r="D37" s="1005" t="s">
        <v>1191</v>
      </c>
      <c r="E37" s="1013"/>
      <c r="F37" s="1013"/>
      <c r="G37" s="1017">
        <v>410688</v>
      </c>
      <c r="H37" s="1015"/>
      <c r="I37" s="1016"/>
      <c r="J37" s="3460">
        <v>26</v>
      </c>
      <c r="K37" s="3455">
        <v>26</v>
      </c>
      <c r="L37" s="3458"/>
      <c r="M37" s="1017">
        <v>38611</v>
      </c>
      <c r="N37" s="1018">
        <v>30643</v>
      </c>
      <c r="O37" s="1018">
        <v>7968</v>
      </c>
      <c r="P37" s="1020">
        <v>418656</v>
      </c>
      <c r="Q37" s="3465">
        <f t="shared" si="1"/>
        <v>26</v>
      </c>
      <c r="R37" s="1012"/>
      <c r="S37" s="1012"/>
      <c r="T37" s="968"/>
      <c r="U37" s="968"/>
      <c r="V37" s="968"/>
      <c r="W37" s="968"/>
      <c r="X37" s="968"/>
      <c r="Y37" s="968"/>
    </row>
    <row r="38" spans="1:25" s="966" customFormat="1" ht="12.75" customHeight="1">
      <c r="A38" s="997">
        <f t="shared" si="0"/>
        <v>27</v>
      </c>
      <c r="B38" s="3456"/>
      <c r="C38" s="1004" t="s">
        <v>1192</v>
      </c>
      <c r="D38" s="1005" t="s">
        <v>1193</v>
      </c>
      <c r="E38" s="1013"/>
      <c r="F38" s="1013"/>
      <c r="G38" s="1017">
        <v>167218</v>
      </c>
      <c r="H38" s="1015"/>
      <c r="I38" s="1016"/>
      <c r="J38" s="3460">
        <v>27</v>
      </c>
      <c r="K38" s="3455">
        <v>27</v>
      </c>
      <c r="L38" s="3458"/>
      <c r="M38" s="1017">
        <v>14765</v>
      </c>
      <c r="N38" s="1018">
        <v>1148</v>
      </c>
      <c r="O38" s="1018">
        <v>13617</v>
      </c>
      <c r="P38" s="1020">
        <v>180835</v>
      </c>
      <c r="Q38" s="3465">
        <f t="shared" si="1"/>
        <v>27</v>
      </c>
      <c r="R38" s="1012"/>
      <c r="S38" s="1012"/>
      <c r="T38" s="968"/>
      <c r="U38" s="968"/>
      <c r="V38" s="968"/>
      <c r="W38" s="968"/>
      <c r="X38" s="968"/>
      <c r="Y38" s="968"/>
    </row>
    <row r="39" spans="1:25" s="966" customFormat="1" ht="12.75" customHeight="1">
      <c r="A39" s="997">
        <f t="shared" si="0"/>
        <v>28</v>
      </c>
      <c r="B39" s="3456"/>
      <c r="C39" s="1004" t="s">
        <v>1194</v>
      </c>
      <c r="D39" s="1005" t="s">
        <v>1195</v>
      </c>
      <c r="E39" s="1013"/>
      <c r="F39" s="1013"/>
      <c r="G39" s="1017">
        <v>15279</v>
      </c>
      <c r="H39" s="1015"/>
      <c r="I39" s="1016"/>
      <c r="J39" s="3460">
        <v>28</v>
      </c>
      <c r="K39" s="3455">
        <v>28</v>
      </c>
      <c r="L39" s="3458"/>
      <c r="M39" s="1017"/>
      <c r="N39" s="1018"/>
      <c r="O39" s="1018"/>
      <c r="P39" s="1020">
        <v>15279</v>
      </c>
      <c r="Q39" s="3465">
        <f t="shared" si="1"/>
        <v>28</v>
      </c>
      <c r="R39" s="1012"/>
      <c r="S39" s="1012"/>
      <c r="T39" s="968"/>
      <c r="U39" s="968"/>
      <c r="V39" s="968"/>
      <c r="W39" s="968"/>
      <c r="X39" s="968"/>
      <c r="Y39" s="968"/>
    </row>
    <row r="40" spans="1:25" s="966" customFormat="1" ht="12.75" customHeight="1">
      <c r="A40" s="997">
        <f t="shared" si="0"/>
        <v>29</v>
      </c>
      <c r="B40" s="3456"/>
      <c r="C40" s="1004"/>
      <c r="D40" s="1005" t="s">
        <v>1196</v>
      </c>
      <c r="E40" s="1013"/>
      <c r="F40" s="1013"/>
      <c r="G40" s="1017"/>
      <c r="H40" s="1015"/>
      <c r="I40" s="1016"/>
      <c r="J40" s="3460">
        <v>29</v>
      </c>
      <c r="K40" s="3455">
        <v>29</v>
      </c>
      <c r="L40" s="3458"/>
      <c r="M40" s="1017"/>
      <c r="N40" s="1018"/>
      <c r="O40" s="1018"/>
      <c r="P40" s="1016"/>
      <c r="Q40" s="3465">
        <f t="shared" si="1"/>
        <v>29</v>
      </c>
      <c r="R40" s="1012"/>
      <c r="S40" s="1012"/>
      <c r="T40" s="968"/>
      <c r="U40" s="968"/>
      <c r="V40" s="968"/>
      <c r="W40" s="968"/>
      <c r="X40" s="968"/>
      <c r="Y40" s="968"/>
    </row>
    <row r="41" spans="1:25" s="1024" customFormat="1" ht="18" customHeight="1">
      <c r="A41" s="3455">
        <f t="shared" si="0"/>
        <v>30</v>
      </c>
      <c r="B41" s="3456"/>
      <c r="C41" s="1004"/>
      <c r="D41" s="1013"/>
      <c r="E41" s="1021" t="s">
        <v>1197</v>
      </c>
      <c r="F41" s="1013"/>
      <c r="G41" s="1017">
        <v>28604117</v>
      </c>
      <c r="H41" s="1015"/>
      <c r="I41" s="1016"/>
      <c r="J41" s="3460">
        <v>30</v>
      </c>
      <c r="K41" s="3455">
        <v>30</v>
      </c>
      <c r="L41" s="3458"/>
      <c r="M41" s="1017">
        <v>1301317</v>
      </c>
      <c r="N41" s="1018">
        <v>442643</v>
      </c>
      <c r="O41" s="1018">
        <v>858674</v>
      </c>
      <c r="P41" s="1016">
        <v>29462791</v>
      </c>
      <c r="Q41" s="3460">
        <f t="shared" si="1"/>
        <v>30</v>
      </c>
      <c r="R41" s="1022"/>
      <c r="S41" s="1022"/>
      <c r="T41" s="1023"/>
      <c r="U41" s="623"/>
      <c r="V41" s="1023"/>
      <c r="W41" s="623"/>
      <c r="X41" s="1023"/>
      <c r="Y41" s="1023"/>
    </row>
    <row r="42" spans="1:25" s="966" customFormat="1" ht="12.75" customHeight="1">
      <c r="A42" s="997">
        <f t="shared" si="0"/>
        <v>31</v>
      </c>
      <c r="B42" s="3456"/>
      <c r="C42" s="1004" t="s">
        <v>1198</v>
      </c>
      <c r="D42" s="1005" t="s">
        <v>1254</v>
      </c>
      <c r="E42" s="1013"/>
      <c r="F42" s="1013"/>
      <c r="G42" s="1017">
        <v>5291180</v>
      </c>
      <c r="H42" s="1015"/>
      <c r="I42" s="1016"/>
      <c r="J42" s="3460">
        <v>31</v>
      </c>
      <c r="K42" s="3455">
        <v>31</v>
      </c>
      <c r="L42" s="3458"/>
      <c r="M42" s="1017">
        <v>355491</v>
      </c>
      <c r="N42" s="1018">
        <v>122090</v>
      </c>
      <c r="O42" s="1018">
        <v>233401</v>
      </c>
      <c r="P42" s="1020">
        <v>5524581</v>
      </c>
      <c r="Q42" s="3465">
        <f t="shared" si="1"/>
        <v>31</v>
      </c>
      <c r="R42" s="1012"/>
      <c r="S42" s="1012"/>
      <c r="T42" s="968"/>
      <c r="U42" s="968"/>
      <c r="V42" s="968"/>
      <c r="W42" s="968"/>
      <c r="X42" s="968"/>
      <c r="Y42" s="968"/>
    </row>
    <row r="43" spans="1:25" s="966" customFormat="1" ht="12.75" customHeight="1">
      <c r="A43" s="997">
        <f t="shared" si="0"/>
        <v>32</v>
      </c>
      <c r="B43" s="3456"/>
      <c r="C43" s="1004" t="s">
        <v>1199</v>
      </c>
      <c r="D43" s="1005" t="s">
        <v>1200</v>
      </c>
      <c r="E43" s="1013"/>
      <c r="F43" s="1013"/>
      <c r="G43" s="1017">
        <v>3437406</v>
      </c>
      <c r="H43" s="1015"/>
      <c r="I43" s="1016"/>
      <c r="J43" s="3460">
        <v>32</v>
      </c>
      <c r="K43" s="3455">
        <v>32</v>
      </c>
      <c r="L43" s="3458"/>
      <c r="M43" s="1017">
        <v>109698</v>
      </c>
      <c r="N43" s="1018">
        <v>170030</v>
      </c>
      <c r="O43" s="1018">
        <v>-60332</v>
      </c>
      <c r="P43" s="1020">
        <v>3377074</v>
      </c>
      <c r="Q43" s="3465">
        <f t="shared" si="1"/>
        <v>32</v>
      </c>
      <c r="R43" s="1012"/>
      <c r="S43" s="1012"/>
      <c r="T43" s="968"/>
      <c r="U43" s="968"/>
      <c r="V43" s="968"/>
      <c r="W43" s="968"/>
      <c r="X43" s="968"/>
      <c r="Y43" s="968"/>
    </row>
    <row r="44" spans="1:25" s="966" customFormat="1" ht="12.75" customHeight="1">
      <c r="A44" s="997">
        <f t="shared" si="0"/>
        <v>33</v>
      </c>
      <c r="B44" s="3456"/>
      <c r="C44" s="1004" t="s">
        <v>1201</v>
      </c>
      <c r="D44" s="1005" t="s">
        <v>1202</v>
      </c>
      <c r="E44" s="1013"/>
      <c r="F44" s="1013"/>
      <c r="G44" s="1017"/>
      <c r="H44" s="1015"/>
      <c r="I44" s="1016"/>
      <c r="J44" s="3460">
        <v>33</v>
      </c>
      <c r="K44" s="3455">
        <v>33</v>
      </c>
      <c r="L44" s="3458"/>
      <c r="M44" s="1017"/>
      <c r="N44" s="1018"/>
      <c r="O44" s="1018"/>
      <c r="P44" s="1020"/>
      <c r="Q44" s="3465">
        <f t="shared" si="1"/>
        <v>33</v>
      </c>
      <c r="R44" s="1012"/>
      <c r="S44" s="1012"/>
      <c r="T44" s="968"/>
      <c r="U44" s="968"/>
      <c r="V44" s="968"/>
      <c r="W44" s="968"/>
      <c r="X44" s="968"/>
      <c r="Y44" s="968"/>
    </row>
    <row r="45" spans="1:25" s="966" customFormat="1" ht="12.75" customHeight="1">
      <c r="A45" s="997">
        <f t="shared" si="0"/>
        <v>34</v>
      </c>
      <c r="B45" s="3456"/>
      <c r="C45" s="1004" t="s">
        <v>1203</v>
      </c>
      <c r="D45" s="1005" t="s">
        <v>1204</v>
      </c>
      <c r="E45" s="1013"/>
      <c r="F45" s="1013"/>
      <c r="G45" s="1017">
        <v>641520</v>
      </c>
      <c r="H45" s="1015"/>
      <c r="I45" s="1016"/>
      <c r="J45" s="3460">
        <v>34</v>
      </c>
      <c r="K45" s="3455">
        <v>34</v>
      </c>
      <c r="L45" s="3458"/>
      <c r="M45" s="1017">
        <v>14386</v>
      </c>
      <c r="N45" s="1018">
        <v>152174</v>
      </c>
      <c r="O45" s="1018">
        <v>-137788</v>
      </c>
      <c r="P45" s="1020">
        <v>503732</v>
      </c>
      <c r="Q45" s="3465">
        <f t="shared" si="1"/>
        <v>34</v>
      </c>
      <c r="R45" s="1012"/>
      <c r="S45" s="1012"/>
      <c r="T45" s="968"/>
      <c r="U45" s="968"/>
      <c r="V45" s="968"/>
      <c r="W45" s="968"/>
      <c r="X45" s="968"/>
      <c r="Y45" s="968"/>
    </row>
    <row r="46" spans="1:25" s="966" customFormat="1" ht="12.75" customHeight="1">
      <c r="A46" s="997">
        <f t="shared" si="0"/>
        <v>35</v>
      </c>
      <c r="B46" s="3456"/>
      <c r="C46" s="1004" t="s">
        <v>1205</v>
      </c>
      <c r="D46" s="1005" t="s">
        <v>1206</v>
      </c>
      <c r="E46" s="1013"/>
      <c r="F46" s="1013"/>
      <c r="G46" s="1017"/>
      <c r="H46" s="1015"/>
      <c r="I46" s="1016"/>
      <c r="J46" s="3460">
        <v>35</v>
      </c>
      <c r="K46" s="3455">
        <v>35</v>
      </c>
      <c r="L46" s="3458"/>
      <c r="M46" s="1017"/>
      <c r="N46" s="1018"/>
      <c r="O46" s="1018"/>
      <c r="P46" s="1020"/>
      <c r="Q46" s="3465">
        <f t="shared" si="1"/>
        <v>35</v>
      </c>
      <c r="R46" s="1012"/>
      <c r="S46" s="1012"/>
      <c r="T46" s="968"/>
      <c r="U46" s="968"/>
      <c r="V46" s="968"/>
      <c r="W46" s="968"/>
      <c r="X46" s="968"/>
      <c r="Y46" s="968"/>
    </row>
    <row r="47" spans="1:25" s="966" customFormat="1" ht="12.75" customHeight="1">
      <c r="A47" s="997">
        <f t="shared" si="0"/>
        <v>36</v>
      </c>
      <c r="B47" s="3456"/>
      <c r="C47" s="1004" t="s">
        <v>1207</v>
      </c>
      <c r="D47" s="1005" t="s">
        <v>1208</v>
      </c>
      <c r="E47" s="1013"/>
      <c r="F47" s="1013"/>
      <c r="G47" s="1017">
        <v>179798</v>
      </c>
      <c r="H47" s="1015"/>
      <c r="I47" s="1016"/>
      <c r="J47" s="3460">
        <v>36</v>
      </c>
      <c r="K47" s="3455">
        <v>36</v>
      </c>
      <c r="L47" s="3458"/>
      <c r="M47" s="1017">
        <v>7619</v>
      </c>
      <c r="N47" s="1018">
        <v>-20620</v>
      </c>
      <c r="O47" s="1018">
        <v>28239</v>
      </c>
      <c r="P47" s="1020">
        <v>208037</v>
      </c>
      <c r="Q47" s="3465">
        <f t="shared" si="1"/>
        <v>36</v>
      </c>
      <c r="R47" s="1012"/>
      <c r="S47" s="1012"/>
      <c r="T47" s="968"/>
      <c r="U47" s="968"/>
      <c r="V47" s="968"/>
      <c r="W47" s="968"/>
      <c r="X47" s="968"/>
      <c r="Y47" s="968"/>
    </row>
    <row r="48" spans="1:25" s="966" customFormat="1" ht="12.75" customHeight="1">
      <c r="A48" s="997">
        <f t="shared" si="0"/>
        <v>37</v>
      </c>
      <c r="B48" s="3456"/>
      <c r="C48" s="1004" t="s">
        <v>1209</v>
      </c>
      <c r="D48" s="1005" t="s">
        <v>1210</v>
      </c>
      <c r="E48" s="1013"/>
      <c r="F48" s="1013"/>
      <c r="G48" s="1017">
        <v>252361</v>
      </c>
      <c r="H48" s="1015"/>
      <c r="I48" s="1016"/>
      <c r="J48" s="3460">
        <v>37</v>
      </c>
      <c r="K48" s="3455">
        <v>37</v>
      </c>
      <c r="L48" s="3458"/>
      <c r="M48" s="1017">
        <v>16484</v>
      </c>
      <c r="N48" s="1018">
        <v>8958</v>
      </c>
      <c r="O48" s="1018">
        <v>7526</v>
      </c>
      <c r="P48" s="1020">
        <v>259887</v>
      </c>
      <c r="Q48" s="3465">
        <f t="shared" si="1"/>
        <v>37</v>
      </c>
      <c r="R48" s="1012"/>
      <c r="S48" s="1012"/>
      <c r="T48" s="968"/>
      <c r="U48" s="968"/>
      <c r="V48" s="968"/>
      <c r="W48" s="968"/>
      <c r="X48" s="968"/>
      <c r="Y48" s="968"/>
    </row>
    <row r="49" spans="1:25" s="966" customFormat="1" ht="12.75" customHeight="1">
      <c r="A49" s="997">
        <f t="shared" si="0"/>
        <v>38</v>
      </c>
      <c r="B49" s="3456"/>
      <c r="C49" s="1004" t="s">
        <v>1211</v>
      </c>
      <c r="D49" s="1005" t="s">
        <v>1212</v>
      </c>
      <c r="E49" s="1013"/>
      <c r="F49" s="1013"/>
      <c r="G49" s="1017">
        <v>499521</v>
      </c>
      <c r="H49" s="1015"/>
      <c r="I49" s="1016"/>
      <c r="J49" s="3460">
        <v>38</v>
      </c>
      <c r="K49" s="3455">
        <v>38</v>
      </c>
      <c r="L49" s="3458"/>
      <c r="M49" s="1017">
        <v>65922</v>
      </c>
      <c r="N49" s="1018">
        <v>13119</v>
      </c>
      <c r="O49" s="1018">
        <v>52803</v>
      </c>
      <c r="P49" s="1020">
        <v>552324</v>
      </c>
      <c r="Q49" s="3465">
        <f t="shared" si="1"/>
        <v>38</v>
      </c>
      <c r="R49" s="1012"/>
      <c r="S49" s="1012"/>
      <c r="T49" s="968"/>
      <c r="U49" s="968"/>
      <c r="V49" s="968"/>
      <c r="W49" s="968"/>
      <c r="X49" s="968"/>
      <c r="Y49" s="968"/>
    </row>
    <row r="50" spans="1:25" s="1024" customFormat="1" ht="16.5" customHeight="1">
      <c r="A50" s="3455">
        <f t="shared" si="0"/>
        <v>39</v>
      </c>
      <c r="B50" s="3456"/>
      <c r="C50" s="1013"/>
      <c r="D50" s="1004"/>
      <c r="E50" s="1025" t="s">
        <v>1213</v>
      </c>
      <c r="F50" s="1013"/>
      <c r="G50" s="1026">
        <v>10301786</v>
      </c>
      <c r="H50" s="1015"/>
      <c r="I50" s="1016"/>
      <c r="J50" s="3461">
        <v>39</v>
      </c>
      <c r="K50" s="3462">
        <v>39</v>
      </c>
      <c r="L50" s="3458"/>
      <c r="M50" s="2984">
        <v>569600</v>
      </c>
      <c r="N50" s="1027">
        <v>445751</v>
      </c>
      <c r="O50" s="2985">
        <v>123849</v>
      </c>
      <c r="P50" s="1020">
        <v>10425635</v>
      </c>
      <c r="Q50" s="3460">
        <f t="shared" si="1"/>
        <v>39</v>
      </c>
      <c r="R50" s="1022"/>
      <c r="S50" s="1022"/>
      <c r="T50" s="1023"/>
      <c r="U50" s="623"/>
      <c r="V50" s="1023"/>
      <c r="W50" s="623"/>
      <c r="X50" s="1023"/>
      <c r="Y50" s="1023"/>
    </row>
    <row r="51" spans="1:25" s="966" customFormat="1" ht="12.75" customHeight="1">
      <c r="A51" s="997">
        <f t="shared" si="0"/>
        <v>40</v>
      </c>
      <c r="B51" s="3456"/>
      <c r="C51" s="1004" t="s">
        <v>1214</v>
      </c>
      <c r="D51" s="1005" t="s">
        <v>1215</v>
      </c>
      <c r="E51" s="1013"/>
      <c r="F51" s="1013"/>
      <c r="G51" s="1017"/>
      <c r="H51" s="1015"/>
      <c r="I51" s="1016"/>
      <c r="J51" s="3460">
        <v>40</v>
      </c>
      <c r="K51" s="3455">
        <v>40</v>
      </c>
      <c r="L51" s="3458"/>
      <c r="M51" s="1017"/>
      <c r="N51" s="1018"/>
      <c r="O51" s="1018"/>
      <c r="P51" s="1028"/>
      <c r="Q51" s="3465">
        <f t="shared" si="1"/>
        <v>40</v>
      </c>
      <c r="R51" s="1012"/>
      <c r="S51" s="1012"/>
      <c r="T51" s="968"/>
      <c r="U51" s="968"/>
      <c r="V51" s="968"/>
      <c r="W51" s="968"/>
      <c r="X51" s="968"/>
      <c r="Y51" s="968"/>
    </row>
    <row r="52" spans="1:25" s="966" customFormat="1" ht="12.75" customHeight="1">
      <c r="A52" s="997">
        <f t="shared" si="0"/>
        <v>41</v>
      </c>
      <c r="B52" s="3456"/>
      <c r="C52" s="1004" t="s">
        <v>1216</v>
      </c>
      <c r="D52" s="1005" t="s">
        <v>1217</v>
      </c>
      <c r="E52" s="1013"/>
      <c r="F52" s="1013"/>
      <c r="G52" s="1017"/>
      <c r="H52" s="1015"/>
      <c r="I52" s="1016"/>
      <c r="J52" s="3460">
        <v>41</v>
      </c>
      <c r="K52" s="3455">
        <v>41</v>
      </c>
      <c r="L52" s="3458"/>
      <c r="M52" s="1017"/>
      <c r="N52" s="1018"/>
      <c r="O52" s="1018"/>
      <c r="P52" s="1029"/>
      <c r="Q52" s="3465">
        <f t="shared" si="1"/>
        <v>41</v>
      </c>
      <c r="R52" s="1012"/>
      <c r="S52" s="1012"/>
      <c r="T52" s="968"/>
      <c r="U52" s="968"/>
      <c r="V52" s="968"/>
      <c r="W52" s="968"/>
      <c r="X52" s="968"/>
      <c r="Y52" s="968"/>
    </row>
    <row r="53" spans="1:25" s="966" customFormat="1" ht="12.75" customHeight="1">
      <c r="A53" s="997">
        <f t="shared" si="0"/>
        <v>42</v>
      </c>
      <c r="B53" s="3456"/>
      <c r="C53" s="1004" t="s">
        <v>1218</v>
      </c>
      <c r="D53" s="1005" t="s">
        <v>1219</v>
      </c>
      <c r="E53" s="1013"/>
      <c r="F53" s="1013"/>
      <c r="G53" s="1017">
        <v>927941</v>
      </c>
      <c r="H53" s="1015"/>
      <c r="I53" s="1016"/>
      <c r="J53" s="3460">
        <v>42</v>
      </c>
      <c r="K53" s="3455">
        <v>42</v>
      </c>
      <c r="L53" s="3458"/>
      <c r="M53" s="1017">
        <v>42409</v>
      </c>
      <c r="N53" s="1018">
        <v>4954</v>
      </c>
      <c r="O53" s="1018">
        <v>37455</v>
      </c>
      <c r="P53" s="1028">
        <v>965396</v>
      </c>
      <c r="Q53" s="3465">
        <f t="shared" si="1"/>
        <v>42</v>
      </c>
      <c r="R53" s="1012"/>
      <c r="S53" s="1012"/>
      <c r="T53" s="968"/>
      <c r="U53" s="968"/>
      <c r="V53" s="968"/>
      <c r="W53" s="968"/>
      <c r="X53" s="968"/>
      <c r="Y53" s="968"/>
    </row>
    <row r="54" spans="1:25" s="1024" customFormat="1" ht="20.25" customHeight="1" thickBot="1">
      <c r="A54" s="3454">
        <f t="shared" si="0"/>
        <v>43</v>
      </c>
      <c r="B54" s="1005"/>
      <c r="C54" s="1030"/>
      <c r="D54" s="1030"/>
      <c r="E54" s="1031" t="s">
        <v>328</v>
      </c>
      <c r="F54" s="1032"/>
      <c r="G54" s="1033">
        <v>39833844</v>
      </c>
      <c r="H54" s="1034"/>
      <c r="I54" s="1035"/>
      <c r="J54" s="3463">
        <v>43</v>
      </c>
      <c r="K54" s="3464">
        <v>43</v>
      </c>
      <c r="L54" s="3459"/>
      <c r="M54" s="1033">
        <v>1913326</v>
      </c>
      <c r="N54" s="1036">
        <v>893348</v>
      </c>
      <c r="O54" s="1036">
        <v>1019978</v>
      </c>
      <c r="P54" s="1035">
        <v>40853822</v>
      </c>
      <c r="Q54" s="3466">
        <f t="shared" si="1"/>
        <v>43</v>
      </c>
      <c r="R54" s="1022"/>
      <c r="S54" s="1022"/>
      <c r="T54" s="1023"/>
      <c r="U54" s="1023"/>
      <c r="V54" s="1023"/>
      <c r="W54" s="1023"/>
      <c r="X54" s="1023"/>
      <c r="Y54" s="1023"/>
    </row>
    <row r="55" spans="1:25">
      <c r="A55" s="1037"/>
      <c r="B55" s="1038"/>
      <c r="C55" s="1039"/>
      <c r="D55" s="1040"/>
      <c r="E55" s="1040"/>
      <c r="F55" s="1040"/>
      <c r="G55" s="1040"/>
      <c r="H55" s="1040"/>
      <c r="I55" s="1040"/>
      <c r="J55" s="1046"/>
      <c r="K55" s="1043"/>
      <c r="L55" s="1045"/>
      <c r="M55" s="1040"/>
      <c r="N55" s="1040"/>
      <c r="O55" s="1040"/>
      <c r="P55" s="1040"/>
      <c r="Q55" s="1041"/>
      <c r="R55" s="1042"/>
      <c r="S55" s="1042"/>
    </row>
    <row r="56" spans="1:25">
      <c r="A56" s="1043"/>
      <c r="B56" s="1044"/>
      <c r="C56" s="1044"/>
      <c r="D56" s="1045"/>
      <c r="E56" s="1045"/>
      <c r="F56" s="1045"/>
      <c r="G56" s="1045"/>
      <c r="H56" s="1045"/>
      <c r="I56" s="1045"/>
      <c r="J56" s="1046"/>
      <c r="K56" s="1043"/>
      <c r="L56" s="1045"/>
      <c r="M56" s="1045"/>
      <c r="N56" s="1045"/>
      <c r="O56" s="1042"/>
      <c r="P56" s="1045"/>
      <c r="Q56" s="1046"/>
      <c r="R56" s="1042"/>
      <c r="S56" s="1042"/>
    </row>
    <row r="57" spans="1:25">
      <c r="A57" s="979"/>
      <c r="B57" s="980"/>
      <c r="C57" s="1047"/>
      <c r="D57" s="980"/>
      <c r="E57" s="980"/>
      <c r="F57" s="980"/>
      <c r="G57" s="980"/>
      <c r="H57" s="980"/>
      <c r="I57" s="980"/>
      <c r="J57" s="981"/>
      <c r="K57" s="979"/>
      <c r="L57" s="980"/>
      <c r="M57" s="980"/>
      <c r="N57" s="980"/>
      <c r="O57" s="980"/>
      <c r="P57" s="980"/>
      <c r="Q57" s="981"/>
      <c r="R57" s="1042"/>
      <c r="S57" s="1042"/>
    </row>
    <row r="58" spans="1:25">
      <c r="A58" s="966"/>
      <c r="B58" s="966"/>
      <c r="C58" s="966"/>
      <c r="D58" s="966"/>
      <c r="E58" s="966"/>
      <c r="F58" s="966"/>
      <c r="G58" s="966"/>
      <c r="H58" s="966"/>
      <c r="I58" s="967"/>
      <c r="J58" s="967" t="s">
        <v>388</v>
      </c>
      <c r="K58" s="965" t="s">
        <v>388</v>
      </c>
      <c r="L58" s="966"/>
      <c r="M58" s="966"/>
      <c r="N58" s="966"/>
      <c r="O58" s="966"/>
      <c r="P58" s="967"/>
      <c r="Q58" s="966"/>
      <c r="R58" s="1042"/>
      <c r="S58" s="1042"/>
    </row>
    <row r="59" spans="1:25">
      <c r="R59" s="1042"/>
      <c r="S59" s="1042"/>
    </row>
    <row r="60" spans="1:25" s="966" customFormat="1" ht="12.75" customHeight="1">
      <c r="A60" s="1042"/>
      <c r="B60" s="1042"/>
      <c r="C60" s="1042"/>
      <c r="D60" s="1042"/>
      <c r="E60" s="1042"/>
      <c r="F60" s="1042"/>
      <c r="G60" s="1042"/>
      <c r="H60" s="1042"/>
      <c r="I60" s="1042"/>
      <c r="J60" s="1042"/>
      <c r="K60" s="1042"/>
      <c r="L60" s="1042"/>
      <c r="M60" s="1042"/>
      <c r="N60" s="1042"/>
      <c r="O60" s="1042"/>
      <c r="P60" s="1042"/>
      <c r="Q60" s="1042"/>
      <c r="R60" s="1042"/>
      <c r="S60" s="1042"/>
      <c r="T60" s="968"/>
      <c r="U60" s="968"/>
      <c r="V60" s="968"/>
      <c r="W60" s="968"/>
      <c r="X60" s="968"/>
      <c r="Y60" s="968"/>
    </row>
    <row r="61" spans="1:25" s="966" customFormat="1" ht="12.75" customHeight="1">
      <c r="A61" s="1042"/>
      <c r="B61" s="1042"/>
      <c r="C61" s="1042"/>
      <c r="D61" s="1042"/>
      <c r="E61" s="1042"/>
      <c r="F61" s="1042"/>
      <c r="G61" s="1042"/>
      <c r="H61" s="1042"/>
      <c r="I61" s="1042"/>
      <c r="J61" s="1042"/>
      <c r="K61" s="1042"/>
      <c r="L61" s="1042"/>
      <c r="M61" s="1042"/>
      <c r="N61" s="1042"/>
      <c r="O61" s="1042"/>
      <c r="P61" s="1042"/>
      <c r="Q61" s="1042"/>
      <c r="R61" s="1042"/>
      <c r="S61" s="1042"/>
      <c r="T61" s="968"/>
      <c r="U61" s="968"/>
      <c r="V61" s="968"/>
      <c r="W61" s="968"/>
      <c r="X61" s="968"/>
      <c r="Y61" s="968"/>
    </row>
    <row r="62" spans="1:25" s="966" customFormat="1" ht="12.75" customHeight="1">
      <c r="A62" s="1042"/>
      <c r="B62" s="1042"/>
      <c r="C62" s="1042"/>
      <c r="D62" s="1042"/>
      <c r="E62" s="1042"/>
      <c r="F62" s="1042"/>
      <c r="G62" s="1042"/>
      <c r="H62" s="1042"/>
      <c r="I62" s="1042"/>
      <c r="J62" s="1042"/>
      <c r="K62" s="1042"/>
      <c r="L62" s="1042"/>
      <c r="M62" s="1042"/>
      <c r="N62" s="1042"/>
      <c r="O62" s="1042"/>
      <c r="P62" s="1042"/>
      <c r="Q62" s="1042"/>
      <c r="R62" s="1042"/>
      <c r="S62" s="1042"/>
      <c r="T62" s="968"/>
      <c r="U62" s="968"/>
      <c r="V62" s="968"/>
      <c r="W62" s="968"/>
      <c r="X62" s="968"/>
      <c r="Y62" s="968"/>
    </row>
    <row r="63" spans="1:25">
      <c r="A63" s="1042"/>
      <c r="B63" s="1042"/>
      <c r="C63" s="1042"/>
      <c r="D63" s="1042"/>
      <c r="E63" s="1042"/>
      <c r="F63" s="1042"/>
      <c r="R63" s="1042"/>
      <c r="S63" s="1042"/>
    </row>
  </sheetData>
  <customSheetViews>
    <customSheetView guid="{4E7A3D04-9F51-465C-A42B-3DF9B3E7D5B5}" showPageBreaks="1" showGridLines="0" printArea="1">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1"/>
      <headerFooter alignWithMargins="0"/>
    </customSheetView>
    <customSheetView guid="{0DB5BAD5-393A-4F38-9E8B-709DEA7858B1}"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2"/>
      <headerFooter alignWithMargins="0"/>
    </customSheetView>
    <customSheetView guid="{9188604F-721B-4607-B5A7-F14601E34BB8}"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3"/>
      <headerFooter alignWithMargins="0"/>
    </customSheetView>
    <customSheetView guid="{26429A53-B624-4AA6-8C8D-667186B058B8}"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4"/>
      <headerFooter alignWithMargins="0"/>
    </customSheetView>
    <customSheetView guid="{7390B031-6060-4327-BF01-8B9465EDB6D9}"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5"/>
      <headerFooter alignWithMargins="0"/>
    </customSheetView>
    <customSheetView guid="{49D366EC-C851-4932-854D-8EA887B298C5}"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6"/>
      <headerFooter alignWithMargins="0"/>
    </customSheetView>
    <customSheetView guid="{F228F194-B0FE-4A91-A927-06A4E89703F0}"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7"/>
      <headerFooter alignWithMargins="0"/>
    </customSheetView>
    <customSheetView guid="{A2494C54-8D9D-4A05-9F27-C858173D9692}"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8"/>
      <headerFooter alignWithMargins="0"/>
    </customSheetView>
    <customSheetView guid="{74404EEC-CA6A-48B0-B168-B7933282EEB2}" showPageBreaks="1" showGridLines="0" printArea="1" view="pageBreakPreview">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9"/>
      <headerFooter alignWithMargins="0"/>
    </customSheetView>
    <customSheetView guid="{FB19BFAA-60BA-4CC2-92E5-E4C141AE804E}" showGridLines="0">
      <selection activeCell="S20" sqref="S20"/>
      <colBreaks count="2" manualBreakCount="2">
        <brk id="10" max="1048575" man="1"/>
        <brk id="17" max="1048575" man="1"/>
      </colBreaks>
      <pageMargins left="0.5" right="0.5" top="0.5" bottom="0.25" header="0.5" footer="0.25"/>
      <printOptions horizontalCentered="1" verticalCentered="1"/>
      <pageSetup scale="99" orientation="portrait" r:id="rId10"/>
      <headerFooter alignWithMargins="0"/>
    </customSheetView>
    <customSheetView guid="{F56BCD39-3910-4701-BCCF-245589B07D98}" showPageBreaks="1" showGridLines="0" printArea="1" view="pageBreakPreview" topLeftCell="A15">
      <selection activeCell="P19" sqref="P19"/>
      <colBreaks count="2" manualBreakCount="2">
        <brk id="10" max="1048575" man="1"/>
        <brk id="17" max="1048575" man="1"/>
      </colBreaks>
      <pageMargins left="0.5" right="0.5" top="0.5" bottom="0.25" header="0.5" footer="0.25"/>
      <printOptions horizontalCentered="1" verticalCentered="1"/>
      <pageSetup scale="99" orientation="portrait" r:id="rId11"/>
      <headerFooter alignWithMargins="0"/>
    </customSheetView>
    <customSheetView guid="{D099E5BD-69C3-4A36-A01A-AB9127CD02AF}" showGridLines="0" fitToPage="1" topLeftCell="A22">
      <selection activeCell="N56" sqref="N56"/>
      <colBreaks count="2" manualBreakCount="2">
        <brk id="10" max="1048575" man="1"/>
        <brk id="17" max="1048575" man="1"/>
      </colBreaks>
      <pageMargins left="0.5" right="0.5" top="0.5" bottom="0.25" header="0.5" footer="0.25"/>
      <printOptions horizontalCentered="1" verticalCentered="1"/>
      <pageSetup scale="97" fitToWidth="2" orientation="portrait" r:id="rId12"/>
      <headerFooter alignWithMargins="0"/>
    </customSheetView>
  </customSheetViews>
  <printOptions horizontalCentered="1" verticalCentered="1" gridLinesSet="0"/>
  <pageMargins left="0.5" right="0.5" top="0.5" bottom="0.25" header="0.5" footer="0.25"/>
  <pageSetup scale="97" fitToWidth="2" orientation="portrait" r:id="rId13"/>
  <headerFooter alignWithMargins="0"/>
  <colBreaks count="2" manualBreakCount="2">
    <brk id="10" max="1048575" man="1"/>
    <brk id="17" max="1048575" man="1"/>
  </colBreaks>
  <legacyDrawing r:id="rId1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2"/>
  <sheetViews>
    <sheetView showGridLines="0" topLeftCell="A30" zoomScaleNormal="100" workbookViewId="0">
      <selection activeCell="C36" sqref="C36"/>
    </sheetView>
  </sheetViews>
  <sheetFormatPr defaultColWidth="8.85546875" defaultRowHeight="12.75"/>
  <cols>
    <col min="1" max="2" width="5.7109375" style="908" customWidth="1"/>
    <col min="3" max="3" width="4.7109375" style="908" customWidth="1"/>
    <col min="4" max="4" width="2.7109375" style="908" customWidth="1"/>
    <col min="5" max="5" width="24.28515625" style="908" customWidth="1"/>
    <col min="6" max="6" width="12.7109375" style="908" customWidth="1"/>
    <col min="7" max="7" width="11.7109375" style="908" customWidth="1"/>
    <col min="8" max="8" width="10.7109375" style="1147" customWidth="1"/>
    <col min="9" max="10" width="11.7109375" style="908" customWidth="1"/>
    <col min="11" max="11" width="9.7109375" style="908" customWidth="1"/>
    <col min="12" max="12" width="6.7109375" style="908" customWidth="1"/>
    <col min="13" max="13" width="4.5703125" style="908" customWidth="1"/>
    <col min="14" max="14" width="8.85546875" style="908"/>
    <col min="15" max="15" width="20.140625" style="1052" bestFit="1" customWidth="1"/>
    <col min="16" max="16" width="10.140625" style="1052" bestFit="1" customWidth="1"/>
    <col min="17" max="17" width="20.140625" style="1052" bestFit="1" customWidth="1"/>
    <col min="18" max="18" width="10.140625" style="908" bestFit="1" customWidth="1"/>
    <col min="19" max="16384" width="8.85546875" style="908"/>
  </cols>
  <sheetData>
    <row r="1" spans="1:17">
      <c r="A1" s="1048">
        <v>34</v>
      </c>
      <c r="B1" s="1049"/>
      <c r="C1" s="1049"/>
      <c r="D1" s="1049"/>
      <c r="E1" s="1049"/>
      <c r="F1" s="1049"/>
      <c r="G1" s="1049"/>
      <c r="H1" s="1050"/>
      <c r="I1" s="1049"/>
      <c r="J1" s="1049"/>
      <c r="K1" s="1049"/>
      <c r="L1" s="1051" t="s">
        <v>3204</v>
      </c>
    </row>
    <row r="2" spans="1:17">
      <c r="A2" s="1053" t="s">
        <v>1220</v>
      </c>
      <c r="B2" s="1054"/>
      <c r="C2" s="1054"/>
      <c r="D2" s="1054"/>
      <c r="E2" s="1054"/>
      <c r="F2" s="1054"/>
      <c r="G2" s="1054"/>
      <c r="H2" s="1054"/>
      <c r="I2" s="1054"/>
      <c r="J2" s="1054"/>
      <c r="K2" s="1054"/>
      <c r="L2" s="1055"/>
      <c r="M2" s="942"/>
    </row>
    <row r="3" spans="1:17" s="569" customFormat="1">
      <c r="A3" s="1056" t="s">
        <v>295</v>
      </c>
      <c r="B3" s="1057"/>
      <c r="C3" s="1057"/>
      <c r="D3" s="1057"/>
      <c r="E3" s="1057"/>
      <c r="F3" s="1057"/>
      <c r="G3" s="1057"/>
      <c r="H3" s="1057"/>
      <c r="I3" s="1057"/>
      <c r="J3" s="1057"/>
      <c r="K3" s="1057"/>
      <c r="L3" s="1058"/>
      <c r="M3" s="1059"/>
      <c r="O3" s="671"/>
      <c r="P3" s="671"/>
      <c r="Q3" s="671"/>
    </row>
    <row r="4" spans="1:17" s="569" customFormat="1">
      <c r="A4" s="1056"/>
      <c r="B4" s="1057"/>
      <c r="C4" s="1057"/>
      <c r="D4" s="1057"/>
      <c r="E4" s="1057"/>
      <c r="F4" s="1057"/>
      <c r="G4" s="1057"/>
      <c r="H4" s="1057"/>
      <c r="I4" s="1057"/>
      <c r="J4" s="1057"/>
      <c r="K4" s="1057"/>
      <c r="L4" s="1058"/>
      <c r="M4" s="1056"/>
      <c r="O4" s="671"/>
      <c r="P4" s="671"/>
      <c r="Q4" s="671"/>
    </row>
    <row r="5" spans="1:17" s="569" customFormat="1" ht="12">
      <c r="A5" s="1059"/>
      <c r="B5" s="1060"/>
      <c r="C5" s="1060"/>
      <c r="D5" s="1060"/>
      <c r="E5" s="1060"/>
      <c r="F5" s="1060"/>
      <c r="G5" s="1060"/>
      <c r="H5" s="1061"/>
      <c r="I5" s="1060"/>
      <c r="J5" s="1060"/>
      <c r="K5" s="1060"/>
      <c r="L5" s="1062"/>
      <c r="M5" s="1060"/>
      <c r="O5" s="671"/>
      <c r="P5" s="671"/>
      <c r="Q5" s="671"/>
    </row>
    <row r="6" spans="1:17" s="569" customFormat="1">
      <c r="A6" s="1063" t="s">
        <v>1221</v>
      </c>
      <c r="B6" s="683"/>
      <c r="C6" s="1060"/>
      <c r="D6" s="1060"/>
      <c r="E6" s="1060"/>
      <c r="F6" s="942"/>
      <c r="G6" s="942"/>
      <c r="H6" s="1064"/>
      <c r="I6" s="942"/>
      <c r="J6" s="942"/>
      <c r="K6" s="942"/>
      <c r="L6" s="1065"/>
      <c r="M6" s="942"/>
      <c r="O6" s="671"/>
      <c r="P6" s="671"/>
      <c r="Q6" s="671"/>
    </row>
    <row r="7" spans="1:17" s="569" customFormat="1">
      <c r="A7" s="1066" t="s">
        <v>1222</v>
      </c>
      <c r="B7" s="683"/>
      <c r="C7" s="1060"/>
      <c r="D7" s="1060"/>
      <c r="E7" s="1060"/>
      <c r="F7" s="942"/>
      <c r="G7" s="942"/>
      <c r="H7" s="1064"/>
      <c r="I7" s="942"/>
      <c r="J7" s="942"/>
      <c r="K7" s="942"/>
      <c r="L7" s="1065"/>
      <c r="M7" s="942"/>
      <c r="O7" s="671"/>
      <c r="P7" s="671"/>
      <c r="Q7" s="671"/>
    </row>
    <row r="8" spans="1:17" s="569" customFormat="1">
      <c r="A8" s="1066" t="s">
        <v>1223</v>
      </c>
      <c r="B8" s="683"/>
      <c r="C8" s="1060"/>
      <c r="D8" s="1060"/>
      <c r="E8" s="1060"/>
      <c r="F8" s="942"/>
      <c r="G8" s="942"/>
      <c r="H8" s="1064"/>
      <c r="I8" s="942"/>
      <c r="J8" s="942"/>
      <c r="K8" s="942"/>
      <c r="L8" s="1065"/>
      <c r="M8" s="942"/>
      <c r="O8" s="671"/>
      <c r="P8" s="671"/>
      <c r="Q8" s="671"/>
    </row>
    <row r="9" spans="1:17" s="569" customFormat="1">
      <c r="A9" s="1066" t="s">
        <v>1224</v>
      </c>
      <c r="B9" s="683"/>
      <c r="C9" s="1060"/>
      <c r="D9" s="1060"/>
      <c r="E9" s="1060"/>
      <c r="F9" s="942"/>
      <c r="G9" s="942"/>
      <c r="H9" s="1064"/>
      <c r="I9" s="942"/>
      <c r="J9" s="942"/>
      <c r="K9" s="942"/>
      <c r="L9" s="1065"/>
      <c r="M9" s="942"/>
      <c r="O9" s="671"/>
      <c r="P9" s="671"/>
      <c r="Q9" s="671"/>
    </row>
    <row r="10" spans="1:17" s="569" customFormat="1">
      <c r="A10" s="1066" t="s">
        <v>1225</v>
      </c>
      <c r="B10" s="683"/>
      <c r="C10" s="1060"/>
      <c r="D10" s="1060"/>
      <c r="E10" s="1060"/>
      <c r="F10" s="942"/>
      <c r="G10" s="942"/>
      <c r="H10" s="1064"/>
      <c r="I10" s="942"/>
      <c r="J10" s="942"/>
      <c r="K10" s="942"/>
      <c r="L10" s="1065"/>
      <c r="M10" s="942"/>
      <c r="O10" s="671"/>
      <c r="P10" s="671"/>
      <c r="Q10" s="671"/>
    </row>
    <row r="11" spans="1:17" s="569" customFormat="1">
      <c r="A11" s="1066" t="s">
        <v>1226</v>
      </c>
      <c r="B11" s="683"/>
      <c r="C11" s="1060"/>
      <c r="D11" s="1060"/>
      <c r="E11" s="1060"/>
      <c r="F11" s="942"/>
      <c r="G11" s="942"/>
      <c r="H11" s="1064"/>
      <c r="I11" s="942"/>
      <c r="J11" s="942"/>
      <c r="K11" s="942"/>
      <c r="L11" s="1065"/>
      <c r="M11" s="942"/>
      <c r="O11" s="671"/>
      <c r="P11" s="671"/>
      <c r="Q11" s="671"/>
    </row>
    <row r="12" spans="1:17" s="569" customFormat="1">
      <c r="A12" s="1066" t="s">
        <v>1227</v>
      </c>
      <c r="B12" s="683"/>
      <c r="C12" s="1060"/>
      <c r="D12" s="1060"/>
      <c r="E12" s="1060"/>
      <c r="F12" s="942"/>
      <c r="G12" s="942"/>
      <c r="H12" s="1064"/>
      <c r="I12" s="942"/>
      <c r="J12" s="942"/>
      <c r="K12" s="942"/>
      <c r="L12" s="1065"/>
      <c r="M12" s="942"/>
      <c r="O12" s="671"/>
      <c r="P12" s="671"/>
      <c r="Q12" s="671"/>
    </row>
    <row r="13" spans="1:17" s="569" customFormat="1">
      <c r="A13" s="1066" t="s">
        <v>1228</v>
      </c>
      <c r="B13" s="683"/>
      <c r="C13" s="1060"/>
      <c r="D13" s="1060"/>
      <c r="E13" s="1060"/>
      <c r="F13" s="942"/>
      <c r="G13" s="942"/>
      <c r="H13" s="1064"/>
      <c r="I13" s="942"/>
      <c r="J13" s="942"/>
      <c r="K13" s="942"/>
      <c r="L13" s="1065"/>
      <c r="M13" s="942"/>
      <c r="O13" s="671"/>
      <c r="P13" s="671"/>
      <c r="Q13" s="671"/>
    </row>
    <row r="14" spans="1:17" s="569" customFormat="1">
      <c r="A14" s="1066" t="s">
        <v>1229</v>
      </c>
      <c r="B14" s="683"/>
      <c r="C14" s="1060"/>
      <c r="D14" s="1060"/>
      <c r="E14" s="1060"/>
      <c r="F14" s="942"/>
      <c r="G14" s="942"/>
      <c r="H14" s="1064"/>
      <c r="I14" s="942"/>
      <c r="J14" s="942"/>
      <c r="K14" s="942"/>
      <c r="L14" s="1065"/>
      <c r="M14" s="942"/>
      <c r="O14" s="671"/>
      <c r="P14" s="671"/>
      <c r="Q14" s="671"/>
    </row>
    <row r="15" spans="1:17" s="569" customFormat="1">
      <c r="A15" s="1066" t="s">
        <v>1230</v>
      </c>
      <c r="B15" s="683"/>
      <c r="C15" s="1060"/>
      <c r="D15" s="1060"/>
      <c r="E15" s="1060"/>
      <c r="F15" s="942"/>
      <c r="G15" s="942"/>
      <c r="H15" s="1064"/>
      <c r="I15" s="942"/>
      <c r="J15" s="942"/>
      <c r="K15" s="942"/>
      <c r="L15" s="1065"/>
      <c r="M15" s="942"/>
      <c r="O15" s="671"/>
      <c r="P15" s="671"/>
      <c r="Q15" s="671"/>
    </row>
    <row r="16" spans="1:17" s="569" customFormat="1">
      <c r="A16" s="1063" t="s">
        <v>1231</v>
      </c>
      <c r="B16" s="683"/>
      <c r="C16" s="1060"/>
      <c r="D16" s="1060"/>
      <c r="E16" s="1060"/>
      <c r="F16" s="942"/>
      <c r="G16" s="942"/>
      <c r="H16" s="1064"/>
      <c r="I16" s="942"/>
      <c r="J16" s="942"/>
      <c r="K16" s="942"/>
      <c r="L16" s="1065"/>
      <c r="M16" s="942"/>
      <c r="O16" s="671"/>
      <c r="P16" s="671"/>
      <c r="Q16" s="671"/>
    </row>
    <row r="17" spans="1:18" s="569" customFormat="1">
      <c r="A17" s="1063" t="s">
        <v>1232</v>
      </c>
      <c r="B17" s="683"/>
      <c r="C17" s="1060"/>
      <c r="D17" s="1060"/>
      <c r="E17" s="1060"/>
      <c r="F17" s="942"/>
      <c r="G17" s="942"/>
      <c r="H17" s="1064"/>
      <c r="I17" s="942"/>
      <c r="J17" s="942"/>
      <c r="K17" s="942"/>
      <c r="L17" s="1065"/>
      <c r="M17" s="942"/>
      <c r="O17" s="671"/>
      <c r="P17" s="671"/>
      <c r="Q17" s="671"/>
    </row>
    <row r="18" spans="1:18" s="569" customFormat="1">
      <c r="A18" s="1066" t="s">
        <v>1233</v>
      </c>
      <c r="B18" s="683"/>
      <c r="C18" s="1060"/>
      <c r="D18" s="1060"/>
      <c r="E18" s="1060"/>
      <c r="F18" s="942"/>
      <c r="G18" s="942"/>
      <c r="H18" s="1064"/>
      <c r="I18" s="942"/>
      <c r="J18" s="942"/>
      <c r="K18" s="942"/>
      <c r="L18" s="1065"/>
      <c r="M18" s="942"/>
      <c r="O18" s="671"/>
      <c r="P18" s="671"/>
      <c r="Q18" s="671"/>
    </row>
    <row r="19" spans="1:18" s="569" customFormat="1">
      <c r="A19" s="1063" t="s">
        <v>1234</v>
      </c>
      <c r="B19" s="683"/>
      <c r="C19" s="1060"/>
      <c r="D19" s="1060"/>
      <c r="E19" s="1060"/>
      <c r="F19" s="942"/>
      <c r="G19" s="942"/>
      <c r="H19" s="1064"/>
      <c r="I19" s="942"/>
      <c r="J19" s="942"/>
      <c r="K19" s="942"/>
      <c r="L19" s="1065"/>
      <c r="M19" s="942"/>
      <c r="O19" s="671"/>
      <c r="P19" s="671"/>
      <c r="Q19" s="671"/>
    </row>
    <row r="20" spans="1:18" s="569" customFormat="1">
      <c r="A20" s="1066" t="s">
        <v>1235</v>
      </c>
      <c r="B20" s="683"/>
      <c r="C20" s="1060"/>
      <c r="D20" s="1060"/>
      <c r="E20" s="1060"/>
      <c r="F20" s="942"/>
      <c r="G20" s="942"/>
      <c r="H20" s="1064"/>
      <c r="I20" s="942"/>
      <c r="J20" s="942"/>
      <c r="K20" s="942"/>
      <c r="L20" s="1065"/>
      <c r="M20" s="942"/>
      <c r="O20" s="671"/>
      <c r="P20" s="671"/>
      <c r="Q20" s="671"/>
    </row>
    <row r="21" spans="1:18" s="569" customFormat="1" ht="12">
      <c r="A21" s="1063" t="s">
        <v>1236</v>
      </c>
      <c r="B21" s="683"/>
      <c r="C21" s="1060"/>
      <c r="D21" s="1060"/>
      <c r="E21" s="1060"/>
      <c r="F21" s="1060"/>
      <c r="G21" s="1060"/>
      <c r="H21" s="1061"/>
      <c r="I21" s="1060"/>
      <c r="J21" s="1060"/>
      <c r="K21" s="1060"/>
      <c r="L21" s="1062"/>
      <c r="M21" s="1060"/>
      <c r="O21" s="671"/>
      <c r="P21" s="671"/>
      <c r="Q21" s="671"/>
    </row>
    <row r="22" spans="1:18" s="569" customFormat="1" ht="12">
      <c r="A22" s="1066" t="s">
        <v>1237</v>
      </c>
      <c r="B22" s="1067"/>
      <c r="C22" s="1060"/>
      <c r="D22" s="1060"/>
      <c r="E22" s="1060"/>
      <c r="F22" s="1060"/>
      <c r="G22" s="1060"/>
      <c r="H22" s="1061"/>
      <c r="I22" s="1060"/>
      <c r="J22" s="1060"/>
      <c r="K22" s="1060"/>
      <c r="L22" s="1062"/>
      <c r="M22" s="1060"/>
      <c r="O22" s="671"/>
      <c r="P22" s="671"/>
      <c r="Q22" s="671"/>
    </row>
    <row r="23" spans="1:18" s="569" customFormat="1" ht="12.75" customHeight="1">
      <c r="A23" s="1068"/>
      <c r="B23" s="1069"/>
      <c r="C23" s="1070"/>
      <c r="D23" s="1070"/>
      <c r="E23" s="1070"/>
      <c r="F23" s="1070"/>
      <c r="G23" s="1070"/>
      <c r="H23" s="1051"/>
      <c r="I23" s="1070"/>
      <c r="J23" s="1070"/>
      <c r="K23" s="1070"/>
      <c r="L23" s="1071"/>
      <c r="M23" s="1060"/>
      <c r="O23" s="671"/>
      <c r="P23" s="671"/>
      <c r="Q23" s="671"/>
    </row>
    <row r="24" spans="1:18" s="569" customFormat="1" ht="11.25" customHeight="1">
      <c r="A24" s="1072"/>
      <c r="B24" s="1073"/>
      <c r="C24" s="1073"/>
      <c r="D24" s="1073"/>
      <c r="E24" s="1073"/>
      <c r="F24" s="1073"/>
      <c r="G24" s="1073"/>
      <c r="H24" s="1074"/>
      <c r="I24" s="1073"/>
      <c r="J24" s="1073"/>
      <c r="K24" s="1073"/>
      <c r="L24" s="673"/>
      <c r="M24" s="908"/>
      <c r="O24" s="671"/>
      <c r="P24" s="671"/>
      <c r="Q24" s="671"/>
    </row>
    <row r="25" spans="1:18" s="569" customFormat="1" ht="13.5" thickBot="1">
      <c r="A25" s="654"/>
      <c r="B25" s="654"/>
      <c r="C25" s="683"/>
      <c r="D25" s="683"/>
      <c r="E25" s="683"/>
      <c r="F25" s="1068" t="s">
        <v>1238</v>
      </c>
      <c r="G25" s="1068"/>
      <c r="H25" s="1075"/>
      <c r="I25" s="1068" t="s">
        <v>1239</v>
      </c>
      <c r="J25" s="1068"/>
      <c r="K25" s="1068"/>
      <c r="L25" s="1076"/>
      <c r="M25" s="908"/>
      <c r="O25" s="671"/>
      <c r="P25" s="671"/>
      <c r="Q25" s="671"/>
    </row>
    <row r="26" spans="1:18" s="1052" customFormat="1">
      <c r="A26" s="669"/>
      <c r="B26" s="674"/>
      <c r="C26" s="684"/>
      <c r="D26" s="684"/>
      <c r="E26" s="682"/>
      <c r="F26" s="1077" t="s">
        <v>1240</v>
      </c>
      <c r="G26" s="1078"/>
      <c r="H26" s="1079" t="s">
        <v>1241</v>
      </c>
      <c r="I26" s="1077" t="s">
        <v>1240</v>
      </c>
      <c r="J26" s="1078"/>
      <c r="K26" s="1080" t="s">
        <v>1241</v>
      </c>
      <c r="L26" s="669"/>
      <c r="M26" s="908"/>
    </row>
    <row r="27" spans="1:18" s="1052" customFormat="1">
      <c r="A27" s="669"/>
      <c r="B27" s="684"/>
      <c r="C27" s="569"/>
      <c r="D27" s="569"/>
      <c r="E27" s="682"/>
      <c r="F27" s="1081" t="s">
        <v>1242</v>
      </c>
      <c r="G27" s="1082" t="s">
        <v>1243</v>
      </c>
      <c r="H27" s="1083" t="s">
        <v>1244</v>
      </c>
      <c r="I27" s="1081" t="s">
        <v>1242</v>
      </c>
      <c r="J27" s="1082" t="s">
        <v>1243</v>
      </c>
      <c r="K27" s="1084" t="s">
        <v>1244</v>
      </c>
      <c r="L27" s="669"/>
      <c r="M27" s="908"/>
    </row>
    <row r="28" spans="1:18" s="1052" customFormat="1">
      <c r="A28" s="669" t="s">
        <v>7</v>
      </c>
      <c r="B28" s="1060" t="s">
        <v>547</v>
      </c>
      <c r="C28" s="1060"/>
      <c r="D28" s="1060"/>
      <c r="E28" s="1085"/>
      <c r="F28" s="1086" t="s">
        <v>1245</v>
      </c>
      <c r="G28" s="669" t="s">
        <v>1246</v>
      </c>
      <c r="H28" s="1083" t="s">
        <v>1247</v>
      </c>
      <c r="I28" s="1086" t="s">
        <v>1245</v>
      </c>
      <c r="J28" s="669" t="s">
        <v>1246</v>
      </c>
      <c r="K28" s="1084" t="s">
        <v>1247</v>
      </c>
      <c r="L28" s="669" t="s">
        <v>7</v>
      </c>
      <c r="M28" s="908"/>
    </row>
    <row r="29" spans="1:18" s="1052" customFormat="1">
      <c r="A29" s="669" t="s">
        <v>17</v>
      </c>
      <c r="B29" s="1060"/>
      <c r="C29" s="1060"/>
      <c r="D29" s="1060"/>
      <c r="E29" s="1085"/>
      <c r="F29" s="1086" t="s">
        <v>81</v>
      </c>
      <c r="G29" s="669" t="s">
        <v>81</v>
      </c>
      <c r="H29" s="1083" t="s">
        <v>1248</v>
      </c>
      <c r="I29" s="1086" t="s">
        <v>81</v>
      </c>
      <c r="J29" s="669" t="s">
        <v>81</v>
      </c>
      <c r="K29" s="1084" t="s">
        <v>1248</v>
      </c>
      <c r="L29" s="669" t="s">
        <v>17</v>
      </c>
      <c r="M29" s="908"/>
    </row>
    <row r="30" spans="1:18" s="1052" customFormat="1">
      <c r="A30" s="663"/>
      <c r="B30" s="1070" t="s">
        <v>24</v>
      </c>
      <c r="C30" s="1070"/>
      <c r="D30" s="1070"/>
      <c r="E30" s="1070"/>
      <c r="F30" s="1087" t="s">
        <v>25</v>
      </c>
      <c r="G30" s="663" t="s">
        <v>26</v>
      </c>
      <c r="H30" s="1088" t="s">
        <v>27</v>
      </c>
      <c r="I30" s="1087" t="s">
        <v>28</v>
      </c>
      <c r="J30" s="663" t="s">
        <v>29</v>
      </c>
      <c r="K30" s="1089" t="s">
        <v>30</v>
      </c>
      <c r="L30" s="663"/>
      <c r="M30" s="908"/>
      <c r="O30" s="213"/>
      <c r="P30" s="213"/>
      <c r="Q30" s="213"/>
      <c r="R30" s="213"/>
    </row>
    <row r="31" spans="1:18" s="1052" customFormat="1">
      <c r="A31" s="669"/>
      <c r="B31" s="1060" t="s">
        <v>1249</v>
      </c>
      <c r="C31" s="1060"/>
      <c r="D31" s="1060"/>
      <c r="E31" s="1060"/>
      <c r="F31" s="1086"/>
      <c r="G31" s="669"/>
      <c r="H31" s="1090"/>
      <c r="I31" s="1086"/>
      <c r="J31" s="669"/>
      <c r="K31" s="1091"/>
      <c r="L31" s="669"/>
      <c r="M31" s="908"/>
    </row>
    <row r="32" spans="1:18" s="569" customFormat="1" ht="12.75" customHeight="1">
      <c r="A32" s="669">
        <v>1</v>
      </c>
      <c r="B32" s="1093" t="s">
        <v>1142</v>
      </c>
      <c r="C32" s="665" t="s">
        <v>1143</v>
      </c>
      <c r="D32" s="666"/>
      <c r="E32" s="666"/>
      <c r="F32" s="3539">
        <v>3098683</v>
      </c>
      <c r="G32" s="3540">
        <v>3112208</v>
      </c>
      <c r="H32" s="3541">
        <v>2.3144194530282332E-2</v>
      </c>
      <c r="I32" s="1094"/>
      <c r="J32" s="1095"/>
      <c r="K32" s="1096"/>
      <c r="L32" s="669">
        <v>1</v>
      </c>
      <c r="M32" s="908"/>
      <c r="O32" s="671"/>
      <c r="P32" s="671"/>
      <c r="Q32" s="671"/>
    </row>
    <row r="33" spans="1:17" s="569" customFormat="1" ht="12.75" customHeight="1">
      <c r="A33" s="1695">
        <v>2</v>
      </c>
      <c r="B33" s="1099" t="s">
        <v>1144</v>
      </c>
      <c r="C33" s="673" t="s">
        <v>1145</v>
      </c>
      <c r="D33" s="666"/>
      <c r="E33" s="666"/>
      <c r="F33" s="3539">
        <v>18452</v>
      </c>
      <c r="G33" s="3540">
        <v>18730</v>
      </c>
      <c r="H33" s="3541">
        <v>1.1121209835963815E-2</v>
      </c>
      <c r="I33" s="1094"/>
      <c r="J33" s="1095"/>
      <c r="K33" s="1100"/>
      <c r="L33" s="3468">
        <v>2</v>
      </c>
      <c r="M33" s="908"/>
      <c r="O33" s="671"/>
      <c r="P33" s="671"/>
      <c r="Q33" s="671"/>
    </row>
    <row r="34" spans="1:17" s="569" customFormat="1" ht="12.75" customHeight="1">
      <c r="A34" s="1695">
        <v>3</v>
      </c>
      <c r="B34" s="1099" t="s">
        <v>1146</v>
      </c>
      <c r="C34" s="673" t="s">
        <v>1147</v>
      </c>
      <c r="D34" s="666"/>
      <c r="E34" s="666"/>
      <c r="F34" s="3539">
        <v>402352</v>
      </c>
      <c r="G34" s="3540">
        <v>402414</v>
      </c>
      <c r="H34" s="3541">
        <v>1.1150089924592084E-2</v>
      </c>
      <c r="I34" s="1094"/>
      <c r="J34" s="1095"/>
      <c r="K34" s="1100"/>
      <c r="L34" s="3468">
        <v>3</v>
      </c>
      <c r="M34" s="908"/>
      <c r="O34" s="671"/>
      <c r="P34" s="671"/>
      <c r="Q34" s="671"/>
    </row>
    <row r="35" spans="1:17" s="569" customFormat="1" ht="12.75" customHeight="1">
      <c r="A35" s="1695">
        <v>4</v>
      </c>
      <c r="B35" s="1099" t="s">
        <v>1148</v>
      </c>
      <c r="C35" s="673" t="s">
        <v>1149</v>
      </c>
      <c r="D35" s="666"/>
      <c r="E35" s="666"/>
      <c r="F35" s="3539">
        <v>2685807</v>
      </c>
      <c r="G35" s="3540">
        <v>2728917</v>
      </c>
      <c r="H35" s="3541">
        <v>1.5393030921341403E-2</v>
      </c>
      <c r="I35" s="1094"/>
      <c r="J35" s="1095"/>
      <c r="K35" s="1100"/>
      <c r="L35" s="3468">
        <v>4</v>
      </c>
      <c r="M35" s="908"/>
      <c r="O35" s="671"/>
      <c r="P35" s="671"/>
      <c r="Q35" s="671"/>
    </row>
    <row r="36" spans="1:17" s="569" customFormat="1" ht="12.75" customHeight="1">
      <c r="A36" s="1695">
        <v>5</v>
      </c>
      <c r="B36" s="1099" t="s">
        <v>1150</v>
      </c>
      <c r="C36" s="673" t="s">
        <v>1151</v>
      </c>
      <c r="D36" s="666"/>
      <c r="E36" s="666"/>
      <c r="F36" s="3539">
        <v>42582</v>
      </c>
      <c r="G36" s="3540">
        <v>42583</v>
      </c>
      <c r="H36" s="3541">
        <v>8.1600022738498756E-2</v>
      </c>
      <c r="I36" s="1094"/>
      <c r="J36" s="1095"/>
      <c r="K36" s="1100"/>
      <c r="L36" s="3468">
        <v>5</v>
      </c>
      <c r="M36" s="908"/>
      <c r="O36" s="671"/>
      <c r="P36" s="671"/>
      <c r="Q36" s="671"/>
    </row>
    <row r="37" spans="1:17" s="569" customFormat="1" ht="12.75" customHeight="1">
      <c r="A37" s="1695">
        <v>6</v>
      </c>
      <c r="B37" s="1099" t="s">
        <v>1152</v>
      </c>
      <c r="C37" s="1073" t="s">
        <v>1153</v>
      </c>
      <c r="D37" s="666"/>
      <c r="E37" s="666"/>
      <c r="F37" s="3539">
        <v>4566843</v>
      </c>
      <c r="G37" s="3540">
        <v>4712379</v>
      </c>
      <c r="H37" s="3541">
        <v>4.5820756680864098E-2</v>
      </c>
      <c r="I37" s="1094"/>
      <c r="J37" s="1095"/>
      <c r="K37" s="1100"/>
      <c r="L37" s="3468">
        <v>6</v>
      </c>
      <c r="M37" s="908"/>
      <c r="O37" s="671"/>
      <c r="P37" s="671"/>
      <c r="Q37" s="671"/>
    </row>
    <row r="38" spans="1:17" s="569" customFormat="1" ht="12.75" customHeight="1">
      <c r="A38" s="1695">
        <v>7</v>
      </c>
      <c r="B38" s="1099" t="s">
        <v>1154</v>
      </c>
      <c r="C38" s="673" t="s">
        <v>1155</v>
      </c>
      <c r="D38" s="666"/>
      <c r="E38" s="666"/>
      <c r="F38" s="3539">
        <v>5919642</v>
      </c>
      <c r="G38" s="3540">
        <v>6067201</v>
      </c>
      <c r="H38" s="3541">
        <v>2.5533502164713142E-2</v>
      </c>
      <c r="I38" s="1094"/>
      <c r="J38" s="1095"/>
      <c r="K38" s="1100"/>
      <c r="L38" s="3468">
        <v>7</v>
      </c>
      <c r="M38" s="908"/>
      <c r="O38" s="671"/>
      <c r="P38" s="671"/>
      <c r="Q38" s="671"/>
    </row>
    <row r="39" spans="1:17" s="569" customFormat="1" ht="12.75" customHeight="1">
      <c r="A39" s="1695">
        <v>8</v>
      </c>
      <c r="B39" s="1099" t="s">
        <v>1156</v>
      </c>
      <c r="C39" s="673" t="s">
        <v>1157</v>
      </c>
      <c r="D39" s="666"/>
      <c r="E39" s="666"/>
      <c r="F39" s="3539">
        <v>2331436</v>
      </c>
      <c r="G39" s="3540">
        <v>2408220</v>
      </c>
      <c r="H39" s="3541">
        <v>2.7052556154161196E-2</v>
      </c>
      <c r="I39" s="1094"/>
      <c r="J39" s="1095"/>
      <c r="K39" s="1100"/>
      <c r="L39" s="3468">
        <v>8</v>
      </c>
      <c r="M39" s="908"/>
      <c r="O39" s="671"/>
      <c r="P39" s="671"/>
      <c r="Q39" s="671"/>
    </row>
    <row r="40" spans="1:17" s="569" customFormat="1" ht="12.75" customHeight="1">
      <c r="A40" s="1695">
        <v>9</v>
      </c>
      <c r="B40" s="1099" t="s">
        <v>1158</v>
      </c>
      <c r="C40" s="673" t="s">
        <v>1159</v>
      </c>
      <c r="D40" s="666"/>
      <c r="E40" s="666"/>
      <c r="F40" s="3539">
        <v>6906</v>
      </c>
      <c r="G40" s="3540">
        <v>7438</v>
      </c>
      <c r="H40" s="3541">
        <v>1.1052517936025645E-2</v>
      </c>
      <c r="I40" s="1094"/>
      <c r="J40" s="1095"/>
      <c r="K40" s="1100"/>
      <c r="L40" s="3468">
        <v>9</v>
      </c>
      <c r="M40" s="908"/>
      <c r="O40" s="671"/>
      <c r="P40" s="671"/>
      <c r="Q40" s="671"/>
    </row>
    <row r="41" spans="1:17" s="569" customFormat="1" ht="12.75" customHeight="1">
      <c r="A41" s="1695">
        <v>10</v>
      </c>
      <c r="B41" s="1099" t="s">
        <v>1160</v>
      </c>
      <c r="C41" s="673" t="s">
        <v>1161</v>
      </c>
      <c r="D41" s="666"/>
      <c r="E41" s="666"/>
      <c r="F41" s="3539">
        <v>746225</v>
      </c>
      <c r="G41" s="3540">
        <v>807024</v>
      </c>
      <c r="H41" s="3541">
        <v>2.5360195115233294E-2</v>
      </c>
      <c r="I41" s="1094"/>
      <c r="J41" s="1095"/>
      <c r="K41" s="1102"/>
      <c r="L41" s="3468">
        <v>10</v>
      </c>
      <c r="M41" s="908"/>
      <c r="O41" s="671"/>
      <c r="P41" s="671"/>
      <c r="Q41" s="671"/>
    </row>
    <row r="42" spans="1:17" s="569" customFormat="1" ht="12.75" customHeight="1">
      <c r="A42" s="1695">
        <v>11</v>
      </c>
      <c r="B42" s="1099" t="s">
        <v>1162</v>
      </c>
      <c r="C42" s="673" t="s">
        <v>1163</v>
      </c>
      <c r="D42" s="666"/>
      <c r="E42" s="666"/>
      <c r="F42" s="3539">
        <v>49620</v>
      </c>
      <c r="G42" s="3540">
        <v>49595</v>
      </c>
      <c r="H42" s="3541">
        <v>2.2998305901765485E-2</v>
      </c>
      <c r="I42" s="1094"/>
      <c r="J42" s="1095"/>
      <c r="K42" s="1100"/>
      <c r="L42" s="3468">
        <v>11</v>
      </c>
      <c r="M42" s="908"/>
      <c r="O42" s="671"/>
      <c r="P42" s="671"/>
      <c r="Q42" s="671"/>
    </row>
    <row r="43" spans="1:17" s="569" customFormat="1" ht="12.75" customHeight="1">
      <c r="A43" s="1695">
        <v>12</v>
      </c>
      <c r="B43" s="1099" t="s">
        <v>1164</v>
      </c>
      <c r="C43" s="673" t="s">
        <v>1165</v>
      </c>
      <c r="D43" s="666"/>
      <c r="E43" s="666"/>
      <c r="F43" s="3539"/>
      <c r="G43" s="3540"/>
      <c r="H43" s="3541">
        <v>0</v>
      </c>
      <c r="I43" s="1094"/>
      <c r="J43" s="1095"/>
      <c r="K43" s="1102"/>
      <c r="L43" s="3468">
        <v>12</v>
      </c>
      <c r="M43" s="908"/>
      <c r="O43" s="671"/>
      <c r="P43" s="671"/>
      <c r="Q43" s="671"/>
    </row>
    <row r="44" spans="1:17" s="569" customFormat="1" ht="12.75" customHeight="1">
      <c r="A44" s="1695">
        <v>13</v>
      </c>
      <c r="B44" s="1099" t="s">
        <v>1166</v>
      </c>
      <c r="C44" s="673" t="s">
        <v>1167</v>
      </c>
      <c r="D44" s="666"/>
      <c r="E44" s="666"/>
      <c r="F44" s="3539">
        <v>104155</v>
      </c>
      <c r="G44" s="3540">
        <v>117259</v>
      </c>
      <c r="H44" s="3541">
        <v>3.26298884157483E-2</v>
      </c>
      <c r="I44" s="1094"/>
      <c r="J44" s="1095"/>
      <c r="K44" s="1100"/>
      <c r="L44" s="3468">
        <v>13</v>
      </c>
      <c r="M44" s="908"/>
      <c r="O44" s="671"/>
      <c r="P44" s="671"/>
      <c r="Q44" s="671"/>
    </row>
    <row r="45" spans="1:17" s="569" customFormat="1" ht="12.75" customHeight="1">
      <c r="A45" s="1695">
        <v>14</v>
      </c>
      <c r="B45" s="1099" t="s">
        <v>1168</v>
      </c>
      <c r="C45" s="673" t="s">
        <v>1169</v>
      </c>
      <c r="D45" s="666"/>
      <c r="E45" s="666"/>
      <c r="F45" s="3539">
        <v>468112</v>
      </c>
      <c r="G45" s="3540">
        <v>493787</v>
      </c>
      <c r="H45" s="3541">
        <v>2.0303213745991994E-2</v>
      </c>
      <c r="I45" s="3765" t="s">
        <v>1250</v>
      </c>
      <c r="J45" s="3766"/>
      <c r="K45" s="3767"/>
      <c r="L45" s="3468">
        <v>14</v>
      </c>
      <c r="M45" s="908"/>
      <c r="O45" s="671"/>
      <c r="P45" s="671"/>
      <c r="Q45" s="671"/>
    </row>
    <row r="46" spans="1:17" s="569" customFormat="1" ht="12.75" customHeight="1">
      <c r="A46" s="1695">
        <v>15</v>
      </c>
      <c r="B46" s="1099" t="s">
        <v>1170</v>
      </c>
      <c r="C46" s="673" t="s">
        <v>1171</v>
      </c>
      <c r="D46" s="666"/>
      <c r="E46" s="666"/>
      <c r="F46" s="3539">
        <v>871</v>
      </c>
      <c r="G46" s="3540">
        <v>871</v>
      </c>
      <c r="H46" s="3541">
        <v>2.4999938590939141E-2</v>
      </c>
      <c r="I46" s="1094"/>
      <c r="J46" s="1095"/>
      <c r="K46" s="1100"/>
      <c r="L46" s="3468">
        <v>15</v>
      </c>
      <c r="M46" s="908"/>
      <c r="O46" s="671"/>
      <c r="P46" s="671"/>
      <c r="Q46" s="671"/>
    </row>
    <row r="47" spans="1:17" s="569" customFormat="1" ht="12.75" customHeight="1">
      <c r="A47" s="1695">
        <v>16</v>
      </c>
      <c r="B47" s="1099" t="s">
        <v>1172</v>
      </c>
      <c r="C47" s="673" t="s">
        <v>1173</v>
      </c>
      <c r="D47" s="666"/>
      <c r="E47" s="666"/>
      <c r="F47" s="3539">
        <v>4852</v>
      </c>
      <c r="G47" s="3540">
        <v>4852</v>
      </c>
      <c r="H47" s="3541">
        <v>3.328837409000935E-2</v>
      </c>
      <c r="I47" s="1094"/>
      <c r="J47" s="1095"/>
      <c r="K47" s="1100"/>
      <c r="L47" s="3468">
        <v>16</v>
      </c>
      <c r="M47" s="908"/>
      <c r="O47" s="671"/>
      <c r="P47" s="671"/>
      <c r="Q47" s="671"/>
    </row>
    <row r="48" spans="1:17" s="569" customFormat="1" ht="12.75" customHeight="1">
      <c r="A48" s="1695">
        <v>17</v>
      </c>
      <c r="B48" s="1099" t="s">
        <v>1174</v>
      </c>
      <c r="C48" s="673" t="s">
        <v>1175</v>
      </c>
      <c r="D48" s="666"/>
      <c r="E48" s="666"/>
      <c r="F48" s="3539">
        <v>248647</v>
      </c>
      <c r="G48" s="3540">
        <v>249381</v>
      </c>
      <c r="H48" s="3541">
        <v>3.0857491306821267E-2</v>
      </c>
      <c r="I48" s="1094"/>
      <c r="J48" s="1095"/>
      <c r="K48" s="1100"/>
      <c r="L48" s="3468">
        <v>17</v>
      </c>
      <c r="M48" s="908"/>
      <c r="O48" s="671"/>
      <c r="P48" s="671"/>
      <c r="Q48" s="671"/>
    </row>
    <row r="49" spans="1:18" s="569" customFormat="1" ht="12.75" customHeight="1">
      <c r="A49" s="1695">
        <v>18</v>
      </c>
      <c r="B49" s="1099" t="s">
        <v>1176</v>
      </c>
      <c r="C49" s="673" t="s">
        <v>1177</v>
      </c>
      <c r="D49" s="666"/>
      <c r="E49" s="666"/>
      <c r="F49" s="3539">
        <v>793868</v>
      </c>
      <c r="G49" s="3540">
        <v>797959</v>
      </c>
      <c r="H49" s="3541">
        <v>3.0562915322165138E-2</v>
      </c>
      <c r="I49" s="1094"/>
      <c r="J49" s="1095"/>
      <c r="K49" s="1100"/>
      <c r="L49" s="3468">
        <v>18</v>
      </c>
      <c r="M49" s="908"/>
      <c r="O49" s="671"/>
      <c r="P49" s="671"/>
      <c r="Q49" s="671"/>
    </row>
    <row r="50" spans="1:18" s="569" customFormat="1" ht="12.75" customHeight="1">
      <c r="A50" s="1695">
        <v>19</v>
      </c>
      <c r="B50" s="1099" t="s">
        <v>1178</v>
      </c>
      <c r="C50" s="673" t="s">
        <v>1179</v>
      </c>
      <c r="D50" s="666"/>
      <c r="E50" s="666"/>
      <c r="F50" s="3539">
        <v>619422</v>
      </c>
      <c r="G50" s="3540">
        <v>599184</v>
      </c>
      <c r="H50" s="3541">
        <v>3.8852416675328377E-2</v>
      </c>
      <c r="I50" s="1094"/>
      <c r="J50" s="1095"/>
      <c r="K50" s="1100"/>
      <c r="L50" s="3468">
        <v>19</v>
      </c>
      <c r="M50" s="908"/>
      <c r="O50" s="671"/>
      <c r="P50" s="671"/>
      <c r="Q50" s="671"/>
    </row>
    <row r="51" spans="1:18" s="569" customFormat="1" ht="12.75" customHeight="1">
      <c r="A51" s="1695">
        <v>20</v>
      </c>
      <c r="B51" s="1099" t="s">
        <v>1180</v>
      </c>
      <c r="C51" s="673" t="s">
        <v>1181</v>
      </c>
      <c r="D51" s="666"/>
      <c r="E51" s="666"/>
      <c r="F51" s="3539">
        <v>1763963</v>
      </c>
      <c r="G51" s="3540">
        <v>1914172</v>
      </c>
      <c r="H51" s="3541">
        <v>1.8187608637973193E-2</v>
      </c>
      <c r="I51" s="1094"/>
      <c r="J51" s="1095"/>
      <c r="K51" s="1100"/>
      <c r="L51" s="3468">
        <v>20</v>
      </c>
      <c r="M51" s="908"/>
      <c r="O51" s="671"/>
      <c r="P51" s="671"/>
      <c r="Q51" s="671"/>
    </row>
    <row r="52" spans="1:18" s="569" customFormat="1" ht="12.75" customHeight="1">
      <c r="A52" s="1695">
        <v>21</v>
      </c>
      <c r="B52" s="1099" t="s">
        <v>1182</v>
      </c>
      <c r="C52" s="673" t="s">
        <v>1183</v>
      </c>
      <c r="D52" s="666"/>
      <c r="E52" s="666"/>
      <c r="F52" s="3539">
        <v>2771</v>
      </c>
      <c r="G52" s="3540">
        <v>2771</v>
      </c>
      <c r="H52" s="3541">
        <v>3.0789504422775768E-2</v>
      </c>
      <c r="I52" s="1094"/>
      <c r="J52" s="1095"/>
      <c r="K52" s="1100"/>
      <c r="L52" s="3468">
        <v>21</v>
      </c>
      <c r="M52" s="908"/>
      <c r="O52" s="671"/>
      <c r="P52" s="671"/>
      <c r="Q52" s="671"/>
    </row>
    <row r="53" spans="1:18" s="569" customFormat="1" ht="12.75" customHeight="1">
      <c r="A53" s="1695">
        <v>22</v>
      </c>
      <c r="B53" s="1099" t="s">
        <v>1184</v>
      </c>
      <c r="C53" s="673" t="s">
        <v>1185</v>
      </c>
      <c r="D53" s="666"/>
      <c r="E53" s="666"/>
      <c r="F53" s="3539">
        <v>41171</v>
      </c>
      <c r="G53" s="3540">
        <v>42289</v>
      </c>
      <c r="H53" s="3541">
        <v>2.2731936871335852E-2</v>
      </c>
      <c r="I53" s="1094"/>
      <c r="J53" s="1095"/>
      <c r="K53" s="1100"/>
      <c r="L53" s="3468">
        <v>22</v>
      </c>
      <c r="M53" s="908"/>
      <c r="O53" s="671"/>
      <c r="P53" s="671"/>
      <c r="Q53" s="671"/>
    </row>
    <row r="54" spans="1:18" s="569" customFormat="1" ht="12.75" customHeight="1">
      <c r="A54" s="1695">
        <v>23</v>
      </c>
      <c r="B54" s="1099" t="s">
        <v>1186</v>
      </c>
      <c r="C54" s="673" t="s">
        <v>1187</v>
      </c>
      <c r="D54" s="666"/>
      <c r="E54" s="666"/>
      <c r="F54" s="3539">
        <v>13724</v>
      </c>
      <c r="G54" s="3540">
        <v>13778</v>
      </c>
      <c r="H54" s="3541">
        <v>2.5710658297722642E-2</v>
      </c>
      <c r="I54" s="1094"/>
      <c r="J54" s="1095"/>
      <c r="K54" s="1100"/>
      <c r="L54" s="3468">
        <v>23</v>
      </c>
      <c r="M54" s="908"/>
      <c r="O54" s="671"/>
      <c r="P54" s="671"/>
      <c r="Q54" s="671"/>
    </row>
    <row r="55" spans="1:18" s="569" customFormat="1" ht="12.75" customHeight="1">
      <c r="A55" s="1695">
        <v>24</v>
      </c>
      <c r="B55" s="1099" t="s">
        <v>1188</v>
      </c>
      <c r="C55" s="673" t="s">
        <v>1189</v>
      </c>
      <c r="D55" s="666"/>
      <c r="E55" s="666"/>
      <c r="F55" s="3539">
        <v>679117</v>
      </c>
      <c r="G55" s="3540">
        <v>708443</v>
      </c>
      <c r="H55" s="3541">
        <v>5.3362261066645461E-2</v>
      </c>
      <c r="I55" s="1094"/>
      <c r="J55" s="1095"/>
      <c r="K55" s="1100"/>
      <c r="L55" s="3468">
        <v>24</v>
      </c>
      <c r="M55" s="908"/>
      <c r="O55" s="671"/>
      <c r="P55" s="671"/>
      <c r="Q55" s="671"/>
    </row>
    <row r="56" spans="1:18" s="569" customFormat="1" ht="12.75" customHeight="1">
      <c r="A56" s="1695">
        <v>25</v>
      </c>
      <c r="B56" s="1099" t="s">
        <v>1190</v>
      </c>
      <c r="C56" s="673" t="s">
        <v>1191</v>
      </c>
      <c r="D56" s="666"/>
      <c r="E56" s="666"/>
      <c r="F56" s="3539">
        <v>399878</v>
      </c>
      <c r="G56" s="3540">
        <v>401773</v>
      </c>
      <c r="H56" s="3541">
        <v>7.4744032770991981E-2</v>
      </c>
      <c r="I56" s="1094"/>
      <c r="J56" s="1095"/>
      <c r="K56" s="1100"/>
      <c r="L56" s="3468">
        <v>25</v>
      </c>
      <c r="M56" s="908"/>
      <c r="O56" s="671"/>
      <c r="P56" s="671"/>
      <c r="Q56" s="671"/>
    </row>
    <row r="57" spans="1:18" s="569" customFormat="1" ht="12.75" customHeight="1">
      <c r="A57" s="1695">
        <v>26</v>
      </c>
      <c r="B57" s="1099" t="s">
        <v>1192</v>
      </c>
      <c r="C57" s="673" t="s">
        <v>1193</v>
      </c>
      <c r="D57" s="666"/>
      <c r="E57" s="666"/>
      <c r="F57" s="3539">
        <v>167218</v>
      </c>
      <c r="G57" s="3540">
        <v>180709</v>
      </c>
      <c r="H57" s="3541">
        <v>3.561317716294355E-2</v>
      </c>
      <c r="I57" s="1094"/>
      <c r="J57" s="1095"/>
      <c r="K57" s="1100"/>
      <c r="L57" s="3468">
        <v>26</v>
      </c>
      <c r="M57" s="908"/>
      <c r="O57" s="671"/>
      <c r="P57" s="671"/>
      <c r="Q57" s="671"/>
    </row>
    <row r="58" spans="1:18" s="569" customFormat="1" ht="12.75" customHeight="1">
      <c r="A58" s="1695">
        <v>27</v>
      </c>
      <c r="B58" s="1099" t="s">
        <v>1194</v>
      </c>
      <c r="C58" s="673" t="s">
        <v>1195</v>
      </c>
      <c r="D58" s="666"/>
      <c r="E58" s="666"/>
      <c r="F58" s="3539">
        <v>15278</v>
      </c>
      <c r="G58" s="3540">
        <v>15278</v>
      </c>
      <c r="H58" s="3541">
        <v>2.2691662970578494E-2</v>
      </c>
      <c r="I58" s="1094"/>
      <c r="J58" s="1095"/>
      <c r="K58" s="1100"/>
      <c r="L58" s="3468">
        <v>27</v>
      </c>
      <c r="M58" s="908"/>
      <c r="O58" s="671"/>
      <c r="P58" s="671"/>
      <c r="Q58" s="671"/>
    </row>
    <row r="59" spans="1:18" s="569" customFormat="1" ht="12.75" customHeight="1">
      <c r="A59" s="1695">
        <v>28</v>
      </c>
      <c r="B59" s="1103" t="s">
        <v>1251</v>
      </c>
      <c r="C59" s="1104"/>
      <c r="D59" s="1048"/>
      <c r="E59" s="1048"/>
      <c r="F59" s="3539"/>
      <c r="G59" s="3540"/>
      <c r="H59" s="3541">
        <v>0</v>
      </c>
      <c r="I59" s="1094"/>
      <c r="J59" s="1095"/>
      <c r="K59" s="1100"/>
      <c r="L59" s="3468">
        <v>28</v>
      </c>
      <c r="M59" s="908"/>
      <c r="O59" s="671"/>
      <c r="P59" s="671"/>
      <c r="Q59" s="671"/>
    </row>
    <row r="60" spans="1:18" s="569" customFormat="1" ht="12.75" customHeight="1">
      <c r="A60" s="1695">
        <v>29</v>
      </c>
      <c r="B60" s="1103" t="s">
        <v>1252</v>
      </c>
      <c r="C60" s="1104"/>
      <c r="D60" s="1048"/>
      <c r="E60" s="1048"/>
      <c r="F60" s="3539"/>
      <c r="G60" s="3540"/>
      <c r="H60" s="3541">
        <v>0</v>
      </c>
      <c r="I60" s="1094"/>
      <c r="J60" s="1095"/>
      <c r="K60" s="1100"/>
      <c r="L60" s="3468">
        <v>29</v>
      </c>
      <c r="M60" s="908"/>
      <c r="O60" s="671"/>
      <c r="P60" s="671"/>
      <c r="Q60" s="671"/>
    </row>
    <row r="61" spans="1:18" s="569" customFormat="1" ht="12.75" customHeight="1">
      <c r="A61" s="1695">
        <v>30</v>
      </c>
      <c r="B61" s="1105"/>
      <c r="C61" s="1106"/>
      <c r="D61" s="1107" t="s">
        <v>1253</v>
      </c>
      <c r="E61" s="1106"/>
      <c r="F61" s="3539">
        <v>25191595</v>
      </c>
      <c r="G61" s="3540">
        <v>25899215</v>
      </c>
      <c r="H61" s="3542">
        <v>2.9228737516817448E-2</v>
      </c>
      <c r="I61" s="1108"/>
      <c r="J61" s="1109"/>
      <c r="K61" s="1110"/>
      <c r="L61" s="3468">
        <v>30</v>
      </c>
      <c r="M61" s="908"/>
      <c r="O61" s="671"/>
      <c r="P61" s="671"/>
      <c r="Q61" s="671"/>
      <c r="R61" s="671"/>
    </row>
    <row r="62" spans="1:18" s="569" customFormat="1" ht="3.95" customHeight="1">
      <c r="A62" s="657"/>
      <c r="B62" s="1113"/>
      <c r="C62" s="948"/>
      <c r="D62" s="1114"/>
      <c r="E62" s="3560"/>
      <c r="F62" s="3543"/>
      <c r="G62" s="3544"/>
      <c r="H62" s="3545"/>
      <c r="I62" s="1116"/>
      <c r="J62" s="1117"/>
      <c r="K62" s="1118"/>
      <c r="L62" s="3565"/>
      <c r="M62" s="908"/>
      <c r="O62" s="671"/>
      <c r="P62" s="671"/>
      <c r="Q62" s="671"/>
    </row>
    <row r="63" spans="1:18" s="569" customFormat="1" ht="12.75" customHeight="1">
      <c r="A63" s="669"/>
      <c r="B63" s="3558" t="s">
        <v>276</v>
      </c>
      <c r="C63" s="3561"/>
      <c r="D63" s="3561"/>
      <c r="E63" s="3559"/>
      <c r="F63" s="3553"/>
      <c r="G63" s="3554"/>
      <c r="H63" s="3556"/>
      <c r="I63" s="3562"/>
      <c r="J63" s="3563"/>
      <c r="K63" s="3564"/>
      <c r="L63" s="1086"/>
      <c r="M63" s="908"/>
      <c r="O63" s="671"/>
      <c r="P63" s="671"/>
      <c r="Q63" s="671"/>
    </row>
    <row r="64" spans="1:18" s="569" customFormat="1" ht="12.75" customHeight="1">
      <c r="A64" s="663">
        <v>31</v>
      </c>
      <c r="B64" s="1093" t="s">
        <v>1198</v>
      </c>
      <c r="C64" s="665" t="s">
        <v>1254</v>
      </c>
      <c r="D64" s="666"/>
      <c r="E64" s="666"/>
      <c r="F64" s="3539">
        <v>5291180</v>
      </c>
      <c r="G64" s="3555">
        <v>5518827</v>
      </c>
      <c r="H64" s="3557">
        <v>3.6913804211380942E-2</v>
      </c>
      <c r="I64" s="1094"/>
      <c r="J64" s="1095"/>
      <c r="K64" s="1096"/>
      <c r="L64" s="1087">
        <v>31</v>
      </c>
      <c r="M64" s="908"/>
      <c r="O64" s="671"/>
      <c r="P64" s="671"/>
      <c r="Q64" s="671"/>
    </row>
    <row r="65" spans="1:18" s="569" customFormat="1" ht="12.75" customHeight="1">
      <c r="A65" s="1695">
        <v>32</v>
      </c>
      <c r="B65" s="1099" t="s">
        <v>1199</v>
      </c>
      <c r="C65" s="673" t="s">
        <v>1200</v>
      </c>
      <c r="D65" s="666"/>
      <c r="E65" s="666"/>
      <c r="F65" s="3539">
        <v>3437303</v>
      </c>
      <c r="G65" s="3540">
        <v>3389298</v>
      </c>
      <c r="H65" s="3541">
        <v>2.5190493408579664E-2</v>
      </c>
      <c r="I65" s="1094"/>
      <c r="J65" s="1095"/>
      <c r="K65" s="1100"/>
      <c r="L65" s="3468">
        <v>32</v>
      </c>
      <c r="M65" s="908"/>
      <c r="O65" s="671"/>
      <c r="P65" s="671"/>
      <c r="Q65" s="671"/>
    </row>
    <row r="66" spans="1:18" s="569" customFormat="1" ht="12.75" customHeight="1">
      <c r="A66" s="1695">
        <v>33</v>
      </c>
      <c r="B66" s="1099" t="s">
        <v>1201</v>
      </c>
      <c r="C66" s="673" t="s">
        <v>1202</v>
      </c>
      <c r="D66" s="666"/>
      <c r="E66" s="666"/>
      <c r="F66" s="3539"/>
      <c r="G66" s="3540"/>
      <c r="H66" s="3541">
        <v>0</v>
      </c>
      <c r="I66" s="1094"/>
      <c r="J66" s="1095"/>
      <c r="K66" s="1100"/>
      <c r="L66" s="3468">
        <v>33</v>
      </c>
      <c r="M66" s="908"/>
      <c r="O66" s="671"/>
      <c r="P66" s="671"/>
      <c r="Q66" s="671"/>
    </row>
    <row r="67" spans="1:18" s="569" customFormat="1" ht="12.75" customHeight="1">
      <c r="A67" s="1695">
        <v>34</v>
      </c>
      <c r="B67" s="1099" t="s">
        <v>1203</v>
      </c>
      <c r="C67" s="673" t="s">
        <v>1204</v>
      </c>
      <c r="D67" s="666"/>
      <c r="E67" s="666"/>
      <c r="F67" s="3539">
        <v>641518</v>
      </c>
      <c r="G67" s="3540">
        <v>541491</v>
      </c>
      <c r="H67" s="3541">
        <v>5.1041802125712417E-2</v>
      </c>
      <c r="I67" s="1094"/>
      <c r="J67" s="1095"/>
      <c r="K67" s="1100"/>
      <c r="L67" s="3468">
        <v>34</v>
      </c>
      <c r="M67" s="908"/>
      <c r="O67" s="671"/>
      <c r="P67" s="671"/>
      <c r="Q67" s="671"/>
    </row>
    <row r="68" spans="1:18" s="569" customFormat="1" ht="12.75" customHeight="1">
      <c r="A68" s="1695">
        <v>35</v>
      </c>
      <c r="B68" s="1099" t="s">
        <v>1205</v>
      </c>
      <c r="C68" s="673" t="s">
        <v>1206</v>
      </c>
      <c r="D68" s="666"/>
      <c r="E68" s="666"/>
      <c r="F68" s="3539"/>
      <c r="G68" s="3540"/>
      <c r="H68" s="3541">
        <v>0</v>
      </c>
      <c r="I68" s="1094"/>
      <c r="J68" s="1095"/>
      <c r="K68" s="1100"/>
      <c r="L68" s="3468">
        <v>35</v>
      </c>
      <c r="M68" s="908"/>
      <c r="O68" s="671"/>
      <c r="P68" s="671"/>
      <c r="Q68" s="671"/>
    </row>
    <row r="69" spans="1:18" s="569" customFormat="1" ht="12.75" customHeight="1">
      <c r="A69" s="1695">
        <v>36</v>
      </c>
      <c r="B69" s="1099" t="s">
        <v>1207</v>
      </c>
      <c r="C69" s="673" t="s">
        <v>1208</v>
      </c>
      <c r="D69" s="666"/>
      <c r="E69" s="666"/>
      <c r="F69" s="3539">
        <v>179799</v>
      </c>
      <c r="G69" s="3540">
        <v>208528</v>
      </c>
      <c r="H69" s="3541">
        <v>2.0723246102355389E-2</v>
      </c>
      <c r="I69" s="1094"/>
      <c r="J69" s="1095"/>
      <c r="K69" s="1100"/>
      <c r="L69" s="3468">
        <v>36</v>
      </c>
      <c r="M69" s="908"/>
      <c r="O69" s="671"/>
      <c r="P69" s="671"/>
      <c r="Q69" s="671"/>
    </row>
    <row r="70" spans="1:18" s="569" customFormat="1" ht="12.75" customHeight="1">
      <c r="A70" s="1695">
        <v>37</v>
      </c>
      <c r="B70" s="1099" t="s">
        <v>1209</v>
      </c>
      <c r="C70" s="673" t="s">
        <v>1210</v>
      </c>
      <c r="D70" s="666"/>
      <c r="E70" s="666"/>
      <c r="F70" s="3539">
        <v>252362</v>
      </c>
      <c r="G70" s="3540">
        <v>259351</v>
      </c>
      <c r="H70" s="3541">
        <v>7.6342878878645049E-2</v>
      </c>
      <c r="I70" s="1094"/>
      <c r="J70" s="1095"/>
      <c r="K70" s="1100"/>
      <c r="L70" s="3468">
        <v>37</v>
      </c>
      <c r="M70" s="908"/>
      <c r="O70" s="671"/>
      <c r="P70" s="671"/>
      <c r="Q70" s="671"/>
    </row>
    <row r="71" spans="1:18" s="569" customFormat="1" ht="12.75" customHeight="1">
      <c r="A71" s="1695">
        <v>38</v>
      </c>
      <c r="B71" s="1120" t="s">
        <v>1211</v>
      </c>
      <c r="C71" s="659" t="s">
        <v>1255</v>
      </c>
      <c r="D71" s="683"/>
      <c r="E71" s="683"/>
      <c r="F71" s="3539">
        <v>499520</v>
      </c>
      <c r="G71" s="3540">
        <v>499242</v>
      </c>
      <c r="H71" s="3546">
        <v>0.10981421153538257</v>
      </c>
      <c r="I71" s="1094"/>
      <c r="J71" s="1095"/>
      <c r="K71" s="1121"/>
      <c r="L71" s="3468">
        <v>38</v>
      </c>
      <c r="M71" s="908"/>
      <c r="O71" s="671"/>
      <c r="P71" s="671"/>
      <c r="Q71" s="671"/>
    </row>
    <row r="72" spans="1:18" s="569" customFormat="1" ht="12.75" customHeight="1">
      <c r="A72" s="3467"/>
      <c r="B72" s="1123"/>
      <c r="C72" s="1073" t="s">
        <v>1256</v>
      </c>
      <c r="D72" s="1073"/>
      <c r="E72" s="1124"/>
      <c r="F72" s="3547"/>
      <c r="G72" s="3548"/>
      <c r="H72" s="3541"/>
      <c r="I72" s="1094"/>
      <c r="J72" s="1095"/>
      <c r="K72" s="1100"/>
      <c r="L72" s="3469"/>
      <c r="M72" s="908"/>
      <c r="O72" s="671"/>
      <c r="P72" s="671"/>
      <c r="Q72" s="671"/>
    </row>
    <row r="73" spans="1:18" s="569" customFormat="1" ht="12.75" customHeight="1">
      <c r="A73" s="1695">
        <v>39</v>
      </c>
      <c r="B73" s="1106"/>
      <c r="C73" s="1126" t="s">
        <v>1213</v>
      </c>
      <c r="D73" s="1127"/>
      <c r="E73" s="1106"/>
      <c r="F73" s="3547">
        <v>10301682</v>
      </c>
      <c r="G73" s="3548">
        <v>10416737</v>
      </c>
      <c r="H73" s="3549">
        <v>3.7896538066449506E-2</v>
      </c>
      <c r="I73" s="1108"/>
      <c r="J73" s="1109"/>
      <c r="K73" s="1110"/>
      <c r="L73" s="3468">
        <v>39</v>
      </c>
      <c r="M73" s="908"/>
      <c r="O73" s="671"/>
      <c r="P73" s="671"/>
      <c r="Q73" s="671"/>
      <c r="R73" s="671"/>
    </row>
    <row r="74" spans="1:18" s="569" customFormat="1" ht="3.95" customHeight="1" thickBot="1">
      <c r="A74" s="1695"/>
      <c r="B74" s="688"/>
      <c r="C74" s="1126"/>
      <c r="D74" s="1129"/>
      <c r="E74" s="1106"/>
      <c r="F74" s="3550"/>
      <c r="G74" s="3551"/>
      <c r="H74" s="3552"/>
      <c r="I74" s="1108"/>
      <c r="J74" s="1128"/>
      <c r="K74" s="1110"/>
      <c r="L74" s="3468"/>
      <c r="M74" s="908"/>
      <c r="O74" s="671"/>
      <c r="P74" s="671"/>
      <c r="Q74" s="671"/>
    </row>
    <row r="75" spans="1:18" ht="13.5" thickBot="1">
      <c r="A75" s="1695">
        <v>40</v>
      </c>
      <c r="B75" s="1105"/>
      <c r="C75" s="1105"/>
      <c r="D75" s="1130" t="s">
        <v>328</v>
      </c>
      <c r="E75" s="1131"/>
      <c r="F75" s="1132">
        <v>35493277</v>
      </c>
      <c r="G75" s="1133">
        <v>36315952</v>
      </c>
      <c r="H75" s="1134">
        <v>3.1692410817279887E-2</v>
      </c>
      <c r="I75" s="1132"/>
      <c r="J75" s="1135"/>
      <c r="K75" s="1133"/>
      <c r="L75" s="3468">
        <v>40</v>
      </c>
      <c r="Q75" s="1136"/>
      <c r="R75" s="671"/>
    </row>
    <row r="76" spans="1:18" s="1145" customFormat="1" ht="12">
      <c r="A76" s="1137"/>
      <c r="B76" s="1138"/>
      <c r="C76" s="1139"/>
      <c r="D76" s="1140"/>
      <c r="E76" s="1141"/>
      <c r="F76" s="1142"/>
      <c r="G76" s="1142"/>
      <c r="H76" s="1143" t="s">
        <v>327</v>
      </c>
      <c r="I76" s="1142"/>
      <c r="J76" s="1142"/>
      <c r="K76" s="1142"/>
      <c r="L76" s="1144"/>
      <c r="O76" s="1146"/>
      <c r="P76" s="1146"/>
      <c r="Q76" s="1146"/>
    </row>
    <row r="77" spans="1:18">
      <c r="A77" s="683" t="s">
        <v>388</v>
      </c>
    </row>
    <row r="80" spans="1:18">
      <c r="F80" s="1148"/>
      <c r="G80" s="1148"/>
    </row>
    <row r="81" spans="6:7">
      <c r="F81" s="1148"/>
      <c r="G81" s="1148"/>
    </row>
    <row r="82" spans="6:7">
      <c r="F82" s="1148"/>
      <c r="G82" s="1148"/>
    </row>
  </sheetData>
  <customSheetViews>
    <customSheetView guid="{4E7A3D04-9F51-465C-A42B-3DF9B3E7D5B5}" showPageBreaks="1" showGridLines="0" fitToPage="1" printArea="1">
      <selection activeCell="O14" sqref="O14"/>
      <colBreaks count="1" manualBreakCount="1">
        <brk id="12" max="1048575" man="1"/>
      </colBreaks>
      <pageMargins left="0.5" right="0.5" top="0.5" bottom="0.25" header="0.5" footer="0.5"/>
      <printOptions horizontalCentered="1" verticalCentered="1"/>
      <pageSetup scale="30" orientation="portrait" cellComments="atEnd" horizontalDpi="360" r:id="rId1"/>
      <headerFooter alignWithMargins="0"/>
    </customSheetView>
    <customSheetView guid="{0DB5BAD5-393A-4F38-9E8B-709DEA7858B1}" showPageBreaks="1" showGridLines="0" fitToPage="1" printArea="1">
      <selection activeCell="N37" sqref="N37"/>
      <colBreaks count="1" manualBreakCount="1">
        <brk id="12" max="1048575" man="1"/>
      </colBreaks>
      <pageMargins left="0.5" right="0.5" top="0.5" bottom="0.25" header="0.5" footer="0.5"/>
      <printOptions horizontalCentered="1" verticalCentered="1"/>
      <pageSetup scale="30" orientation="portrait" cellComments="atEnd" horizontalDpi="360" r:id="rId2"/>
      <headerFooter alignWithMargins="0"/>
    </customSheetView>
    <customSheetView guid="{9188604F-721B-4607-B5A7-F14601E34BB8}" showPageBreaks="1" showGridLines="0" fitToPage="1" printArea="1">
      <selection activeCell="N37" sqref="N37"/>
      <colBreaks count="1" manualBreakCount="1">
        <brk id="12" max="1048575" man="1"/>
      </colBreaks>
      <pageMargins left="0.5" right="0.5" top="0.5" bottom="0.25" header="0.5" footer="0.5"/>
      <printOptions horizontalCentered="1" verticalCentered="1"/>
      <pageSetup scale="30" orientation="portrait" cellComments="atEnd" horizontalDpi="360" r:id="rId3"/>
      <headerFooter alignWithMargins="0"/>
    </customSheetView>
    <customSheetView guid="{26429A53-B624-4AA6-8C8D-667186B058B8}" showGridLines="0" fitToPage="1">
      <selection activeCell="N37" sqref="N37"/>
      <colBreaks count="1" manualBreakCount="1">
        <brk id="12" max="1048575" man="1"/>
      </colBreaks>
      <pageMargins left="0.5" right="0.5" top="0.5" bottom="0.25" header="0.5" footer="0.5"/>
      <printOptions horizontalCentered="1" verticalCentered="1"/>
      <pageSetup scale="75" orientation="portrait" cellComments="atEnd" horizontalDpi="360" r:id="rId4"/>
      <headerFooter alignWithMargins="0"/>
    </customSheetView>
    <customSheetView guid="{7390B031-6060-4327-BF01-8B9465EDB6D9}" showGridLines="0" fitToPage="1">
      <selection activeCell="N37" sqref="N37"/>
      <colBreaks count="1" manualBreakCount="1">
        <brk id="12" max="1048575" man="1"/>
      </colBreaks>
      <pageMargins left="0.5" right="0.5" top="0.5" bottom="0.25" header="0.5" footer="0.5"/>
      <printOptions horizontalCentered="1" verticalCentered="1"/>
      <pageSetup scale="75" orientation="portrait" cellComments="atEnd" horizontalDpi="360" r:id="rId5"/>
      <headerFooter alignWithMargins="0"/>
    </customSheetView>
    <customSheetView guid="{49D366EC-C851-4932-854D-8EA887B298C5}" showGridLines="0" fitToPage="1">
      <selection activeCell="N37" sqref="N37"/>
      <colBreaks count="1" manualBreakCount="1">
        <brk id="12" max="1048575" man="1"/>
      </colBreaks>
      <pageMargins left="0.5" right="0.5" top="0.5" bottom="0.25" header="0.5" footer="0.5"/>
      <printOptions horizontalCentered="1" verticalCentered="1"/>
      <pageSetup scale="75" orientation="portrait" cellComments="atEnd" horizontalDpi="360" r:id="rId6"/>
      <headerFooter alignWithMargins="0"/>
    </customSheetView>
    <customSheetView guid="{F228F194-B0FE-4A91-A927-06A4E89703F0}" showGridLines="0" fitToPage="1">
      <selection activeCell="N37" sqref="N37"/>
      <colBreaks count="1" manualBreakCount="1">
        <brk id="12" max="1048575" man="1"/>
      </colBreaks>
      <pageMargins left="0.5" right="0.5" top="0.5" bottom="0.25" header="0.5" footer="0.5"/>
      <printOptions horizontalCentered="1" verticalCentered="1"/>
      <pageSetup scale="79" orientation="portrait" cellComments="atEnd" horizontalDpi="360" r:id="rId7"/>
      <headerFooter alignWithMargins="0"/>
    </customSheetView>
    <customSheetView guid="{A2494C54-8D9D-4A05-9F27-C858173D9692}" showGridLines="0" fitToPage="1">
      <selection activeCell="N37" sqref="N37"/>
      <colBreaks count="1" manualBreakCount="1">
        <brk id="12" max="1048575" man="1"/>
      </colBreaks>
      <pageMargins left="0.5" right="0.5" top="0.5" bottom="0.25" header="0.5" footer="0.5"/>
      <printOptions horizontalCentered="1" verticalCentered="1"/>
      <pageSetup scale="79" orientation="portrait" cellComments="atEnd" horizontalDpi="360" r:id="rId8"/>
      <headerFooter alignWithMargins="0"/>
    </customSheetView>
    <customSheetView guid="{74404EEC-CA6A-48B0-B168-B7933282EEB2}" showPageBreaks="1" showGridLines="0" fitToPage="1" printArea="1">
      <selection activeCell="N37" sqref="N37"/>
      <colBreaks count="1" manualBreakCount="1">
        <brk id="12" max="1048575" man="1"/>
      </colBreaks>
      <pageMargins left="0.5" right="0.5" top="0.5" bottom="0.25" header="0.5" footer="0.5"/>
      <printOptions horizontalCentered="1" verticalCentered="1"/>
      <pageSetup scale="75" orientation="portrait" cellComments="atEnd" horizontalDpi="360" r:id="rId9"/>
      <headerFooter alignWithMargins="0"/>
    </customSheetView>
    <customSheetView guid="{FB19BFAA-60BA-4CC2-92E5-E4C141AE804E}" showGridLines="0" fitToPage="1">
      <selection activeCell="O14" sqref="O14"/>
      <colBreaks count="1" manualBreakCount="1">
        <brk id="12" max="1048575" man="1"/>
      </colBreaks>
      <pageMargins left="0.5" right="0.5" top="0.5" bottom="0.25" header="0.5" footer="0.5"/>
      <printOptions horizontalCentered="1" verticalCentered="1"/>
      <pageSetup scale="79" orientation="portrait" cellComments="atEnd" horizontalDpi="360" r:id="rId10"/>
      <headerFooter alignWithMargins="0"/>
    </customSheetView>
    <customSheetView guid="{F56BCD39-3910-4701-BCCF-245589B07D98}" showPageBreaks="1" showGridLines="0" fitToPage="1" printArea="1">
      <selection activeCell="F12" sqref="F12"/>
      <colBreaks count="1" manualBreakCount="1">
        <brk id="12" max="1048575" man="1"/>
      </colBreaks>
      <pageMargins left="0.5" right="0.5" top="0.5" bottom="0.25" header="0.5" footer="0.5"/>
      <printOptions horizontalCentered="1" verticalCentered="1"/>
      <pageSetup scale="30" orientation="portrait" cellComments="atEnd" horizontalDpi="360" r:id="rId11"/>
      <headerFooter alignWithMargins="0"/>
    </customSheetView>
    <customSheetView guid="{D099E5BD-69C3-4A36-A01A-AB9127CD02AF}" showGridLines="0" fitToPage="1" topLeftCell="A30">
      <selection activeCell="C36" sqref="C36"/>
      <colBreaks count="1" manualBreakCount="1">
        <brk id="12" max="1048575" man="1"/>
      </colBreaks>
      <pageMargins left="0.5" right="0.5" top="0.5" bottom="0.25" header="0.5" footer="0.5"/>
      <printOptions horizontalCentered="1" verticalCentered="1"/>
      <pageSetup scale="75" orientation="portrait" cellComments="atEnd" r:id="rId12"/>
      <headerFooter alignWithMargins="0"/>
    </customSheetView>
  </customSheetViews>
  <mergeCells count="1">
    <mergeCell ref="I45:K45"/>
  </mergeCells>
  <printOptions horizontalCentered="1" verticalCentered="1"/>
  <pageMargins left="0.5" right="0.5" top="0.5" bottom="0.25" header="0.5" footer="0.5"/>
  <pageSetup scale="75" orientation="portrait" cellComments="atEnd" r:id="rId13"/>
  <headerFooter alignWithMargins="0"/>
  <colBreaks count="1" manualBreakCount="1">
    <brk id="1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showGridLines="0" zoomScale="90" zoomScaleNormal="90" workbookViewId="0">
      <selection activeCell="G65" sqref="G65"/>
    </sheetView>
  </sheetViews>
  <sheetFormatPr defaultColWidth="8.85546875" defaultRowHeight="12.75"/>
  <cols>
    <col min="1" max="2" width="5.7109375" style="908" customWidth="1"/>
    <col min="3" max="3" width="4.7109375" style="908" customWidth="1"/>
    <col min="4" max="4" width="2.7109375" style="908" customWidth="1"/>
    <col min="5" max="5" width="3.7109375" style="908" customWidth="1"/>
    <col min="6" max="6" width="21.85546875" style="908" customWidth="1"/>
    <col min="7" max="8" width="10.28515625" style="908" customWidth="1"/>
    <col min="9" max="9" width="8.85546875" style="908"/>
    <col min="10" max="10" width="10" style="908" customWidth="1"/>
    <col min="11" max="11" width="8.140625" style="908" customWidth="1"/>
    <col min="12" max="12" width="10.85546875" style="908" customWidth="1"/>
    <col min="13" max="13" width="4.5703125" style="908" customWidth="1"/>
    <col min="14" max="14" width="1.7109375" style="908" customWidth="1"/>
    <col min="15" max="15" width="9.7109375" style="908" bestFit="1" customWidth="1"/>
    <col min="16" max="16" width="20.140625" style="1052" bestFit="1" customWidth="1"/>
    <col min="17" max="17" width="10.140625" style="1052" bestFit="1" customWidth="1"/>
    <col min="18" max="18" width="21.140625" style="1052" bestFit="1" customWidth="1"/>
    <col min="19" max="19" width="10.140625" style="1052" bestFit="1" customWidth="1"/>
    <col min="20" max="16384" width="8.85546875" style="908"/>
  </cols>
  <sheetData>
    <row r="1" spans="1:13">
      <c r="A1" s="1149" t="s">
        <v>3204</v>
      </c>
      <c r="B1" s="1049"/>
      <c r="C1" s="1049"/>
      <c r="D1" s="1049"/>
      <c r="E1" s="1049"/>
      <c r="F1" s="1049"/>
      <c r="G1" s="1049"/>
      <c r="H1" s="1049"/>
      <c r="I1" s="1049"/>
      <c r="J1" s="1049"/>
      <c r="K1" s="1049"/>
      <c r="L1" s="1049"/>
      <c r="M1" s="1051">
        <v>35</v>
      </c>
    </row>
    <row r="2" spans="1:13">
      <c r="A2" s="1150" t="s">
        <v>1257</v>
      </c>
      <c r="B2" s="1060"/>
      <c r="C2" s="1060"/>
      <c r="D2" s="1060"/>
      <c r="E2" s="1060"/>
      <c r="F2" s="1060"/>
      <c r="G2" s="1060"/>
      <c r="H2" s="1060"/>
      <c r="I2" s="1060"/>
      <c r="J2" s="1060"/>
      <c r="K2" s="1060"/>
      <c r="L2" s="1060"/>
      <c r="M2" s="1062"/>
    </row>
    <row r="3" spans="1:13">
      <c r="A3" s="1056" t="s">
        <v>295</v>
      </c>
      <c r="B3" s="1151"/>
      <c r="C3" s="1151"/>
      <c r="D3" s="1151"/>
      <c r="E3" s="1151"/>
      <c r="F3" s="1151"/>
      <c r="G3" s="1151"/>
      <c r="H3" s="1151"/>
      <c r="I3" s="1151"/>
      <c r="J3" s="1151"/>
      <c r="K3" s="1151"/>
      <c r="L3" s="1151"/>
      <c r="M3" s="1152"/>
    </row>
    <row r="4" spans="1:13">
      <c r="A4" s="1056"/>
      <c r="B4" s="1151"/>
      <c r="C4" s="1151"/>
      <c r="D4" s="1151"/>
      <c r="E4" s="1151"/>
      <c r="F4" s="1151"/>
      <c r="G4" s="1151"/>
      <c r="H4" s="1151"/>
      <c r="I4" s="1151"/>
      <c r="J4" s="1151"/>
      <c r="K4" s="1151"/>
      <c r="L4" s="1151"/>
      <c r="M4" s="1152"/>
    </row>
    <row r="5" spans="1:13">
      <c r="A5" s="1059"/>
      <c r="B5" s="1060"/>
      <c r="C5" s="1060"/>
      <c r="D5" s="1060"/>
      <c r="E5" s="1060"/>
      <c r="F5" s="1060"/>
      <c r="G5" s="1060"/>
      <c r="H5" s="1060"/>
      <c r="I5" s="1060"/>
      <c r="J5" s="1060"/>
      <c r="K5" s="1060"/>
      <c r="L5" s="1060"/>
      <c r="M5" s="1062"/>
    </row>
    <row r="6" spans="1:13">
      <c r="A6" s="1059"/>
      <c r="B6" s="1153" t="s">
        <v>1258</v>
      </c>
      <c r="C6" s="1060"/>
      <c r="D6" s="1060"/>
      <c r="E6" s="1060"/>
      <c r="M6" s="1065"/>
    </row>
    <row r="7" spans="1:13">
      <c r="A7" s="1059"/>
      <c r="B7" s="1067" t="s">
        <v>1259</v>
      </c>
      <c r="C7" s="1060"/>
      <c r="D7" s="1060"/>
      <c r="E7" s="1060"/>
      <c r="M7" s="1065"/>
    </row>
    <row r="8" spans="1:13">
      <c r="A8" s="1059"/>
      <c r="B8" s="1067" t="s">
        <v>1260</v>
      </c>
      <c r="C8" s="1060"/>
      <c r="D8" s="1060"/>
      <c r="E8" s="1060"/>
      <c r="M8" s="1065"/>
    </row>
    <row r="9" spans="1:13">
      <c r="A9" s="1059"/>
      <c r="B9" s="1067" t="s">
        <v>1261</v>
      </c>
      <c r="C9" s="1060"/>
      <c r="D9" s="1060"/>
      <c r="E9" s="1060"/>
      <c r="M9" s="1065"/>
    </row>
    <row r="10" spans="1:13">
      <c r="A10" s="1059"/>
      <c r="B10" s="1067" t="s">
        <v>1262</v>
      </c>
      <c r="C10" s="1060"/>
      <c r="D10" s="1060"/>
      <c r="E10" s="1060"/>
      <c r="M10" s="1065"/>
    </row>
    <row r="11" spans="1:13">
      <c r="A11" s="1059"/>
      <c r="B11" s="1067" t="s">
        <v>1263</v>
      </c>
      <c r="C11" s="1060"/>
      <c r="D11" s="1060"/>
      <c r="E11" s="1060"/>
      <c r="M11" s="1065"/>
    </row>
    <row r="12" spans="1:13">
      <c r="A12" s="1059"/>
      <c r="B12" s="1153" t="s">
        <v>1264</v>
      </c>
      <c r="C12" s="1060"/>
      <c r="D12" s="1060"/>
      <c r="E12" s="1060"/>
      <c r="M12" s="1065"/>
    </row>
    <row r="13" spans="1:13">
      <c r="A13" s="1059"/>
      <c r="B13" s="1153" t="s">
        <v>1265</v>
      </c>
      <c r="C13" s="1060"/>
      <c r="D13" s="1060"/>
      <c r="E13" s="1060"/>
      <c r="M13" s="1065"/>
    </row>
    <row r="14" spans="1:13">
      <c r="A14" s="1059"/>
      <c r="B14" s="1153" t="s">
        <v>1266</v>
      </c>
      <c r="C14" s="1060"/>
      <c r="D14" s="1060"/>
      <c r="E14" s="1060"/>
      <c r="F14" s="1060"/>
      <c r="G14" s="1060"/>
      <c r="H14" s="1060"/>
      <c r="I14" s="1060"/>
      <c r="J14" s="1060"/>
      <c r="K14" s="1060"/>
      <c r="L14" s="1060"/>
      <c r="M14" s="1062"/>
    </row>
    <row r="15" spans="1:13">
      <c r="A15" s="1059"/>
      <c r="B15" s="1067" t="s">
        <v>1267</v>
      </c>
      <c r="C15" s="1060"/>
      <c r="D15" s="1060"/>
      <c r="E15" s="1060"/>
      <c r="F15" s="1060"/>
      <c r="G15" s="1060"/>
      <c r="H15" s="1060"/>
      <c r="I15" s="1060"/>
      <c r="J15" s="1060"/>
      <c r="K15" s="1060"/>
      <c r="L15" s="1060"/>
      <c r="M15" s="1062"/>
    </row>
    <row r="16" spans="1:13">
      <c r="A16" s="1059"/>
      <c r="B16" s="1153" t="s">
        <v>1268</v>
      </c>
      <c r="C16" s="1060"/>
      <c r="D16" s="1060"/>
      <c r="E16" s="1060"/>
      <c r="F16" s="1060"/>
      <c r="G16" s="1060"/>
      <c r="H16" s="1060"/>
      <c r="I16" s="1060"/>
      <c r="J16" s="1060"/>
      <c r="K16" s="1060"/>
      <c r="L16" s="1060"/>
      <c r="M16" s="1062"/>
    </row>
    <row r="17" spans="1:19">
      <c r="A17" s="1059"/>
      <c r="B17" s="1154"/>
      <c r="C17" s="1060"/>
      <c r="D17" s="1060"/>
      <c r="E17" s="1060"/>
      <c r="F17" s="1060"/>
      <c r="G17" s="1060"/>
      <c r="H17" s="1060"/>
      <c r="I17" s="1060"/>
      <c r="J17" s="1060"/>
      <c r="K17" s="1060"/>
      <c r="L17" s="1060"/>
      <c r="M17" s="1062"/>
    </row>
    <row r="18" spans="1:19">
      <c r="A18" s="1072"/>
      <c r="B18" s="1073"/>
      <c r="C18" s="1073"/>
      <c r="D18" s="1073"/>
      <c r="E18" s="1073"/>
      <c r="F18" s="1073"/>
      <c r="G18" s="1073"/>
      <c r="H18" s="1073"/>
      <c r="I18" s="1073"/>
      <c r="J18" s="1073"/>
      <c r="K18" s="1073"/>
      <c r="L18" s="1073"/>
      <c r="M18" s="673"/>
    </row>
    <row r="19" spans="1:19">
      <c r="A19" s="654"/>
      <c r="B19" s="654"/>
      <c r="C19" s="654"/>
      <c r="D19" s="683"/>
      <c r="E19" s="683"/>
      <c r="F19" s="683"/>
      <c r="G19" s="654"/>
      <c r="H19" s="1059" t="s">
        <v>1269</v>
      </c>
      <c r="I19" s="1059"/>
      <c r="J19" s="1059" t="s">
        <v>1270</v>
      </c>
      <c r="K19" s="1059"/>
      <c r="L19" s="654"/>
      <c r="M19" s="1076"/>
    </row>
    <row r="20" spans="1:19" ht="12.75" customHeight="1">
      <c r="A20" s="669"/>
      <c r="B20" s="669"/>
      <c r="C20" s="674"/>
      <c r="D20" s="684"/>
      <c r="E20" s="684"/>
      <c r="F20" s="682"/>
      <c r="G20" s="669"/>
      <c r="H20" s="1155" t="s">
        <v>1271</v>
      </c>
      <c r="I20" s="1155"/>
      <c r="J20" s="1155" t="s">
        <v>1271</v>
      </c>
      <c r="K20" s="1155"/>
      <c r="L20" s="669"/>
      <c r="M20" s="669"/>
    </row>
    <row r="21" spans="1:19" ht="12" customHeight="1">
      <c r="A21" s="669"/>
      <c r="B21" s="669"/>
      <c r="C21" s="684"/>
      <c r="D21" s="569"/>
      <c r="E21" s="569"/>
      <c r="F21" s="682"/>
      <c r="G21" s="669" t="s">
        <v>1272</v>
      </c>
      <c r="H21" s="669" t="s">
        <v>1273</v>
      </c>
      <c r="I21" s="669"/>
      <c r="J21" s="669"/>
      <c r="K21" s="669"/>
      <c r="L21" s="669" t="s">
        <v>1272</v>
      </c>
      <c r="M21" s="669"/>
    </row>
    <row r="22" spans="1:19">
      <c r="A22" s="669" t="s">
        <v>7</v>
      </c>
      <c r="B22" s="669" t="s">
        <v>71</v>
      </c>
      <c r="C22" s="1060" t="s">
        <v>547</v>
      </c>
      <c r="D22" s="1060"/>
      <c r="E22" s="1060"/>
      <c r="F22" s="1085"/>
      <c r="G22" s="669" t="s">
        <v>72</v>
      </c>
      <c r="H22" s="669" t="s">
        <v>1274</v>
      </c>
      <c r="I22" s="669" t="s">
        <v>1114</v>
      </c>
      <c r="J22" s="669" t="s">
        <v>1275</v>
      </c>
      <c r="K22" s="669" t="s">
        <v>1114</v>
      </c>
      <c r="L22" s="669" t="s">
        <v>1276</v>
      </c>
      <c r="M22" s="669" t="s">
        <v>7</v>
      </c>
    </row>
    <row r="23" spans="1:19">
      <c r="A23" s="669" t="s">
        <v>17</v>
      </c>
      <c r="B23" s="669" t="s">
        <v>79</v>
      </c>
      <c r="C23" s="1060"/>
      <c r="D23" s="1060"/>
      <c r="E23" s="1060"/>
      <c r="F23" s="1085"/>
      <c r="G23" s="669" t="s">
        <v>81</v>
      </c>
      <c r="H23" s="669" t="s">
        <v>665</v>
      </c>
      <c r="I23" s="669" t="s">
        <v>1277</v>
      </c>
      <c r="J23" s="669"/>
      <c r="K23" s="669" t="s">
        <v>1278</v>
      </c>
      <c r="L23" s="669" t="s">
        <v>1279</v>
      </c>
      <c r="M23" s="669" t="s">
        <v>17</v>
      </c>
    </row>
    <row r="24" spans="1:19" ht="13.5" thickBot="1">
      <c r="A24" s="663"/>
      <c r="B24" s="663"/>
      <c r="C24" s="1060" t="s">
        <v>24</v>
      </c>
      <c r="D24" s="1060"/>
      <c r="E24" s="1060"/>
      <c r="F24" s="1085"/>
      <c r="G24" s="669" t="s">
        <v>25</v>
      </c>
      <c r="H24" s="669" t="s">
        <v>26</v>
      </c>
      <c r="I24" s="669" t="s">
        <v>27</v>
      </c>
      <c r="J24" s="669" t="s">
        <v>28</v>
      </c>
      <c r="K24" s="669" t="s">
        <v>29</v>
      </c>
      <c r="L24" s="669" t="s">
        <v>30</v>
      </c>
      <c r="M24" s="669"/>
      <c r="O24" s="1156"/>
      <c r="P24" s="213"/>
      <c r="Q24" s="213"/>
      <c r="R24" s="213"/>
      <c r="S24" s="213"/>
    </row>
    <row r="25" spans="1:19">
      <c r="A25" s="663"/>
      <c r="B25" s="1157"/>
      <c r="C25" s="1158" t="s">
        <v>1249</v>
      </c>
      <c r="D25" s="1159"/>
      <c r="E25" s="1054"/>
      <c r="F25" s="1054"/>
      <c r="G25" s="2774"/>
      <c r="H25" s="1161"/>
      <c r="I25" s="1162"/>
      <c r="J25" s="1162"/>
      <c r="K25" s="1162"/>
      <c r="L25" s="1163"/>
      <c r="M25" s="1164"/>
      <c r="O25" s="1156"/>
    </row>
    <row r="26" spans="1:19">
      <c r="A26" s="1098">
        <v>1</v>
      </c>
      <c r="B26" s="1131"/>
      <c r="C26" s="1099" t="s">
        <v>1142</v>
      </c>
      <c r="D26" s="673" t="s">
        <v>1143</v>
      </c>
      <c r="E26" s="1073"/>
      <c r="F26" s="1073"/>
      <c r="G26" s="2755">
        <v>861635</v>
      </c>
      <c r="H26" s="2756">
        <v>65046</v>
      </c>
      <c r="I26" s="2756">
        <v>38</v>
      </c>
      <c r="J26" s="2756">
        <v>-2</v>
      </c>
      <c r="K26" s="2757"/>
      <c r="L26" s="2755">
        <v>926721</v>
      </c>
      <c r="M26" s="1125">
        <v>1</v>
      </c>
      <c r="O26" s="1165"/>
    </row>
    <row r="27" spans="1:19">
      <c r="A27" s="1098">
        <v>2</v>
      </c>
      <c r="B27" s="1131"/>
      <c r="C27" s="1099" t="s">
        <v>1144</v>
      </c>
      <c r="D27" s="673" t="s">
        <v>1145</v>
      </c>
      <c r="E27" s="666"/>
      <c r="F27" s="666"/>
      <c r="G27" s="2755">
        <v>2381</v>
      </c>
      <c r="H27" s="2756">
        <v>202</v>
      </c>
      <c r="I27" s="2758"/>
      <c r="J27" s="2756"/>
      <c r="K27" s="2758">
        <v>3</v>
      </c>
      <c r="L27" s="2755">
        <v>2580</v>
      </c>
      <c r="M27" s="1101">
        <v>2</v>
      </c>
      <c r="O27" s="1165"/>
    </row>
    <row r="28" spans="1:19">
      <c r="A28" s="1098">
        <v>3</v>
      </c>
      <c r="B28" s="1131"/>
      <c r="C28" s="1099" t="s">
        <v>1146</v>
      </c>
      <c r="D28" s="673" t="s">
        <v>1147</v>
      </c>
      <c r="E28" s="666"/>
      <c r="F28" s="666"/>
      <c r="G28" s="2755">
        <v>60704</v>
      </c>
      <c r="H28" s="2756">
        <v>4371</v>
      </c>
      <c r="I28" s="2758"/>
      <c r="J28" s="2756">
        <v>-1</v>
      </c>
      <c r="K28" s="2758"/>
      <c r="L28" s="2755">
        <v>65076</v>
      </c>
      <c r="M28" s="1101">
        <v>3</v>
      </c>
      <c r="O28" s="1165"/>
    </row>
    <row r="29" spans="1:19">
      <c r="A29" s="1098">
        <v>4</v>
      </c>
      <c r="B29" s="1131"/>
      <c r="C29" s="1099" t="s">
        <v>1148</v>
      </c>
      <c r="D29" s="673" t="s">
        <v>1149</v>
      </c>
      <c r="E29" s="666"/>
      <c r="F29" s="666"/>
      <c r="G29" s="2755">
        <v>462528</v>
      </c>
      <c r="H29" s="2756">
        <v>39944</v>
      </c>
      <c r="I29" s="2758"/>
      <c r="J29" s="2756">
        <v>1327</v>
      </c>
      <c r="K29" s="2758">
        <v>78</v>
      </c>
      <c r="L29" s="2755">
        <v>501067</v>
      </c>
      <c r="M29" s="1101">
        <v>4</v>
      </c>
      <c r="O29" s="1165"/>
    </row>
    <row r="30" spans="1:19">
      <c r="A30" s="1098">
        <v>5</v>
      </c>
      <c r="B30" s="1131"/>
      <c r="C30" s="1099" t="s">
        <v>1150</v>
      </c>
      <c r="D30" s="673" t="s">
        <v>1151</v>
      </c>
      <c r="E30" s="666"/>
      <c r="F30" s="666"/>
      <c r="G30" s="2755">
        <v>40489</v>
      </c>
      <c r="H30" s="2756">
        <v>1547</v>
      </c>
      <c r="I30" s="2758"/>
      <c r="J30" s="2756"/>
      <c r="K30" s="2758"/>
      <c r="L30" s="2755">
        <v>42036</v>
      </c>
      <c r="M30" s="1101">
        <v>5</v>
      </c>
      <c r="O30" s="1165"/>
    </row>
    <row r="31" spans="1:19">
      <c r="A31" s="1098">
        <v>6</v>
      </c>
      <c r="B31" s="1131"/>
      <c r="C31" s="1099" t="s">
        <v>1152</v>
      </c>
      <c r="D31" s="1073" t="s">
        <v>1153</v>
      </c>
      <c r="E31" s="666"/>
      <c r="F31" s="666"/>
      <c r="G31" s="2755">
        <v>1530703</v>
      </c>
      <c r="H31" s="2756">
        <v>212410</v>
      </c>
      <c r="I31" s="2758">
        <v>1816</v>
      </c>
      <c r="J31" s="2756">
        <v>107547</v>
      </c>
      <c r="K31" s="2758"/>
      <c r="L31" s="2755">
        <v>1637382</v>
      </c>
      <c r="M31" s="1101">
        <v>6</v>
      </c>
      <c r="O31" s="1165"/>
    </row>
    <row r="32" spans="1:19">
      <c r="A32" s="1098">
        <v>7</v>
      </c>
      <c r="B32" s="1131"/>
      <c r="C32" s="1099" t="s">
        <v>1154</v>
      </c>
      <c r="D32" s="673" t="s">
        <v>1155</v>
      </c>
      <c r="E32" s="666"/>
      <c r="F32" s="666"/>
      <c r="G32" s="2755">
        <v>1842072</v>
      </c>
      <c r="H32" s="2756">
        <v>158476</v>
      </c>
      <c r="I32" s="2758"/>
      <c r="J32" s="2756">
        <v>110260</v>
      </c>
      <c r="K32" s="2758">
        <v>428</v>
      </c>
      <c r="L32" s="2755">
        <v>1889860</v>
      </c>
      <c r="M32" s="1101">
        <v>7</v>
      </c>
      <c r="O32" s="1165"/>
    </row>
    <row r="33" spans="1:15">
      <c r="A33" s="1098">
        <v>8</v>
      </c>
      <c r="B33" s="1131"/>
      <c r="C33" s="1099" t="s">
        <v>1156</v>
      </c>
      <c r="D33" s="673" t="s">
        <v>1157</v>
      </c>
      <c r="E33" s="666"/>
      <c r="F33" s="666"/>
      <c r="G33" s="2755">
        <v>487946</v>
      </c>
      <c r="H33" s="2756">
        <v>64935</v>
      </c>
      <c r="I33" s="2758"/>
      <c r="J33" s="2756">
        <v>21063</v>
      </c>
      <c r="K33" s="2758">
        <v>16</v>
      </c>
      <c r="L33" s="2755">
        <v>531802</v>
      </c>
      <c r="M33" s="1101">
        <v>8</v>
      </c>
      <c r="O33" s="1165"/>
    </row>
    <row r="34" spans="1:15">
      <c r="A34" s="1098">
        <v>9</v>
      </c>
      <c r="B34" s="1131"/>
      <c r="C34" s="1099" t="s">
        <v>1158</v>
      </c>
      <c r="D34" s="673" t="s">
        <v>1159</v>
      </c>
      <c r="E34" s="666"/>
      <c r="F34" s="666"/>
      <c r="G34" s="2755">
        <v>4143</v>
      </c>
      <c r="H34" s="2756">
        <v>49</v>
      </c>
      <c r="I34" s="2758"/>
      <c r="J34" s="2756"/>
      <c r="K34" s="2758"/>
      <c r="L34" s="2755">
        <v>4192</v>
      </c>
      <c r="M34" s="1101">
        <v>9</v>
      </c>
      <c r="O34" s="1165"/>
    </row>
    <row r="35" spans="1:15">
      <c r="A35" s="1098">
        <v>10</v>
      </c>
      <c r="B35" s="1131"/>
      <c r="C35" s="1099" t="s">
        <v>1160</v>
      </c>
      <c r="D35" s="673" t="s">
        <v>1161</v>
      </c>
      <c r="E35" s="666"/>
      <c r="F35" s="666"/>
      <c r="G35" s="2755">
        <v>319542</v>
      </c>
      <c r="H35" s="2756">
        <v>16928</v>
      </c>
      <c r="I35" s="2758">
        <v>594</v>
      </c>
      <c r="J35" s="2756">
        <v>18828</v>
      </c>
      <c r="K35" s="2758"/>
      <c r="L35" s="2755">
        <v>318236</v>
      </c>
      <c r="M35" s="1101">
        <v>10</v>
      </c>
      <c r="O35" s="1165"/>
    </row>
    <row r="36" spans="1:15">
      <c r="A36" s="1098">
        <v>11</v>
      </c>
      <c r="B36" s="1131"/>
      <c r="C36" s="1099" t="s">
        <v>1162</v>
      </c>
      <c r="D36" s="673" t="s">
        <v>1163</v>
      </c>
      <c r="E36" s="666"/>
      <c r="F36" s="666"/>
      <c r="G36" s="2755">
        <v>33056</v>
      </c>
      <c r="H36" s="2756">
        <v>831</v>
      </c>
      <c r="I36" s="2758">
        <v>2</v>
      </c>
      <c r="J36" s="2756">
        <v>26</v>
      </c>
      <c r="K36" s="2758"/>
      <c r="L36" s="2755">
        <v>33863</v>
      </c>
      <c r="M36" s="1101">
        <v>11</v>
      </c>
      <c r="O36" s="1165"/>
    </row>
    <row r="37" spans="1:15">
      <c r="A37" s="1098">
        <v>12</v>
      </c>
      <c r="B37" s="1131"/>
      <c r="C37" s="1099" t="s">
        <v>1164</v>
      </c>
      <c r="D37" s="673" t="s">
        <v>1165</v>
      </c>
      <c r="E37" s="666"/>
      <c r="F37" s="666"/>
      <c r="G37" s="2755"/>
      <c r="H37" s="2756"/>
      <c r="I37" s="2758"/>
      <c r="J37" s="2756"/>
      <c r="K37" s="2758"/>
      <c r="L37" s="2755"/>
      <c r="M37" s="1101">
        <v>12</v>
      </c>
      <c r="O37" s="1165"/>
    </row>
    <row r="38" spans="1:15">
      <c r="A38" s="1098">
        <v>13</v>
      </c>
      <c r="B38" s="1131"/>
      <c r="C38" s="1099" t="s">
        <v>1166</v>
      </c>
      <c r="D38" s="673" t="s">
        <v>1167</v>
      </c>
      <c r="E38" s="666"/>
      <c r="F38" s="666"/>
      <c r="G38" s="2755">
        <v>28384</v>
      </c>
      <c r="H38" s="2756">
        <v>3438</v>
      </c>
      <c r="I38" s="2758">
        <v>22</v>
      </c>
      <c r="J38" s="2756">
        <v>-1</v>
      </c>
      <c r="K38" s="2758"/>
      <c r="L38" s="2755">
        <v>31845</v>
      </c>
      <c r="M38" s="1101">
        <v>13</v>
      </c>
      <c r="O38" s="1165"/>
    </row>
    <row r="39" spans="1:15">
      <c r="A39" s="1098">
        <v>14</v>
      </c>
      <c r="B39" s="1131"/>
      <c r="C39" s="1099" t="s">
        <v>1168</v>
      </c>
      <c r="D39" s="673" t="s">
        <v>1169</v>
      </c>
      <c r="E39" s="666"/>
      <c r="F39" s="666"/>
      <c r="G39" s="2755">
        <v>126436</v>
      </c>
      <c r="H39" s="2756">
        <v>9546</v>
      </c>
      <c r="I39" s="2758"/>
      <c r="J39" s="2756">
        <v>31</v>
      </c>
      <c r="K39" s="2758"/>
      <c r="L39" s="2755">
        <v>135951</v>
      </c>
      <c r="M39" s="1101">
        <v>14</v>
      </c>
      <c r="O39" s="1165"/>
    </row>
    <row r="40" spans="1:15">
      <c r="A40" s="1098">
        <v>15</v>
      </c>
      <c r="B40" s="1131"/>
      <c r="C40" s="1099" t="s">
        <v>1170</v>
      </c>
      <c r="D40" s="673" t="s">
        <v>1171</v>
      </c>
      <c r="E40" s="666"/>
      <c r="F40" s="666"/>
      <c r="G40" s="2755">
        <v>986</v>
      </c>
      <c r="H40" s="2756">
        <v>-4</v>
      </c>
      <c r="I40" s="2758"/>
      <c r="J40" s="2756"/>
      <c r="K40" s="2758"/>
      <c r="L40" s="2755">
        <v>982</v>
      </c>
      <c r="M40" s="1101">
        <v>15</v>
      </c>
      <c r="O40" s="1165"/>
    </row>
    <row r="41" spans="1:15">
      <c r="A41" s="1098">
        <v>16</v>
      </c>
      <c r="B41" s="1131"/>
      <c r="C41" s="1099" t="s">
        <v>1172</v>
      </c>
      <c r="D41" s="673" t="s">
        <v>1173</v>
      </c>
      <c r="E41" s="666"/>
      <c r="F41" s="666"/>
      <c r="G41" s="2755">
        <v>2028</v>
      </c>
      <c r="H41" s="2756">
        <v>111</v>
      </c>
      <c r="I41" s="2758"/>
      <c r="J41" s="2756"/>
      <c r="K41" s="2758"/>
      <c r="L41" s="2755">
        <v>2139</v>
      </c>
      <c r="M41" s="1101">
        <v>16</v>
      </c>
      <c r="O41" s="1165"/>
    </row>
    <row r="42" spans="1:15">
      <c r="A42" s="1098">
        <v>17</v>
      </c>
      <c r="B42" s="1131"/>
      <c r="C42" s="1099" t="s">
        <v>1174</v>
      </c>
      <c r="D42" s="673" t="s">
        <v>1175</v>
      </c>
      <c r="E42" s="666"/>
      <c r="F42" s="666"/>
      <c r="G42" s="2755">
        <v>101972</v>
      </c>
      <c r="H42" s="2756">
        <v>8451</v>
      </c>
      <c r="I42" s="2758"/>
      <c r="J42" s="2756"/>
      <c r="K42" s="2758"/>
      <c r="L42" s="2755">
        <v>110423</v>
      </c>
      <c r="M42" s="1101">
        <v>17</v>
      </c>
      <c r="O42" s="1165"/>
    </row>
    <row r="43" spans="1:15">
      <c r="A43" s="1098">
        <v>18</v>
      </c>
      <c r="B43" s="1131"/>
      <c r="C43" s="1099" t="s">
        <v>1176</v>
      </c>
      <c r="D43" s="673" t="s">
        <v>1177</v>
      </c>
      <c r="E43" s="666"/>
      <c r="F43" s="666"/>
      <c r="G43" s="2755">
        <v>224842</v>
      </c>
      <c r="H43" s="2756">
        <v>23454</v>
      </c>
      <c r="I43" s="2758">
        <v>161</v>
      </c>
      <c r="J43" s="2756">
        <v>23552</v>
      </c>
      <c r="K43" s="2758"/>
      <c r="L43" s="2755">
        <v>224905</v>
      </c>
      <c r="M43" s="1101">
        <v>18</v>
      </c>
      <c r="O43" s="1165"/>
    </row>
    <row r="44" spans="1:15">
      <c r="A44" s="1098">
        <v>19</v>
      </c>
      <c r="B44" s="1131"/>
      <c r="C44" s="1099" t="s">
        <v>1178</v>
      </c>
      <c r="D44" s="673" t="s">
        <v>1179</v>
      </c>
      <c r="E44" s="666"/>
      <c r="F44" s="666"/>
      <c r="G44" s="2755">
        <v>342292</v>
      </c>
      <c r="H44" s="2756">
        <v>19198</v>
      </c>
      <c r="I44" s="2758">
        <v>663</v>
      </c>
      <c r="J44" s="2756">
        <v>34111</v>
      </c>
      <c r="K44" s="2758"/>
      <c r="L44" s="2755">
        <v>328042</v>
      </c>
      <c r="M44" s="1101">
        <v>19</v>
      </c>
      <c r="O44" s="1165"/>
    </row>
    <row r="45" spans="1:15">
      <c r="A45" s="1098">
        <v>20</v>
      </c>
      <c r="B45" s="1131"/>
      <c r="C45" s="1099" t="s">
        <v>1180</v>
      </c>
      <c r="D45" s="673" t="s">
        <v>1181</v>
      </c>
      <c r="E45" s="666"/>
      <c r="F45" s="666"/>
      <c r="G45" s="2755">
        <v>243414</v>
      </c>
      <c r="H45" s="2756">
        <v>33488</v>
      </c>
      <c r="I45" s="2758"/>
      <c r="J45" s="2756">
        <v>70253</v>
      </c>
      <c r="K45" s="2758">
        <v>388</v>
      </c>
      <c r="L45" s="2755">
        <v>206261</v>
      </c>
      <c r="M45" s="1101">
        <v>20</v>
      </c>
      <c r="O45" s="1165"/>
    </row>
    <row r="46" spans="1:15">
      <c r="A46" s="1098">
        <v>21</v>
      </c>
      <c r="B46" s="1131"/>
      <c r="C46" s="1099" t="s">
        <v>1182</v>
      </c>
      <c r="D46" s="673" t="s">
        <v>1183</v>
      </c>
      <c r="E46" s="666"/>
      <c r="F46" s="666"/>
      <c r="G46" s="2755">
        <v>2582</v>
      </c>
      <c r="H46" s="2756">
        <v>20</v>
      </c>
      <c r="I46" s="2758">
        <v>1</v>
      </c>
      <c r="J46" s="2756">
        <v>1</v>
      </c>
      <c r="K46" s="2758"/>
      <c r="L46" s="2755">
        <v>2602</v>
      </c>
      <c r="M46" s="1101">
        <v>21</v>
      </c>
      <c r="O46" s="1165"/>
    </row>
    <row r="47" spans="1:15">
      <c r="A47" s="1098">
        <v>22</v>
      </c>
      <c r="B47" s="1131"/>
      <c r="C47" s="1099" t="s">
        <v>1184</v>
      </c>
      <c r="D47" s="673" t="s">
        <v>1185</v>
      </c>
      <c r="E47" s="666"/>
      <c r="F47" s="666"/>
      <c r="G47" s="2755">
        <v>17894</v>
      </c>
      <c r="H47" s="2756">
        <v>785</v>
      </c>
      <c r="I47" s="2758">
        <v>1</v>
      </c>
      <c r="J47" s="2756">
        <v>7</v>
      </c>
      <c r="K47" s="2758"/>
      <c r="L47" s="2755">
        <v>18673</v>
      </c>
      <c r="M47" s="1101">
        <v>22</v>
      </c>
      <c r="O47" s="1165"/>
    </row>
    <row r="48" spans="1:15">
      <c r="A48" s="1098">
        <v>23</v>
      </c>
      <c r="B48" s="1131"/>
      <c r="C48" s="1099" t="s">
        <v>1186</v>
      </c>
      <c r="D48" s="673" t="s">
        <v>1187</v>
      </c>
      <c r="E48" s="666"/>
      <c r="F48" s="666"/>
      <c r="G48" s="2755">
        <v>9987</v>
      </c>
      <c r="H48" s="2756">
        <v>229</v>
      </c>
      <c r="I48" s="2758">
        <v>1</v>
      </c>
      <c r="J48" s="2756">
        <v>-1</v>
      </c>
      <c r="K48" s="2758"/>
      <c r="L48" s="2755">
        <v>10218</v>
      </c>
      <c r="M48" s="1101">
        <v>23</v>
      </c>
      <c r="O48" s="1165"/>
    </row>
    <row r="49" spans="1:19">
      <c r="A49" s="1098">
        <v>24</v>
      </c>
      <c r="B49" s="1131"/>
      <c r="C49" s="1099" t="s">
        <v>1188</v>
      </c>
      <c r="D49" s="673" t="s">
        <v>1189</v>
      </c>
      <c r="E49" s="666"/>
      <c r="F49" s="666"/>
      <c r="G49" s="2755">
        <v>233186</v>
      </c>
      <c r="H49" s="2756">
        <v>35233</v>
      </c>
      <c r="I49" s="2758"/>
      <c r="J49" s="2756">
        <v>7955</v>
      </c>
      <c r="K49" s="2758"/>
      <c r="L49" s="2755">
        <v>260464</v>
      </c>
      <c r="M49" s="1101">
        <v>24</v>
      </c>
      <c r="O49" s="1165"/>
    </row>
    <row r="50" spans="1:19">
      <c r="A50" s="1098">
        <v>25</v>
      </c>
      <c r="B50" s="1131"/>
      <c r="C50" s="1099" t="s">
        <v>1190</v>
      </c>
      <c r="D50" s="673" t="s">
        <v>1191</v>
      </c>
      <c r="E50" s="666"/>
      <c r="F50" s="666"/>
      <c r="G50" s="3630">
        <v>-18899</v>
      </c>
      <c r="H50" s="3631">
        <v>52677</v>
      </c>
      <c r="I50" s="2760">
        <v>878</v>
      </c>
      <c r="J50" s="3631">
        <v>30074</v>
      </c>
      <c r="K50" s="2760"/>
      <c r="L50" s="3630">
        <v>4582</v>
      </c>
      <c r="M50" s="1101">
        <v>25</v>
      </c>
      <c r="O50" s="1165"/>
    </row>
    <row r="51" spans="1:19">
      <c r="A51" s="1098">
        <v>26</v>
      </c>
      <c r="B51" s="1131"/>
      <c r="C51" s="1099" t="s">
        <v>1192</v>
      </c>
      <c r="D51" s="673" t="s">
        <v>1280</v>
      </c>
      <c r="E51" s="666"/>
      <c r="F51" s="666"/>
      <c r="G51" s="3630">
        <v>65601</v>
      </c>
      <c r="H51" s="3631">
        <v>5129</v>
      </c>
      <c r="I51" s="2760"/>
      <c r="J51" s="3631">
        <v>253</v>
      </c>
      <c r="K51" s="2760"/>
      <c r="L51" s="3630">
        <v>70477</v>
      </c>
      <c r="M51" s="1101">
        <v>26</v>
      </c>
      <c r="O51" s="1165"/>
    </row>
    <row r="52" spans="1:19">
      <c r="A52" s="1098">
        <v>27</v>
      </c>
      <c r="B52" s="1131"/>
      <c r="C52" s="1099" t="s">
        <v>1194</v>
      </c>
      <c r="D52" s="673" t="s">
        <v>1195</v>
      </c>
      <c r="E52" s="666"/>
      <c r="F52" s="666"/>
      <c r="G52" s="3630">
        <v>11043</v>
      </c>
      <c r="H52" s="3631">
        <v>222</v>
      </c>
      <c r="I52" s="2760"/>
      <c r="J52" s="3631">
        <v>1</v>
      </c>
      <c r="K52" s="2760"/>
      <c r="L52" s="3630">
        <v>11264</v>
      </c>
      <c r="M52" s="1101">
        <v>27</v>
      </c>
      <c r="O52" s="1165"/>
    </row>
    <row r="53" spans="1:19">
      <c r="A53" s="1098">
        <v>28</v>
      </c>
      <c r="B53" s="1131"/>
      <c r="C53" s="1103" t="s">
        <v>1251</v>
      </c>
      <c r="D53" s="1104"/>
      <c r="E53" s="1048"/>
      <c r="F53" s="1048"/>
      <c r="G53" s="3630"/>
      <c r="H53" s="3631"/>
      <c r="I53" s="2760"/>
      <c r="J53" s="3631"/>
      <c r="K53" s="2760"/>
      <c r="L53" s="3630"/>
      <c r="M53" s="1101">
        <v>28</v>
      </c>
      <c r="O53" s="1165"/>
    </row>
    <row r="54" spans="1:19">
      <c r="A54" s="1098">
        <v>29</v>
      </c>
      <c r="B54" s="1131"/>
      <c r="C54" s="1103" t="s">
        <v>1252</v>
      </c>
      <c r="D54" s="1104"/>
      <c r="E54" s="1048"/>
      <c r="F54" s="1048"/>
      <c r="G54" s="3630"/>
      <c r="H54" s="3631"/>
      <c r="I54" s="2760"/>
      <c r="J54" s="3631"/>
      <c r="K54" s="2760"/>
      <c r="L54" s="3630"/>
      <c r="M54" s="1101">
        <v>29</v>
      </c>
      <c r="O54" s="1165"/>
    </row>
    <row r="55" spans="1:19">
      <c r="A55" s="1098">
        <v>30</v>
      </c>
      <c r="B55" s="1131"/>
      <c r="C55" s="1105"/>
      <c r="D55" s="688"/>
      <c r="E55" s="1107" t="s">
        <v>1253</v>
      </c>
      <c r="F55" s="1106"/>
      <c r="G55" s="2759">
        <v>7036947</v>
      </c>
      <c r="H55" s="2760">
        <v>756716</v>
      </c>
      <c r="I55" s="2760">
        <v>4177</v>
      </c>
      <c r="J55" s="3631">
        <v>425284</v>
      </c>
      <c r="K55" s="2760">
        <v>913</v>
      </c>
      <c r="L55" s="2759">
        <v>7371643</v>
      </c>
      <c r="M55" s="1111">
        <v>30</v>
      </c>
      <c r="O55" s="1165"/>
      <c r="P55" s="2800"/>
    </row>
    <row r="56" spans="1:19" ht="3.95" customHeight="1">
      <c r="A56" s="1098"/>
      <c r="B56" s="1131"/>
      <c r="C56" s="1105"/>
      <c r="D56" s="1166"/>
      <c r="E56" s="1167"/>
      <c r="F56" s="1106"/>
      <c r="G56" s="2759"/>
      <c r="H56" s="2761"/>
      <c r="I56" s="2760"/>
      <c r="J56" s="2760"/>
      <c r="K56" s="2760"/>
      <c r="L56" s="2759"/>
      <c r="M56" s="1111"/>
      <c r="O56" s="1165"/>
      <c r="P56" s="2800"/>
    </row>
    <row r="57" spans="1:19" s="942" customFormat="1" ht="17.25" customHeight="1">
      <c r="A57" s="1168"/>
      <c r="B57" s="1168"/>
      <c r="C57" s="1169" t="s">
        <v>276</v>
      </c>
      <c r="D57" s="1170"/>
      <c r="E57" s="1170"/>
      <c r="F57" s="1170"/>
      <c r="G57" s="2762"/>
      <c r="H57" s="2763"/>
      <c r="I57" s="3632"/>
      <c r="J57" s="2764"/>
      <c r="K57" s="2764"/>
      <c r="L57" s="2762"/>
      <c r="M57" s="1174"/>
      <c r="O57" s="1165"/>
      <c r="P57" s="2800"/>
      <c r="Q57" s="1175"/>
      <c r="R57" s="1175"/>
      <c r="S57" s="1175"/>
    </row>
    <row r="58" spans="1:19" s="1177" customFormat="1">
      <c r="A58" s="1092">
        <v>31</v>
      </c>
      <c r="B58" s="1176" t="s">
        <v>98</v>
      </c>
      <c r="C58" s="1093" t="s">
        <v>1198</v>
      </c>
      <c r="D58" s="665" t="s">
        <v>1254</v>
      </c>
      <c r="E58" s="666"/>
      <c r="F58" s="666"/>
      <c r="G58" s="3630">
        <v>2126040</v>
      </c>
      <c r="H58" s="3631">
        <v>179101</v>
      </c>
      <c r="I58" s="3631"/>
      <c r="J58" s="3631">
        <v>106787</v>
      </c>
      <c r="K58" s="3631"/>
      <c r="L58" s="3630">
        <v>2198354</v>
      </c>
      <c r="M58" s="1097">
        <v>31</v>
      </c>
      <c r="O58" s="1165"/>
      <c r="P58" s="2800"/>
      <c r="Q58" s="1052"/>
      <c r="R58" s="1136"/>
      <c r="S58" s="1136"/>
    </row>
    <row r="59" spans="1:19" s="1177" customFormat="1">
      <c r="A59" s="1098">
        <v>32</v>
      </c>
      <c r="B59" s="1178" t="s">
        <v>98</v>
      </c>
      <c r="C59" s="1099" t="s">
        <v>1199</v>
      </c>
      <c r="D59" s="673" t="s">
        <v>1200</v>
      </c>
      <c r="E59" s="666"/>
      <c r="F59" s="666"/>
      <c r="G59" s="3630">
        <v>1421887</v>
      </c>
      <c r="H59" s="3631">
        <v>49913</v>
      </c>
      <c r="I59" s="2760"/>
      <c r="J59" s="3631">
        <v>126631</v>
      </c>
      <c r="K59" s="3631"/>
      <c r="L59" s="3630">
        <v>1345169</v>
      </c>
      <c r="M59" s="1101">
        <v>32</v>
      </c>
      <c r="O59" s="1165"/>
      <c r="P59" s="2800"/>
      <c r="Q59" s="1052"/>
      <c r="R59" s="1136"/>
      <c r="S59" s="1136"/>
    </row>
    <row r="60" spans="1:19" s="1177" customFormat="1">
      <c r="A60" s="1098">
        <v>33</v>
      </c>
      <c r="B60" s="1178" t="s">
        <v>98</v>
      </c>
      <c r="C60" s="1099" t="s">
        <v>1201</v>
      </c>
      <c r="D60" s="673" t="s">
        <v>1202</v>
      </c>
      <c r="E60" s="666"/>
      <c r="F60" s="666"/>
      <c r="G60" s="3630"/>
      <c r="H60" s="3631"/>
      <c r="I60" s="2760"/>
      <c r="J60" s="3631"/>
      <c r="K60" s="3631"/>
      <c r="L60" s="3630"/>
      <c r="M60" s="1101">
        <v>33</v>
      </c>
      <c r="O60" s="1165"/>
      <c r="P60" s="2800"/>
      <c r="Q60" s="1052"/>
      <c r="R60" s="1136"/>
      <c r="S60" s="1136"/>
    </row>
    <row r="61" spans="1:19" s="1177" customFormat="1">
      <c r="A61" s="1098">
        <v>34</v>
      </c>
      <c r="B61" s="1178" t="s">
        <v>98</v>
      </c>
      <c r="C61" s="1099" t="s">
        <v>1203</v>
      </c>
      <c r="D61" s="673" t="s">
        <v>1204</v>
      </c>
      <c r="E61" s="666"/>
      <c r="F61" s="666"/>
      <c r="G61" s="3630">
        <v>238490</v>
      </c>
      <c r="H61" s="3631">
        <v>23559</v>
      </c>
      <c r="I61" s="2760"/>
      <c r="J61" s="3631">
        <v>136819</v>
      </c>
      <c r="K61" s="3631"/>
      <c r="L61" s="3630">
        <v>125230</v>
      </c>
      <c r="M61" s="1101">
        <v>34</v>
      </c>
      <c r="O61" s="1165"/>
      <c r="P61" s="2800"/>
      <c r="Q61" s="1052"/>
      <c r="R61" s="1136"/>
      <c r="S61" s="1136"/>
    </row>
    <row r="62" spans="1:19" s="1177" customFormat="1">
      <c r="A62" s="1098">
        <v>35</v>
      </c>
      <c r="B62" s="1178" t="s">
        <v>98</v>
      </c>
      <c r="C62" s="1099" t="s">
        <v>1205</v>
      </c>
      <c r="D62" s="673" t="s">
        <v>1206</v>
      </c>
      <c r="E62" s="666"/>
      <c r="F62" s="666"/>
      <c r="G62" s="3630"/>
      <c r="H62" s="3631"/>
      <c r="I62" s="2760"/>
      <c r="J62" s="3631"/>
      <c r="K62" s="3631"/>
      <c r="L62" s="3630"/>
      <c r="M62" s="1101">
        <v>35</v>
      </c>
      <c r="O62" s="1165"/>
      <c r="P62" s="2800"/>
      <c r="Q62" s="1052"/>
      <c r="R62" s="1136"/>
      <c r="S62" s="1136"/>
    </row>
    <row r="63" spans="1:19" s="1177" customFormat="1">
      <c r="A63" s="1098">
        <v>36</v>
      </c>
      <c r="B63" s="1178" t="s">
        <v>98</v>
      </c>
      <c r="C63" s="1099" t="s">
        <v>1207</v>
      </c>
      <c r="D63" s="673" t="s">
        <v>1208</v>
      </c>
      <c r="E63" s="666"/>
      <c r="F63" s="666"/>
      <c r="G63" s="3630">
        <v>92763</v>
      </c>
      <c r="H63" s="3631">
        <v>3052</v>
      </c>
      <c r="I63" s="2760"/>
      <c r="J63" s="3631">
        <v>15612</v>
      </c>
      <c r="K63" s="3631"/>
      <c r="L63" s="3630">
        <v>80203</v>
      </c>
      <c r="M63" s="1101">
        <v>36</v>
      </c>
      <c r="O63" s="1165"/>
      <c r="P63" s="2800"/>
      <c r="Q63" s="1052"/>
      <c r="R63" s="1136"/>
      <c r="S63" s="1136"/>
    </row>
    <row r="64" spans="1:19" s="1177" customFormat="1">
      <c r="A64" s="1098">
        <v>37</v>
      </c>
      <c r="B64" s="1178" t="s">
        <v>98</v>
      </c>
      <c r="C64" s="1099" t="s">
        <v>1209</v>
      </c>
      <c r="D64" s="673" t="s">
        <v>1210</v>
      </c>
      <c r="E64" s="666"/>
      <c r="F64" s="666"/>
      <c r="G64" s="3630">
        <v>90131</v>
      </c>
      <c r="H64" s="3631">
        <v>16330</v>
      </c>
      <c r="I64" s="2760"/>
      <c r="J64" s="3631">
        <v>-17375</v>
      </c>
      <c r="K64" s="3631"/>
      <c r="L64" s="3630">
        <v>123836</v>
      </c>
      <c r="M64" s="1101">
        <v>37</v>
      </c>
      <c r="O64" s="1165"/>
      <c r="P64" s="2800"/>
      <c r="Q64" s="1052"/>
      <c r="R64" s="1136"/>
      <c r="S64" s="1136"/>
    </row>
    <row r="65" spans="1:19" s="1177" customFormat="1">
      <c r="A65" s="1119">
        <v>38</v>
      </c>
      <c r="B65" s="1179"/>
      <c r="C65" s="1099" t="s">
        <v>1211</v>
      </c>
      <c r="D65" s="673" t="s">
        <v>1281</v>
      </c>
      <c r="E65" s="666"/>
      <c r="F65" s="666"/>
      <c r="G65" s="3630">
        <v>295750</v>
      </c>
      <c r="H65" s="3631">
        <v>44802</v>
      </c>
      <c r="I65" s="3631"/>
      <c r="J65" s="3631">
        <v>11648</v>
      </c>
      <c r="K65" s="3631"/>
      <c r="L65" s="3630">
        <v>328904</v>
      </c>
      <c r="M65" s="1076">
        <v>38</v>
      </c>
      <c r="O65" s="1165"/>
      <c r="P65" s="2800"/>
      <c r="Q65" s="1052"/>
      <c r="R65" s="1136"/>
      <c r="S65" s="1136"/>
    </row>
    <row r="66" spans="1:19" s="1177" customFormat="1">
      <c r="A66" s="1098">
        <v>39</v>
      </c>
      <c r="B66" s="1178" t="s">
        <v>98</v>
      </c>
      <c r="C66" s="1106" t="s">
        <v>1282</v>
      </c>
      <c r="D66" s="1105"/>
      <c r="E66" s="1126"/>
      <c r="F66" s="1106"/>
      <c r="G66" s="3630"/>
      <c r="H66" s="3631"/>
      <c r="I66" s="2760"/>
      <c r="J66" s="3631"/>
      <c r="K66" s="3631"/>
      <c r="L66" s="3630"/>
      <c r="M66" s="1111">
        <v>39</v>
      </c>
      <c r="O66" s="1165"/>
      <c r="P66" s="2800"/>
      <c r="Q66" s="1052"/>
      <c r="R66" s="1136"/>
      <c r="S66" s="1136"/>
    </row>
    <row r="67" spans="1:19">
      <c r="A67" s="1098">
        <v>40</v>
      </c>
      <c r="B67" s="1131"/>
      <c r="C67" s="1105"/>
      <c r="D67" s="1180" t="s">
        <v>1213</v>
      </c>
      <c r="E67" s="1107"/>
      <c r="F67" s="1106"/>
      <c r="G67" s="2759">
        <v>4265061</v>
      </c>
      <c r="H67" s="2760">
        <v>316757</v>
      </c>
      <c r="I67" s="2760"/>
      <c r="J67" s="2760">
        <v>380122</v>
      </c>
      <c r="K67" s="2760"/>
      <c r="L67" s="2759">
        <v>4201696</v>
      </c>
      <c r="M67" s="1101">
        <v>40</v>
      </c>
      <c r="O67" s="1165"/>
      <c r="P67" s="2800"/>
    </row>
    <row r="68" spans="1:19" ht="3.95" customHeight="1">
      <c r="A68" s="1098"/>
      <c r="B68" s="1131"/>
      <c r="C68" s="1105"/>
      <c r="D68" s="1180"/>
      <c r="E68" s="1107"/>
      <c r="F68" s="1106"/>
      <c r="G68" s="2765"/>
      <c r="H68" s="2766"/>
      <c r="I68" s="2767"/>
      <c r="J68" s="2767"/>
      <c r="K68" s="2767"/>
      <c r="L68" s="2765"/>
      <c r="M68" s="665"/>
      <c r="O68" s="1165"/>
      <c r="P68" s="2800"/>
    </row>
    <row r="69" spans="1:19" ht="13.5" thickBot="1">
      <c r="A69" s="1112">
        <v>41</v>
      </c>
      <c r="B69" s="1181"/>
      <c r="C69" s="1113"/>
      <c r="D69" s="1113"/>
      <c r="E69" s="1182" t="s">
        <v>328</v>
      </c>
      <c r="F69" s="1180"/>
      <c r="G69" s="2759">
        <v>11302008</v>
      </c>
      <c r="H69" s="2769">
        <v>1073473</v>
      </c>
      <c r="I69" s="2769">
        <v>4177</v>
      </c>
      <c r="J69" s="2770">
        <v>805406</v>
      </c>
      <c r="K69" s="2769">
        <v>913</v>
      </c>
      <c r="L69" s="2768">
        <v>11573339</v>
      </c>
      <c r="M69" s="655">
        <v>41</v>
      </c>
      <c r="O69" s="1165"/>
      <c r="P69" s="2800"/>
    </row>
    <row r="70" spans="1:19">
      <c r="A70" s="1160" t="s">
        <v>98</v>
      </c>
      <c r="B70" s="660" t="s">
        <v>1283</v>
      </c>
      <c r="C70" s="660"/>
      <c r="D70" s="660"/>
      <c r="E70" s="660"/>
      <c r="F70" s="660"/>
      <c r="G70" s="942"/>
      <c r="H70" s="1183"/>
      <c r="I70" s="1183"/>
      <c r="J70" s="1183"/>
      <c r="K70" s="1183"/>
      <c r="L70" s="1183"/>
      <c r="M70" s="1184"/>
    </row>
    <row r="71" spans="1:19">
      <c r="A71" s="1185"/>
      <c r="B71" s="683"/>
      <c r="C71" s="683"/>
      <c r="D71" s="683"/>
      <c r="E71" s="683"/>
      <c r="F71" s="683"/>
      <c r="G71" s="683"/>
      <c r="H71" s="683"/>
      <c r="I71" s="683"/>
      <c r="J71" s="683"/>
      <c r="K71" s="1186"/>
      <c r="L71" s="683"/>
      <c r="M71" s="655"/>
    </row>
    <row r="72" spans="1:19">
      <c r="A72" s="3768" t="s">
        <v>37</v>
      </c>
      <c r="B72" s="3769"/>
      <c r="C72" s="3769"/>
      <c r="D72" s="3769"/>
      <c r="E72" s="3769"/>
      <c r="F72" s="3769"/>
      <c r="G72" s="3769"/>
      <c r="H72" s="3769"/>
      <c r="I72" s="3769"/>
      <c r="J72" s="3769"/>
      <c r="K72" s="3769"/>
      <c r="L72" s="3769"/>
      <c r="M72" s="3733"/>
    </row>
    <row r="73" spans="1:19">
      <c r="A73" s="1185"/>
      <c r="B73" s="942"/>
      <c r="C73" s="942"/>
      <c r="D73" s="942"/>
      <c r="E73" s="942"/>
      <c r="F73" s="942"/>
      <c r="G73" s="942"/>
      <c r="H73" s="942"/>
      <c r="I73" s="942"/>
      <c r="J73" s="942"/>
      <c r="K73" s="942"/>
      <c r="L73" s="942"/>
      <c r="M73" s="1065"/>
    </row>
    <row r="74" spans="1:19">
      <c r="A74" s="1187"/>
      <c r="B74" s="1049"/>
      <c r="C74" s="1049"/>
      <c r="D74" s="1049"/>
      <c r="E74" s="1049"/>
      <c r="F74" s="1049"/>
      <c r="G74" s="1049"/>
      <c r="H74" s="1049"/>
      <c r="I74" s="1127"/>
      <c r="J74" s="1127"/>
      <c r="K74" s="1127"/>
      <c r="L74" s="1127"/>
      <c r="M74" s="1188"/>
      <c r="N74" s="1129"/>
    </row>
    <row r="75" spans="1:19">
      <c r="A75" s="683" t="s">
        <v>388</v>
      </c>
    </row>
  </sheetData>
  <customSheetViews>
    <customSheetView guid="{4E7A3D04-9F51-465C-A42B-3DF9B3E7D5B5}" showPageBreaks="1" showGridLines="0" fitToPage="1" printArea="1">
      <selection activeCell="B6" sqref="B6"/>
      <pageMargins left="0.5" right="0.5" top="0.5" bottom="0.25" header="0.5" footer="0.5"/>
      <printOptions horizontalCentered="1" verticalCentered="1"/>
      <pageSetup scale="10" orientation="portrait" cellComments="atEnd" horizontalDpi="360" r:id="rId1"/>
      <headerFooter alignWithMargins="0"/>
    </customSheetView>
    <customSheetView guid="{0DB5BAD5-393A-4F38-9E8B-709DEA7858B1}" showPageBreaks="1" showGridLines="0" fitToPage="1" printArea="1">
      <selection activeCell="P19" sqref="P19"/>
      <pageMargins left="0.5" right="0.5" top="0.5" bottom="0.25" header="0.5" footer="0.5"/>
      <printOptions horizontalCentered="1" verticalCentered="1"/>
      <pageSetup scale="10" orientation="portrait" cellComments="atEnd" horizontalDpi="360" r:id="rId2"/>
      <headerFooter alignWithMargins="0"/>
    </customSheetView>
    <customSheetView guid="{9188604F-721B-4607-B5A7-F14601E34BB8}" showPageBreaks="1" showGridLines="0" fitToPage="1" printArea="1" topLeftCell="A34">
      <selection activeCell="P59" sqref="P59"/>
      <pageMargins left="0.5" right="0.5" top="0.5" bottom="0.25" header="0.5" footer="0.5"/>
      <printOptions horizontalCentered="1" verticalCentered="1"/>
      <pageSetup scale="80" orientation="portrait" cellComments="atEnd" horizontalDpi="360" r:id="rId3"/>
      <headerFooter alignWithMargins="0"/>
    </customSheetView>
    <customSheetView guid="{26429A53-B624-4AA6-8C8D-667186B058B8}" showGridLines="0" fitToPage="1">
      <selection activeCell="P19" sqref="P19"/>
      <pageMargins left="0.5" right="0.5" top="0.5" bottom="0.25" header="0.5" footer="0.5"/>
      <printOptions horizontalCentered="1" verticalCentered="1"/>
      <pageSetup scale="75" orientation="portrait" cellComments="atEnd" horizontalDpi="360" r:id="rId4"/>
      <headerFooter alignWithMargins="0"/>
    </customSheetView>
    <customSheetView guid="{7390B031-6060-4327-BF01-8B9465EDB6D9}" showGridLines="0" fitToPage="1">
      <selection activeCell="P19" sqref="P19"/>
      <pageMargins left="0.5" right="0.5" top="0.5" bottom="0.25" header="0.5" footer="0.5"/>
      <printOptions horizontalCentered="1" verticalCentered="1"/>
      <pageSetup scale="75" orientation="portrait" cellComments="atEnd" horizontalDpi="360" r:id="rId5"/>
      <headerFooter alignWithMargins="0"/>
    </customSheetView>
    <customSheetView guid="{49D366EC-C851-4932-854D-8EA887B298C5}" showGridLines="0" fitToPage="1">
      <selection activeCell="P19" sqref="P19"/>
      <pageMargins left="0.5" right="0.5" top="0.5" bottom="0.25" header="0.5" footer="0.5"/>
      <printOptions horizontalCentered="1" verticalCentered="1"/>
      <pageSetup scale="75" orientation="portrait" cellComments="atEnd" horizontalDpi="360" r:id="rId6"/>
      <headerFooter alignWithMargins="0"/>
    </customSheetView>
    <customSheetView guid="{F228F194-B0FE-4A91-A927-06A4E89703F0}" showGridLines="0" fitToPage="1">
      <selection activeCell="P19" sqref="P19"/>
      <pageMargins left="0.5" right="0.5" top="0.5" bottom="0.25" header="0.5" footer="0.5"/>
      <printOptions horizontalCentered="1" verticalCentered="1"/>
      <pageSetup scale="81" orientation="portrait" cellComments="atEnd" horizontalDpi="360" r:id="rId7"/>
      <headerFooter alignWithMargins="0"/>
    </customSheetView>
    <customSheetView guid="{A2494C54-8D9D-4A05-9F27-C858173D9692}" showGridLines="0" fitToPage="1">
      <selection activeCell="P19" sqref="P19"/>
      <pageMargins left="0.5" right="0.5" top="0.5" bottom="0.25" header="0.5" footer="0.5"/>
      <printOptions horizontalCentered="1" verticalCentered="1"/>
      <pageSetup scale="81" orientation="portrait" cellComments="atEnd" horizontalDpi="360" r:id="rId8"/>
      <headerFooter alignWithMargins="0"/>
    </customSheetView>
    <customSheetView guid="{74404EEC-CA6A-48B0-B168-B7933282EEB2}" showPageBreaks="1" showGridLines="0" fitToPage="1" printArea="1">
      <selection activeCell="P19" sqref="P19"/>
      <pageMargins left="0.5" right="0.5" top="0.5" bottom="0.25" header="0.5" footer="0.5"/>
      <printOptions horizontalCentered="1" verticalCentered="1"/>
      <pageSetup scale="75" orientation="portrait" cellComments="atEnd" horizontalDpi="360" r:id="rId9"/>
      <headerFooter alignWithMargins="0"/>
    </customSheetView>
    <customSheetView guid="{FB19BFAA-60BA-4CC2-92E5-E4C141AE804E}" showGridLines="0" fitToPage="1">
      <selection activeCell="B6" sqref="B6"/>
      <pageMargins left="0.5" right="0.5" top="0.5" bottom="0.25" header="0.5" footer="0.5"/>
      <printOptions horizontalCentered="1" verticalCentered="1"/>
      <pageSetup scale="80" orientation="portrait" cellComments="atEnd" horizontalDpi="360" r:id="rId10"/>
      <headerFooter alignWithMargins="0"/>
    </customSheetView>
    <customSheetView guid="{F56BCD39-3910-4701-BCCF-245589B07D98}" showPageBreaks="1" showGridLines="0" fitToPage="1" printArea="1">
      <selection activeCell="P19" sqref="P19"/>
      <pageMargins left="0.5" right="0.5" top="0.5" bottom="0.25" header="0.5" footer="0.5"/>
      <printOptions horizontalCentered="1" verticalCentered="1"/>
      <pageSetup scale="10" orientation="portrait" cellComments="atEnd" horizontalDpi="360" r:id="rId11"/>
      <headerFooter alignWithMargins="0"/>
    </customSheetView>
    <customSheetView guid="{D099E5BD-69C3-4A36-A01A-AB9127CD02AF}" scale="90" showGridLines="0" fitToPage="1">
      <selection activeCell="G65" sqref="G65"/>
      <pageMargins left="0.5" right="0.5" top="0.5" bottom="0.25" header="0.5" footer="0.5"/>
      <printOptions horizontalCentered="1" verticalCentered="1"/>
      <pageSetup scale="75" orientation="portrait" cellComments="atEnd" r:id="rId12"/>
      <headerFooter alignWithMargins="0"/>
    </customSheetView>
  </customSheetViews>
  <mergeCells count="1">
    <mergeCell ref="A72:M72"/>
  </mergeCells>
  <printOptions horizontalCentered="1" verticalCentered="1" gridLinesSet="0"/>
  <pageMargins left="0.5" right="0.5" top="0.5" bottom="0.25" header="0.5" footer="0.5"/>
  <pageSetup scale="75" orientation="portrait" cellComments="atEnd" r:id="rId1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showGridLines="0" topLeftCell="A40" zoomScaleNormal="100" workbookViewId="0">
      <selection activeCell="I59" sqref="I59"/>
    </sheetView>
  </sheetViews>
  <sheetFormatPr defaultColWidth="8.85546875" defaultRowHeight="12.75"/>
  <cols>
    <col min="1" max="3" width="5.7109375" style="908" customWidth="1"/>
    <col min="4" max="4" width="4.7109375" style="908" customWidth="1"/>
    <col min="5" max="5" width="2.7109375" style="908" customWidth="1"/>
    <col min="6" max="6" width="23.85546875" style="908" customWidth="1"/>
    <col min="7" max="7" width="11" style="908" customWidth="1"/>
    <col min="8" max="8" width="12" style="908" customWidth="1"/>
    <col min="9" max="9" width="11.7109375" style="908" customWidth="1"/>
    <col min="10" max="10" width="11" style="908" customWidth="1"/>
    <col min="11" max="11" width="11.42578125" style="908" customWidth="1"/>
    <col min="12" max="12" width="11.7109375" style="908" customWidth="1"/>
    <col min="13" max="13" width="5.7109375" style="908" customWidth="1"/>
    <col min="14" max="15" width="8.85546875" style="908"/>
    <col min="16" max="16" width="20.140625" style="1052" bestFit="1" customWidth="1"/>
    <col min="17" max="17" width="10.140625" style="1052" bestFit="1" customWidth="1"/>
    <col min="18" max="18" width="21.140625" style="1052" bestFit="1" customWidth="1"/>
    <col min="19" max="19" width="10.140625" style="1052" bestFit="1" customWidth="1"/>
    <col min="20" max="16384" width="8.85546875" style="908"/>
  </cols>
  <sheetData>
    <row r="1" spans="1:19" s="1190" customFormat="1">
      <c r="A1" s="1206">
        <v>36</v>
      </c>
      <c r="B1" s="1207"/>
      <c r="C1" s="1208"/>
      <c r="D1" s="1208"/>
      <c r="E1" s="1208"/>
      <c r="F1" s="1208"/>
      <c r="G1" s="1208"/>
      <c r="H1" s="1208"/>
      <c r="I1" s="1208"/>
      <c r="J1" s="1208"/>
      <c r="K1" s="1208"/>
      <c r="L1" s="1208"/>
      <c r="M1" s="1209" t="s">
        <v>3204</v>
      </c>
      <c r="P1" s="1052"/>
      <c r="Q1" s="1052"/>
      <c r="R1" s="1052"/>
      <c r="S1" s="1052"/>
    </row>
    <row r="2" spans="1:19">
      <c r="A2" s="3770" t="s">
        <v>1287</v>
      </c>
      <c r="B2" s="3771"/>
      <c r="C2" s="3771"/>
      <c r="D2" s="3771"/>
      <c r="E2" s="3771"/>
      <c r="F2" s="3771"/>
      <c r="G2" s="3771"/>
      <c r="H2" s="3771"/>
      <c r="I2" s="3771"/>
      <c r="J2" s="3771"/>
      <c r="K2" s="3771"/>
      <c r="L2" s="3771"/>
      <c r="M2" s="3772"/>
    </row>
    <row r="3" spans="1:19">
      <c r="A3" s="1210" t="s">
        <v>295</v>
      </c>
      <c r="B3" s="1211"/>
      <c r="C3" s="1211"/>
      <c r="D3" s="1211"/>
      <c r="E3" s="1211"/>
      <c r="F3" s="1211"/>
      <c r="G3" s="1211"/>
      <c r="H3" s="1211"/>
      <c r="I3" s="1211"/>
      <c r="J3" s="1211"/>
      <c r="K3" s="1211"/>
      <c r="L3" s="1211"/>
      <c r="M3" s="1212"/>
    </row>
    <row r="4" spans="1:19">
      <c r="A4" s="1213"/>
      <c r="B4" s="1211"/>
      <c r="C4" s="1211"/>
      <c r="D4" s="1211"/>
      <c r="E4" s="1211"/>
      <c r="F4" s="1211"/>
      <c r="G4" s="1211"/>
      <c r="H4" s="1211"/>
      <c r="I4" s="1211"/>
      <c r="J4" s="1211"/>
      <c r="K4" s="1211"/>
      <c r="L4" s="1211"/>
      <c r="M4" s="1214"/>
    </row>
    <row r="5" spans="1:19">
      <c r="A5" s="1213"/>
      <c r="B5" s="1211"/>
      <c r="C5" s="1215" t="s">
        <v>1288</v>
      </c>
      <c r="D5" s="1211"/>
      <c r="E5" s="1211"/>
      <c r="F5" s="1211"/>
      <c r="G5" s="1216"/>
      <c r="H5" s="1216"/>
      <c r="I5" s="1216"/>
      <c r="J5" s="1216"/>
      <c r="K5" s="1216"/>
      <c r="L5" s="1216"/>
      <c r="M5" s="1212"/>
    </row>
    <row r="6" spans="1:19">
      <c r="A6" s="1213"/>
      <c r="B6" s="1211"/>
      <c r="C6" s="1217" t="s">
        <v>1289</v>
      </c>
      <c r="D6" s="1211"/>
      <c r="E6" s="1211"/>
      <c r="F6" s="1211"/>
      <c r="G6" s="1216"/>
      <c r="H6" s="1216"/>
      <c r="I6" s="1216"/>
      <c r="J6" s="1216"/>
      <c r="K6" s="1216"/>
      <c r="L6" s="1216"/>
      <c r="M6" s="1212"/>
    </row>
    <row r="7" spans="1:19">
      <c r="A7" s="1213"/>
      <c r="B7" s="1211"/>
      <c r="C7" s="1217" t="s">
        <v>1290</v>
      </c>
      <c r="D7" s="1211"/>
      <c r="E7" s="1211"/>
      <c r="F7" s="1211"/>
      <c r="G7" s="1216"/>
      <c r="H7" s="1216"/>
      <c r="I7" s="1216"/>
      <c r="J7" s="1216"/>
      <c r="K7" s="1216"/>
      <c r="L7" s="1216"/>
      <c r="M7" s="1212"/>
    </row>
    <row r="8" spans="1:19">
      <c r="A8" s="1213"/>
      <c r="B8" s="1211"/>
      <c r="C8" s="1215" t="s">
        <v>3493</v>
      </c>
      <c r="D8" s="1211"/>
      <c r="E8" s="1211"/>
      <c r="F8" s="1211"/>
      <c r="G8" s="1216"/>
      <c r="H8" s="1216"/>
      <c r="I8" s="1216"/>
      <c r="J8" s="1216"/>
      <c r="K8" s="1216"/>
      <c r="L8" s="1216"/>
      <c r="M8" s="1212"/>
    </row>
    <row r="9" spans="1:19">
      <c r="A9" s="1213"/>
      <c r="B9" s="1211"/>
      <c r="C9" s="1217" t="s">
        <v>3494</v>
      </c>
      <c r="D9" s="1211"/>
      <c r="E9" s="1211"/>
      <c r="F9" s="1211"/>
      <c r="G9" s="1216"/>
      <c r="H9" s="1216"/>
      <c r="I9" s="1216"/>
      <c r="J9" s="1216"/>
      <c r="K9" s="1216"/>
      <c r="L9" s="1216"/>
      <c r="M9" s="1212"/>
    </row>
    <row r="10" spans="1:19">
      <c r="A10" s="1213"/>
      <c r="B10" s="1211"/>
      <c r="C10" s="1215" t="s">
        <v>3495</v>
      </c>
      <c r="D10" s="1211"/>
      <c r="E10" s="1211"/>
      <c r="F10" s="1211"/>
      <c r="G10" s="1216"/>
      <c r="H10" s="1216"/>
      <c r="I10" s="1216"/>
      <c r="J10" s="1216"/>
      <c r="K10" s="1216"/>
      <c r="L10" s="1216"/>
      <c r="M10" s="1212"/>
    </row>
    <row r="11" spans="1:19">
      <c r="A11" s="3663"/>
      <c r="B11" s="1211"/>
      <c r="C11" s="1215" t="s">
        <v>3496</v>
      </c>
      <c r="D11" s="1211"/>
      <c r="E11" s="1211"/>
      <c r="F11" s="1211"/>
      <c r="G11" s="1216"/>
      <c r="H11" s="1216"/>
      <c r="I11" s="1216"/>
      <c r="J11" s="1216"/>
      <c r="K11" s="1216"/>
      <c r="L11" s="1216"/>
      <c r="M11" s="1212"/>
      <c r="P11" s="2992"/>
      <c r="Q11" s="2992"/>
      <c r="R11" s="2992"/>
      <c r="S11" s="2992"/>
    </row>
    <row r="12" spans="1:19">
      <c r="A12" s="1213"/>
      <c r="B12" s="1211"/>
      <c r="C12" s="1215" t="s">
        <v>1291</v>
      </c>
      <c r="D12" s="1211"/>
      <c r="E12" s="1211"/>
      <c r="F12" s="1211"/>
      <c r="G12" s="1216"/>
      <c r="H12" s="1216"/>
      <c r="I12" s="1216"/>
      <c r="J12" s="1216"/>
      <c r="K12" s="1216"/>
      <c r="L12" s="1216"/>
      <c r="M12" s="1212"/>
    </row>
    <row r="13" spans="1:19">
      <c r="A13" s="1213"/>
      <c r="B13" s="1211"/>
      <c r="C13" s="1215" t="s">
        <v>1292</v>
      </c>
      <c r="D13" s="1211"/>
      <c r="E13" s="1211"/>
      <c r="F13" s="1211"/>
      <c r="G13" s="1216"/>
      <c r="H13" s="1216"/>
      <c r="I13" s="1216"/>
      <c r="J13" s="1216"/>
      <c r="K13" s="1216"/>
      <c r="L13" s="1216"/>
      <c r="M13" s="1212"/>
    </row>
    <row r="14" spans="1:19">
      <c r="A14" s="1213"/>
      <c r="B14" s="1211"/>
      <c r="C14" s="1217" t="s">
        <v>1293</v>
      </c>
      <c r="D14" s="1211"/>
      <c r="E14" s="1211"/>
      <c r="F14" s="1211"/>
      <c r="G14" s="1216"/>
      <c r="H14" s="1216"/>
      <c r="I14" s="1216"/>
      <c r="J14" s="1216"/>
      <c r="K14" s="1216"/>
      <c r="L14" s="1216"/>
      <c r="M14" s="1212"/>
    </row>
    <row r="15" spans="1:19">
      <c r="A15" s="1218"/>
      <c r="B15" s="1219"/>
      <c r="C15" s="1220"/>
      <c r="D15" s="1219"/>
      <c r="E15" s="1219"/>
      <c r="F15" s="1219"/>
      <c r="G15" s="1219"/>
      <c r="H15" s="1219"/>
      <c r="I15" s="1219"/>
      <c r="J15" s="1219"/>
      <c r="K15" s="1219"/>
      <c r="L15" s="1219"/>
      <c r="M15" s="1221"/>
    </row>
    <row r="16" spans="1:19">
      <c r="A16" s="1222"/>
      <c r="B16" s="1223"/>
      <c r="C16" s="1223"/>
      <c r="D16" s="1223"/>
      <c r="E16" s="1223"/>
      <c r="F16" s="1223"/>
      <c r="G16" s="1223"/>
      <c r="H16" s="1223"/>
      <c r="I16" s="1223"/>
      <c r="J16" s="1223"/>
      <c r="K16" s="1223"/>
      <c r="L16" s="1223"/>
      <c r="M16" s="1224"/>
    </row>
    <row r="17" spans="1:19">
      <c r="A17" s="1225"/>
      <c r="B17" s="1226"/>
      <c r="C17" s="1227"/>
      <c r="D17" s="1227"/>
      <c r="E17" s="1227"/>
      <c r="F17" s="1227"/>
      <c r="G17" s="1213"/>
      <c r="H17" s="1213" t="s">
        <v>1269</v>
      </c>
      <c r="I17" s="1214"/>
      <c r="J17" s="1228" t="s">
        <v>1270</v>
      </c>
      <c r="K17" s="1228"/>
      <c r="L17" s="1229"/>
      <c r="M17" s="1230"/>
    </row>
    <row r="18" spans="1:19">
      <c r="A18" s="1231"/>
      <c r="B18" s="1231"/>
      <c r="C18" s="1232"/>
      <c r="D18" s="1232"/>
      <c r="E18" s="1232"/>
      <c r="F18" s="1233"/>
      <c r="G18" s="1234"/>
      <c r="H18" s="1218" t="s">
        <v>1271</v>
      </c>
      <c r="I18" s="1221"/>
      <c r="J18" s="1218" t="s">
        <v>1271</v>
      </c>
      <c r="K18" s="1221"/>
      <c r="L18" s="1229"/>
      <c r="M18" s="1235"/>
    </row>
    <row r="19" spans="1:19">
      <c r="A19" s="1231"/>
      <c r="B19" s="1231"/>
      <c r="C19" s="1232"/>
      <c r="D19" s="1236"/>
      <c r="E19" s="1236"/>
      <c r="F19" s="1233"/>
      <c r="G19" s="1235" t="s">
        <v>1272</v>
      </c>
      <c r="H19" s="1235" t="s">
        <v>1273</v>
      </c>
      <c r="I19" s="1235"/>
      <c r="J19" s="1235"/>
      <c r="K19" s="1235"/>
      <c r="L19" s="1235" t="s">
        <v>1272</v>
      </c>
      <c r="M19" s="1235"/>
    </row>
    <row r="20" spans="1:19">
      <c r="A20" s="1235" t="s">
        <v>7</v>
      </c>
      <c r="B20" s="1235" t="s">
        <v>71</v>
      </c>
      <c r="C20" s="1211" t="s">
        <v>547</v>
      </c>
      <c r="D20" s="1211"/>
      <c r="E20" s="1211"/>
      <c r="F20" s="1228"/>
      <c r="G20" s="1235" t="s">
        <v>72</v>
      </c>
      <c r="H20" s="1235" t="s">
        <v>1274</v>
      </c>
      <c r="I20" s="1235" t="s">
        <v>1284</v>
      </c>
      <c r="J20" s="1235" t="s">
        <v>1275</v>
      </c>
      <c r="K20" s="1235" t="s">
        <v>1285</v>
      </c>
      <c r="L20" s="1235" t="s">
        <v>1276</v>
      </c>
      <c r="M20" s="1235" t="s">
        <v>7</v>
      </c>
    </row>
    <row r="21" spans="1:19">
      <c r="A21" s="1235" t="s">
        <v>17</v>
      </c>
      <c r="B21" s="1235" t="s">
        <v>79</v>
      </c>
      <c r="C21" s="1211"/>
      <c r="D21" s="1211"/>
      <c r="E21" s="1211"/>
      <c r="F21" s="1228"/>
      <c r="G21" s="1235" t="s">
        <v>81</v>
      </c>
      <c r="H21" s="1235" t="s">
        <v>665</v>
      </c>
      <c r="I21" s="1235"/>
      <c r="J21" s="1235"/>
      <c r="K21" s="1235"/>
      <c r="L21" s="1235" t="s">
        <v>1279</v>
      </c>
      <c r="M21" s="1235" t="s">
        <v>17</v>
      </c>
    </row>
    <row r="22" spans="1:19" ht="13.5" thickBot="1">
      <c r="A22" s="1237"/>
      <c r="B22" s="1237"/>
      <c r="C22" s="1219" t="s">
        <v>24</v>
      </c>
      <c r="D22" s="1219"/>
      <c r="E22" s="1219"/>
      <c r="F22" s="1219"/>
      <c r="G22" s="1238" t="s">
        <v>25</v>
      </c>
      <c r="H22" s="1238" t="s">
        <v>26</v>
      </c>
      <c r="I22" s="1238" t="s">
        <v>27</v>
      </c>
      <c r="J22" s="1238" t="s">
        <v>28</v>
      </c>
      <c r="K22" s="1238" t="s">
        <v>29</v>
      </c>
      <c r="L22" s="1238" t="s">
        <v>30</v>
      </c>
      <c r="M22" s="1238"/>
      <c r="P22" s="213"/>
      <c r="Q22" s="213"/>
      <c r="R22" s="213"/>
      <c r="S22" s="213"/>
    </row>
    <row r="23" spans="1:19" s="569" customFormat="1" ht="16.5" customHeight="1">
      <c r="A23" s="1235"/>
      <c r="B23" s="1235"/>
      <c r="C23" s="1211" t="s">
        <v>1249</v>
      </c>
      <c r="D23" s="1211"/>
      <c r="E23" s="1211"/>
      <c r="F23" s="1211"/>
      <c r="G23" s="1239"/>
      <c r="H23" s="1240"/>
      <c r="I23" s="1241"/>
      <c r="J23" s="1240"/>
      <c r="K23" s="1240"/>
      <c r="L23" s="1242"/>
      <c r="M23" s="1235"/>
      <c r="P23" s="671"/>
      <c r="Q23" s="671"/>
      <c r="R23" s="671"/>
      <c r="S23" s="671"/>
    </row>
    <row r="24" spans="1:19" ht="16.5" customHeight="1">
      <c r="A24" s="1243">
        <v>1</v>
      </c>
      <c r="B24" s="1243"/>
      <c r="C24" s="1244" t="s">
        <v>1142</v>
      </c>
      <c r="D24" s="1245" t="s">
        <v>1143</v>
      </c>
      <c r="E24" s="1246"/>
      <c r="F24" s="1246"/>
      <c r="G24" s="1247"/>
      <c r="H24" s="1248"/>
      <c r="I24" s="1248"/>
      <c r="J24" s="1249"/>
      <c r="K24" s="1249"/>
      <c r="L24" s="1250"/>
      <c r="M24" s="1251">
        <v>1</v>
      </c>
    </row>
    <row r="25" spans="1:19">
      <c r="A25" s="1252">
        <v>2</v>
      </c>
      <c r="B25" s="1252"/>
      <c r="C25" s="1253" t="s">
        <v>1144</v>
      </c>
      <c r="D25" s="1224" t="s">
        <v>1145</v>
      </c>
      <c r="E25" s="1246"/>
      <c r="F25" s="1246"/>
      <c r="G25" s="1247"/>
      <c r="H25" s="1248"/>
      <c r="I25" s="1248"/>
      <c r="J25" s="1249"/>
      <c r="K25" s="1249"/>
      <c r="L25" s="1250"/>
      <c r="M25" s="1254">
        <v>2</v>
      </c>
    </row>
    <row r="26" spans="1:19">
      <c r="A26" s="1252">
        <v>3</v>
      </c>
      <c r="B26" s="1252"/>
      <c r="C26" s="1253" t="s">
        <v>1146</v>
      </c>
      <c r="D26" s="1224" t="s">
        <v>1147</v>
      </c>
      <c r="E26" s="1246"/>
      <c r="F26" s="1246"/>
      <c r="G26" s="1247"/>
      <c r="H26" s="1248"/>
      <c r="I26" s="1248"/>
      <c r="J26" s="1249"/>
      <c r="K26" s="1249"/>
      <c r="L26" s="1250"/>
      <c r="M26" s="1254">
        <v>3</v>
      </c>
    </row>
    <row r="27" spans="1:19">
      <c r="A27" s="1252">
        <v>4</v>
      </c>
      <c r="B27" s="1252"/>
      <c r="C27" s="1253" t="s">
        <v>1148</v>
      </c>
      <c r="D27" s="1224" t="s">
        <v>1149</v>
      </c>
      <c r="E27" s="1246"/>
      <c r="F27" s="1246"/>
      <c r="G27" s="1247"/>
      <c r="H27" s="1248"/>
      <c r="I27" s="1248"/>
      <c r="J27" s="1249"/>
      <c r="K27" s="1249"/>
      <c r="L27" s="1250"/>
      <c r="M27" s="1254">
        <v>4</v>
      </c>
    </row>
    <row r="28" spans="1:19">
      <c r="A28" s="1252">
        <v>5</v>
      </c>
      <c r="B28" s="1252"/>
      <c r="C28" s="1253" t="s">
        <v>1150</v>
      </c>
      <c r="D28" s="1224" t="s">
        <v>1151</v>
      </c>
      <c r="E28" s="1246"/>
      <c r="F28" s="1246"/>
      <c r="G28" s="1247"/>
      <c r="H28" s="1248"/>
      <c r="I28" s="1248"/>
      <c r="J28" s="1249"/>
      <c r="K28" s="1249"/>
      <c r="L28" s="1250"/>
      <c r="M28" s="1254">
        <v>5</v>
      </c>
    </row>
    <row r="29" spans="1:19">
      <c r="A29" s="1252">
        <v>6</v>
      </c>
      <c r="B29" s="1252"/>
      <c r="C29" s="1253" t="s">
        <v>1152</v>
      </c>
      <c r="D29" s="1223" t="s">
        <v>1153</v>
      </c>
      <c r="E29" s="1246"/>
      <c r="F29" s="1246"/>
      <c r="G29" s="1247"/>
      <c r="H29" s="1248"/>
      <c r="I29" s="1248"/>
      <c r="J29" s="1249"/>
      <c r="K29" s="1249"/>
      <c r="L29" s="1250"/>
      <c r="M29" s="1254">
        <v>6</v>
      </c>
    </row>
    <row r="30" spans="1:19">
      <c r="A30" s="1252">
        <v>7</v>
      </c>
      <c r="B30" s="1252"/>
      <c r="C30" s="1253" t="s">
        <v>1154</v>
      </c>
      <c r="D30" s="1224" t="s">
        <v>1155</v>
      </c>
      <c r="E30" s="1246"/>
      <c r="F30" s="1246"/>
      <c r="G30" s="1247"/>
      <c r="H30" s="1248"/>
      <c r="I30" s="1248"/>
      <c r="J30" s="1249"/>
      <c r="K30" s="1249"/>
      <c r="L30" s="1250"/>
      <c r="M30" s="1254">
        <v>7</v>
      </c>
    </row>
    <row r="31" spans="1:19">
      <c r="A31" s="1252">
        <v>8</v>
      </c>
      <c r="B31" s="1252"/>
      <c r="C31" s="1253" t="s">
        <v>1156</v>
      </c>
      <c r="D31" s="1224" t="s">
        <v>1157</v>
      </c>
      <c r="E31" s="1246"/>
      <c r="F31" s="1246"/>
      <c r="G31" s="1247"/>
      <c r="H31" s="1248"/>
      <c r="I31" s="1248"/>
      <c r="J31" s="1249"/>
      <c r="K31" s="1249"/>
      <c r="L31" s="1250"/>
      <c r="M31" s="1254">
        <v>8</v>
      </c>
    </row>
    <row r="32" spans="1:19">
      <c r="A32" s="1252">
        <v>9</v>
      </c>
      <c r="B32" s="1252"/>
      <c r="C32" s="1253" t="s">
        <v>1158</v>
      </c>
      <c r="D32" s="1224" t="s">
        <v>1159</v>
      </c>
      <c r="E32" s="1246"/>
      <c r="F32" s="1246"/>
      <c r="G32" s="1247"/>
      <c r="H32" s="1248"/>
      <c r="I32" s="1248"/>
      <c r="J32" s="1249"/>
      <c r="K32" s="1249"/>
      <c r="L32" s="1250"/>
      <c r="M32" s="1254">
        <v>9</v>
      </c>
    </row>
    <row r="33" spans="1:13">
      <c r="A33" s="1252">
        <v>10</v>
      </c>
      <c r="B33" s="1252"/>
      <c r="C33" s="1253" t="s">
        <v>1160</v>
      </c>
      <c r="D33" s="1224" t="s">
        <v>1161</v>
      </c>
      <c r="E33" s="1246"/>
      <c r="F33" s="1246"/>
      <c r="G33" s="1247"/>
      <c r="H33" s="1248"/>
      <c r="I33" s="1248"/>
      <c r="J33" s="1249"/>
      <c r="K33" s="1249"/>
      <c r="L33" s="1250"/>
      <c r="M33" s="1254">
        <v>10</v>
      </c>
    </row>
    <row r="34" spans="1:13">
      <c r="A34" s="1252">
        <v>11</v>
      </c>
      <c r="B34" s="1252"/>
      <c r="C34" s="1253" t="s">
        <v>1162</v>
      </c>
      <c r="D34" s="1224" t="s">
        <v>1163</v>
      </c>
      <c r="E34" s="1246"/>
      <c r="F34" s="1246"/>
      <c r="G34" s="1247"/>
      <c r="H34" s="1248"/>
      <c r="I34" s="1248"/>
      <c r="J34" s="1249"/>
      <c r="K34" s="1249"/>
      <c r="L34" s="1250"/>
      <c r="M34" s="1254">
        <v>11</v>
      </c>
    </row>
    <row r="35" spans="1:13">
      <c r="A35" s="1252">
        <v>12</v>
      </c>
      <c r="B35" s="1252"/>
      <c r="C35" s="1253" t="s">
        <v>1164</v>
      </c>
      <c r="D35" s="1224" t="s">
        <v>1165</v>
      </c>
      <c r="E35" s="1246"/>
      <c r="F35" s="1246"/>
      <c r="G35" s="1247"/>
      <c r="H35" s="1248"/>
      <c r="I35" s="1248"/>
      <c r="J35" s="1249"/>
      <c r="K35" s="1249"/>
      <c r="L35" s="1250"/>
      <c r="M35" s="1254">
        <v>12</v>
      </c>
    </row>
    <row r="36" spans="1:13">
      <c r="A36" s="1252">
        <v>13</v>
      </c>
      <c r="B36" s="1252"/>
      <c r="C36" s="1253" t="s">
        <v>1166</v>
      </c>
      <c r="D36" s="1224" t="s">
        <v>1167</v>
      </c>
      <c r="E36" s="1246"/>
      <c r="F36" s="1246"/>
      <c r="G36" s="1247"/>
      <c r="H36" s="1255" t="s">
        <v>1250</v>
      </c>
      <c r="I36" s="1256"/>
      <c r="J36" s="1256"/>
      <c r="K36" s="1249"/>
      <c r="L36" s="1250"/>
      <c r="M36" s="1254">
        <v>13</v>
      </c>
    </row>
    <row r="37" spans="1:13">
      <c r="A37" s="1252">
        <v>14</v>
      </c>
      <c r="B37" s="1252"/>
      <c r="C37" s="1253" t="s">
        <v>1168</v>
      </c>
      <c r="D37" s="1224" t="s">
        <v>1169</v>
      </c>
      <c r="E37" s="1246"/>
      <c r="F37" s="1246"/>
      <c r="G37" s="1247"/>
      <c r="H37" s="1248"/>
      <c r="I37" s="1257"/>
      <c r="J37" s="1258"/>
      <c r="K37" s="1249"/>
      <c r="L37" s="1250"/>
      <c r="M37" s="1254">
        <v>14</v>
      </c>
    </row>
    <row r="38" spans="1:13">
      <c r="A38" s="1252">
        <v>15</v>
      </c>
      <c r="B38" s="1252"/>
      <c r="C38" s="1253" t="s">
        <v>1170</v>
      </c>
      <c r="D38" s="1224" t="s">
        <v>1171</v>
      </c>
      <c r="E38" s="1246"/>
      <c r="F38" s="1246"/>
      <c r="G38" s="1247"/>
      <c r="H38" s="1248"/>
      <c r="I38" s="1248"/>
      <c r="J38" s="1249"/>
      <c r="K38" s="1249"/>
      <c r="L38" s="1250"/>
      <c r="M38" s="1254">
        <v>15</v>
      </c>
    </row>
    <row r="39" spans="1:13">
      <c r="A39" s="1252">
        <v>16</v>
      </c>
      <c r="B39" s="1252"/>
      <c r="C39" s="1253" t="s">
        <v>1172</v>
      </c>
      <c r="D39" s="1224" t="s">
        <v>1173</v>
      </c>
      <c r="E39" s="1246"/>
      <c r="F39" s="1246"/>
      <c r="G39" s="1247"/>
      <c r="H39" s="1248"/>
      <c r="I39" s="1248"/>
      <c r="J39" s="1249"/>
      <c r="K39" s="1249"/>
      <c r="L39" s="1250"/>
      <c r="M39" s="1254">
        <v>16</v>
      </c>
    </row>
    <row r="40" spans="1:13">
      <c r="A40" s="1252">
        <v>17</v>
      </c>
      <c r="B40" s="1252"/>
      <c r="C40" s="1253" t="s">
        <v>1174</v>
      </c>
      <c r="D40" s="1224" t="s">
        <v>1175</v>
      </c>
      <c r="E40" s="1246"/>
      <c r="F40" s="1246"/>
      <c r="G40" s="1247"/>
      <c r="H40" s="1248"/>
      <c r="I40" s="1248"/>
      <c r="J40" s="1249"/>
      <c r="K40" s="1249"/>
      <c r="L40" s="1250"/>
      <c r="M40" s="1254">
        <v>17</v>
      </c>
    </row>
    <row r="41" spans="1:13">
      <c r="A41" s="1252">
        <v>18</v>
      </c>
      <c r="B41" s="1252"/>
      <c r="C41" s="1253" t="s">
        <v>1176</v>
      </c>
      <c r="D41" s="1224" t="s">
        <v>1177</v>
      </c>
      <c r="E41" s="1246"/>
      <c r="F41" s="1246"/>
      <c r="G41" s="1247"/>
      <c r="H41" s="1248"/>
      <c r="I41" s="1248"/>
      <c r="J41" s="1249"/>
      <c r="K41" s="1249"/>
      <c r="L41" s="1250"/>
      <c r="M41" s="1254">
        <v>18</v>
      </c>
    </row>
    <row r="42" spans="1:13">
      <c r="A42" s="1252">
        <v>19</v>
      </c>
      <c r="B42" s="1252"/>
      <c r="C42" s="1253" t="s">
        <v>1178</v>
      </c>
      <c r="D42" s="1224" t="s">
        <v>1179</v>
      </c>
      <c r="E42" s="1246"/>
      <c r="F42" s="1246"/>
      <c r="G42" s="1247"/>
      <c r="H42" s="1248"/>
      <c r="I42" s="1248"/>
      <c r="J42" s="1249"/>
      <c r="K42" s="1249"/>
      <c r="L42" s="1250"/>
      <c r="M42" s="1254">
        <v>19</v>
      </c>
    </row>
    <row r="43" spans="1:13">
      <c r="A43" s="1252">
        <v>20</v>
      </c>
      <c r="B43" s="1252"/>
      <c r="C43" s="1253" t="s">
        <v>1180</v>
      </c>
      <c r="D43" s="1224" t="s">
        <v>1181</v>
      </c>
      <c r="E43" s="1246"/>
      <c r="F43" s="1246"/>
      <c r="G43" s="1247"/>
      <c r="H43" s="1248"/>
      <c r="I43" s="1248"/>
      <c r="J43" s="1249"/>
      <c r="K43" s="1249"/>
      <c r="L43" s="1250"/>
      <c r="M43" s="1254">
        <v>20</v>
      </c>
    </row>
    <row r="44" spans="1:13">
      <c r="A44" s="1252">
        <v>21</v>
      </c>
      <c r="B44" s="1252"/>
      <c r="C44" s="1253" t="s">
        <v>1182</v>
      </c>
      <c r="D44" s="1224" t="s">
        <v>1183</v>
      </c>
      <c r="E44" s="1246"/>
      <c r="F44" s="1246"/>
      <c r="G44" s="1247"/>
      <c r="H44" s="1248"/>
      <c r="I44" s="1248"/>
      <c r="J44" s="1249"/>
      <c r="K44" s="1249"/>
      <c r="L44" s="1250"/>
      <c r="M44" s="1254">
        <v>21</v>
      </c>
    </row>
    <row r="45" spans="1:13">
      <c r="A45" s="1252">
        <v>22</v>
      </c>
      <c r="B45" s="1252"/>
      <c r="C45" s="1253" t="s">
        <v>1184</v>
      </c>
      <c r="D45" s="1224" t="s">
        <v>1185</v>
      </c>
      <c r="E45" s="1246"/>
      <c r="F45" s="1246"/>
      <c r="G45" s="1247"/>
      <c r="H45" s="1248"/>
      <c r="I45" s="1248"/>
      <c r="J45" s="1249"/>
      <c r="K45" s="1249"/>
      <c r="L45" s="1250"/>
      <c r="M45" s="1254">
        <v>22</v>
      </c>
    </row>
    <row r="46" spans="1:13">
      <c r="A46" s="1252">
        <v>23</v>
      </c>
      <c r="B46" s="1252"/>
      <c r="C46" s="1253" t="s">
        <v>1186</v>
      </c>
      <c r="D46" s="1224" t="s">
        <v>1187</v>
      </c>
      <c r="E46" s="1246"/>
      <c r="F46" s="1246"/>
      <c r="G46" s="1247"/>
      <c r="H46" s="1248"/>
      <c r="I46" s="1248"/>
      <c r="J46" s="1249"/>
      <c r="K46" s="1249"/>
      <c r="L46" s="1250"/>
      <c r="M46" s="1254">
        <v>23</v>
      </c>
    </row>
    <row r="47" spans="1:13">
      <c r="A47" s="1252">
        <v>24</v>
      </c>
      <c r="B47" s="1252"/>
      <c r="C47" s="1253" t="s">
        <v>1188</v>
      </c>
      <c r="D47" s="1224" t="s">
        <v>1189</v>
      </c>
      <c r="E47" s="1246"/>
      <c r="F47" s="1246"/>
      <c r="G47" s="1247"/>
      <c r="H47" s="1248"/>
      <c r="I47" s="1248"/>
      <c r="J47" s="1249"/>
      <c r="K47" s="1249"/>
      <c r="L47" s="1250"/>
      <c r="M47" s="1254">
        <v>24</v>
      </c>
    </row>
    <row r="48" spans="1:13">
      <c r="A48" s="1252">
        <v>25</v>
      </c>
      <c r="B48" s="1252"/>
      <c r="C48" s="1253" t="s">
        <v>1190</v>
      </c>
      <c r="D48" s="1224" t="s">
        <v>1191</v>
      </c>
      <c r="E48" s="1246"/>
      <c r="F48" s="1246"/>
      <c r="G48" s="1247"/>
      <c r="H48" s="1248"/>
      <c r="I48" s="1248"/>
      <c r="J48" s="1249"/>
      <c r="K48" s="1249"/>
      <c r="L48" s="1250"/>
      <c r="M48" s="1254">
        <v>25</v>
      </c>
    </row>
    <row r="49" spans="1:13">
      <c r="A49" s="1252">
        <v>26</v>
      </c>
      <c r="B49" s="1252"/>
      <c r="C49" s="1253" t="s">
        <v>1192</v>
      </c>
      <c r="D49" s="1224" t="s">
        <v>1280</v>
      </c>
      <c r="E49" s="1246"/>
      <c r="F49" s="1246"/>
      <c r="G49" s="1247"/>
      <c r="H49" s="1248"/>
      <c r="I49" s="1248"/>
      <c r="J49" s="1249"/>
      <c r="K49" s="1249"/>
      <c r="L49" s="1250"/>
      <c r="M49" s="1254">
        <v>26</v>
      </c>
    </row>
    <row r="50" spans="1:13">
      <c r="A50" s="1252">
        <v>27</v>
      </c>
      <c r="B50" s="1252"/>
      <c r="C50" s="1253" t="s">
        <v>1194</v>
      </c>
      <c r="D50" s="1224" t="s">
        <v>1195</v>
      </c>
      <c r="E50" s="1246"/>
      <c r="F50" s="1246"/>
      <c r="G50" s="1247"/>
      <c r="H50" s="1248"/>
      <c r="I50" s="1248"/>
      <c r="J50" s="1249"/>
      <c r="K50" s="1249"/>
      <c r="L50" s="1250"/>
      <c r="M50" s="1254">
        <v>27</v>
      </c>
    </row>
    <row r="51" spans="1:13">
      <c r="A51" s="1252">
        <v>28</v>
      </c>
      <c r="B51" s="1252"/>
      <c r="C51" s="1259" t="s">
        <v>1251</v>
      </c>
      <c r="D51" s="1260"/>
      <c r="E51" s="1206"/>
      <c r="F51" s="1206"/>
      <c r="G51" s="1247"/>
      <c r="H51" s="1248"/>
      <c r="I51" s="1248"/>
      <c r="J51" s="1249"/>
      <c r="K51" s="1249"/>
      <c r="L51" s="1250"/>
      <c r="M51" s="1254">
        <v>28</v>
      </c>
    </row>
    <row r="52" spans="1:13">
      <c r="A52" s="1252">
        <v>29</v>
      </c>
      <c r="B52" s="1252"/>
      <c r="C52" s="1261"/>
      <c r="D52" s="1262"/>
      <c r="E52" s="1263" t="s">
        <v>1253</v>
      </c>
      <c r="F52" s="1262"/>
      <c r="G52" s="1264"/>
      <c r="H52" s="1265"/>
      <c r="I52" s="1266"/>
      <c r="J52" s="1265"/>
      <c r="K52" s="1265"/>
      <c r="L52" s="1267"/>
      <c r="M52" s="1268">
        <v>29</v>
      </c>
    </row>
    <row r="53" spans="1:13" ht="3.95" customHeight="1">
      <c r="A53" s="1168"/>
      <c r="B53" s="1168"/>
      <c r="C53" s="1269"/>
      <c r="D53" s="1262"/>
      <c r="E53" s="1270"/>
      <c r="F53" s="1262"/>
      <c r="G53" s="1271"/>
      <c r="H53" s="1172"/>
      <c r="I53" s="1266"/>
      <c r="J53" s="1172"/>
      <c r="K53" s="1172"/>
      <c r="L53" s="1173"/>
      <c r="M53" s="1174"/>
    </row>
    <row r="54" spans="1:13" ht="17.25" customHeight="1">
      <c r="A54" s="1168"/>
      <c r="B54" s="1168"/>
      <c r="C54" s="1169" t="s">
        <v>276</v>
      </c>
      <c r="D54" s="1170"/>
      <c r="E54" s="1170"/>
      <c r="F54" s="1170"/>
      <c r="G54" s="1271"/>
      <c r="H54" s="1172"/>
      <c r="I54" s="1171"/>
      <c r="J54" s="1172"/>
      <c r="K54" s="1172"/>
      <c r="L54" s="1173"/>
      <c r="M54" s="1174"/>
    </row>
    <row r="55" spans="1:13">
      <c r="A55" s="1243">
        <v>30</v>
      </c>
      <c r="B55" s="1243"/>
      <c r="C55" s="1244" t="s">
        <v>1198</v>
      </c>
      <c r="D55" s="1245" t="s">
        <v>1254</v>
      </c>
      <c r="E55" s="1246"/>
      <c r="F55" s="1246"/>
      <c r="G55" s="1247"/>
      <c r="H55" s="1248"/>
      <c r="I55" s="1248"/>
      <c r="J55" s="1248"/>
      <c r="K55" s="1248"/>
      <c r="L55" s="1250"/>
      <c r="M55" s="1251">
        <v>30</v>
      </c>
    </row>
    <row r="56" spans="1:13">
      <c r="A56" s="1252">
        <v>31</v>
      </c>
      <c r="B56" s="1252"/>
      <c r="C56" s="1253" t="s">
        <v>1199</v>
      </c>
      <c r="D56" s="1224" t="s">
        <v>1200</v>
      </c>
      <c r="E56" s="1246"/>
      <c r="F56" s="1246"/>
      <c r="G56" s="1247"/>
      <c r="H56" s="1248"/>
      <c r="I56" s="1248"/>
      <c r="J56" s="1248"/>
      <c r="K56" s="1248"/>
      <c r="L56" s="1250"/>
      <c r="M56" s="1254">
        <v>31</v>
      </c>
    </row>
    <row r="57" spans="1:13">
      <c r="A57" s="1252">
        <v>32</v>
      </c>
      <c r="B57" s="1252"/>
      <c r="C57" s="1253" t="s">
        <v>1201</v>
      </c>
      <c r="D57" s="1224" t="s">
        <v>1202</v>
      </c>
      <c r="E57" s="1246"/>
      <c r="F57" s="1246"/>
      <c r="G57" s="1247"/>
      <c r="H57" s="1248"/>
      <c r="I57" s="1248"/>
      <c r="J57" s="1248"/>
      <c r="K57" s="1248"/>
      <c r="L57" s="1250"/>
      <c r="M57" s="1254">
        <v>32</v>
      </c>
    </row>
    <row r="58" spans="1:13">
      <c r="A58" s="1252">
        <v>33</v>
      </c>
      <c r="B58" s="1252"/>
      <c r="C58" s="1253" t="s">
        <v>1203</v>
      </c>
      <c r="D58" s="1224" t="s">
        <v>1204</v>
      </c>
      <c r="E58" s="1246"/>
      <c r="F58" s="1246"/>
      <c r="G58" s="1247"/>
      <c r="H58" s="1248"/>
      <c r="I58" s="1248"/>
      <c r="J58" s="1248"/>
      <c r="K58" s="1248"/>
      <c r="L58" s="1250"/>
      <c r="M58" s="1254">
        <v>33</v>
      </c>
    </row>
    <row r="59" spans="1:13">
      <c r="A59" s="1252">
        <v>34</v>
      </c>
      <c r="B59" s="1252"/>
      <c r="C59" s="1253" t="s">
        <v>1205</v>
      </c>
      <c r="D59" s="1224" t="s">
        <v>1206</v>
      </c>
      <c r="E59" s="1246"/>
      <c r="F59" s="1246"/>
      <c r="G59" s="1247"/>
      <c r="H59" s="1248"/>
      <c r="I59" s="1248"/>
      <c r="J59" s="1248"/>
      <c r="K59" s="1248"/>
      <c r="L59" s="1250"/>
      <c r="M59" s="1254">
        <v>34</v>
      </c>
    </row>
    <row r="60" spans="1:13">
      <c r="A60" s="1252">
        <v>35</v>
      </c>
      <c r="B60" s="1252"/>
      <c r="C60" s="1253" t="s">
        <v>1207</v>
      </c>
      <c r="D60" s="1224" t="s">
        <v>1208</v>
      </c>
      <c r="E60" s="1246"/>
      <c r="F60" s="1246"/>
      <c r="G60" s="1247"/>
      <c r="H60" s="1248"/>
      <c r="I60" s="1248"/>
      <c r="J60" s="1248"/>
      <c r="K60" s="1248"/>
      <c r="L60" s="1250"/>
      <c r="M60" s="1254">
        <v>35</v>
      </c>
    </row>
    <row r="61" spans="1:13">
      <c r="A61" s="1252">
        <v>36</v>
      </c>
      <c r="B61" s="1252"/>
      <c r="C61" s="1253" t="s">
        <v>1209</v>
      </c>
      <c r="D61" s="1224" t="s">
        <v>1210</v>
      </c>
      <c r="E61" s="1246"/>
      <c r="F61" s="1246"/>
      <c r="G61" s="1247"/>
      <c r="H61" s="1248"/>
      <c r="I61" s="1248"/>
      <c r="J61" s="1248"/>
      <c r="K61" s="1248"/>
      <c r="L61" s="1250"/>
      <c r="M61" s="1254">
        <v>36</v>
      </c>
    </row>
    <row r="62" spans="1:13">
      <c r="A62" s="1254">
        <v>37</v>
      </c>
      <c r="B62" s="1272"/>
      <c r="C62" s="1253" t="s">
        <v>1211</v>
      </c>
      <c r="D62" s="1224" t="s">
        <v>1294</v>
      </c>
      <c r="E62" s="1246"/>
      <c r="F62" s="1246"/>
      <c r="G62" s="1273"/>
      <c r="H62" s="1257"/>
      <c r="I62" s="1257"/>
      <c r="J62" s="1257"/>
      <c r="K62" s="1257"/>
      <c r="L62" s="1274"/>
      <c r="M62" s="1254">
        <v>37</v>
      </c>
    </row>
    <row r="63" spans="1:13">
      <c r="A63" s="1254">
        <v>38</v>
      </c>
      <c r="B63" s="1243"/>
      <c r="C63" s="1262"/>
      <c r="D63" s="1275" t="s">
        <v>1213</v>
      </c>
      <c r="E63" s="1262"/>
      <c r="F63" s="1276"/>
      <c r="G63" s="1277"/>
      <c r="H63" s="1266"/>
      <c r="I63" s="1266"/>
      <c r="J63" s="1266"/>
      <c r="K63" s="1266"/>
      <c r="L63" s="1278"/>
      <c r="M63" s="1254">
        <v>38</v>
      </c>
    </row>
    <row r="64" spans="1:13" ht="3.95" customHeight="1">
      <c r="A64" s="1226"/>
      <c r="B64" s="1272"/>
      <c r="C64" s="1279"/>
      <c r="D64" s="1280"/>
      <c r="E64" s="1279"/>
      <c r="F64" s="1279"/>
      <c r="G64" s="1271"/>
      <c r="H64" s="1172"/>
      <c r="I64" s="1172"/>
      <c r="J64" s="1172"/>
      <c r="K64" s="1172"/>
      <c r="L64" s="1173"/>
      <c r="M64" s="1226"/>
    </row>
    <row r="65" spans="1:13" ht="13.5" thickBot="1">
      <c r="A65" s="1254">
        <v>39</v>
      </c>
      <c r="B65" s="1252"/>
      <c r="C65" s="1261"/>
      <c r="D65" s="1261"/>
      <c r="E65" s="1281" t="s">
        <v>328</v>
      </c>
      <c r="F65" s="3688"/>
      <c r="G65" s="3690">
        <v>289626</v>
      </c>
      <c r="H65" s="3689">
        <v>21732</v>
      </c>
      <c r="I65" s="2772">
        <v>913</v>
      </c>
      <c r="J65" s="2773">
        <v>12008</v>
      </c>
      <c r="K65" s="2772">
        <v>4177</v>
      </c>
      <c r="L65" s="2771">
        <v>296086</v>
      </c>
      <c r="M65" s="1254">
        <v>39</v>
      </c>
    </row>
    <row r="66" spans="1:13" ht="6.6" customHeight="1">
      <c r="A66" s="1282"/>
      <c r="B66" s="1283"/>
      <c r="C66" s="1269"/>
      <c r="D66" s="1269"/>
      <c r="E66" s="1284"/>
      <c r="F66" s="1285"/>
      <c r="G66" s="1286"/>
      <c r="H66" s="1286"/>
      <c r="I66" s="1287"/>
      <c r="J66" s="1286"/>
      <c r="K66" s="1286"/>
      <c r="L66" s="1286"/>
      <c r="M66" s="1288"/>
    </row>
    <row r="67" spans="1:13">
      <c r="A67" s="1289" t="s">
        <v>1286</v>
      </c>
      <c r="B67" s="1290"/>
      <c r="C67" s="1291"/>
      <c r="D67" s="1291"/>
      <c r="E67" s="1292"/>
      <c r="F67" s="1279"/>
      <c r="G67" s="1293"/>
      <c r="H67" s="1293"/>
      <c r="I67" s="1294"/>
      <c r="J67" s="1293"/>
      <c r="K67" s="1293"/>
      <c r="L67" s="1293"/>
      <c r="M67" s="1230"/>
    </row>
    <row r="68" spans="1:13" ht="7.15" customHeight="1">
      <c r="A68" s="1295"/>
      <c r="B68" s="1206"/>
      <c r="C68" s="1296"/>
      <c r="D68" s="1296"/>
      <c r="E68" s="1297"/>
      <c r="F68" s="1262"/>
      <c r="G68" s="1298"/>
      <c r="H68" s="1298"/>
      <c r="I68" s="1299"/>
      <c r="J68" s="1298"/>
      <c r="K68" s="1298"/>
      <c r="L68" s="1298"/>
      <c r="M68" s="1245"/>
    </row>
    <row r="69" spans="1:13" ht="15" customHeight="1">
      <c r="A69" s="1256"/>
      <c r="B69" s="1256"/>
      <c r="C69" s="1256"/>
      <c r="D69" s="1256"/>
      <c r="E69" s="1256"/>
      <c r="F69" s="1256"/>
      <c r="G69" s="1256"/>
      <c r="H69" s="1256"/>
      <c r="I69" s="1256"/>
      <c r="J69" s="1256"/>
      <c r="L69" s="1256"/>
      <c r="M69" s="1300" t="s">
        <v>1295</v>
      </c>
    </row>
    <row r="70" spans="1:13">
      <c r="A70" s="1256"/>
      <c r="B70" s="1256"/>
      <c r="C70" s="1256"/>
      <c r="D70" s="1256"/>
      <c r="E70" s="1256"/>
      <c r="F70" s="1256"/>
      <c r="G70" s="1256"/>
      <c r="H70" s="1256"/>
      <c r="I70" s="1256"/>
      <c r="J70" s="1256"/>
      <c r="K70" s="1256"/>
      <c r="L70" s="1256"/>
      <c r="M70" s="1256"/>
    </row>
  </sheetData>
  <customSheetViews>
    <customSheetView guid="{4E7A3D04-9F51-465C-A42B-3DF9B3E7D5B5}" showPageBreaks="1" showGridLines="0" printArea="1">
      <selection activeCell="J8" sqref="J8"/>
      <pageMargins left="0.5" right="0.5" top="0.5" bottom="0.25" header="1.1200000000000001" footer="0.2"/>
      <printOptions horizontalCentered="1" verticalCentered="1"/>
      <pageSetup scale="77" orientation="portrait" cellComments="atEnd" horizontalDpi="360" r:id="rId1"/>
      <headerFooter alignWithMargins="0"/>
    </customSheetView>
    <customSheetView guid="{0DB5BAD5-393A-4F38-9E8B-709DEA7858B1}" showPageBreaks="1" showGridLines="0" printArea="1">
      <selection activeCell="P19" sqref="P19"/>
      <pageMargins left="0.5" right="0.5" top="0.5" bottom="0.25" header="1.1200000000000001" footer="0.2"/>
      <printOptions horizontalCentered="1" verticalCentered="1"/>
      <pageSetup scale="78" orientation="portrait" cellComments="atEnd" horizontalDpi="360" r:id="rId2"/>
      <headerFooter alignWithMargins="0"/>
    </customSheetView>
    <customSheetView guid="{9188604F-721B-4607-B5A7-F14601E34BB8}" showPageBreaks="1" showGridLines="0" printArea="1" topLeftCell="A43">
      <selection activeCell="J73" sqref="J73"/>
      <pageMargins left="0.5" right="0.5" top="0.5" bottom="0.25" header="1.1200000000000001" footer="0.2"/>
      <printOptions horizontalCentered="1" verticalCentered="1"/>
      <pageSetup scale="78" orientation="portrait" cellComments="atEnd" horizontalDpi="360" r:id="rId3"/>
      <headerFooter alignWithMargins="0"/>
    </customSheetView>
    <customSheetView guid="{26429A53-B624-4AA6-8C8D-667186B058B8}" showGridLines="0">
      <selection activeCell="P19" sqref="P19"/>
      <pageMargins left="0.5" right="0.5" top="0.5" bottom="0.25" header="1.1200000000000001" footer="0.2"/>
      <printOptions horizontalCentered="1" verticalCentered="1"/>
      <pageSetup scale="78" orientation="portrait" cellComments="atEnd" horizontalDpi="360" r:id="rId4"/>
      <headerFooter alignWithMargins="0"/>
    </customSheetView>
    <customSheetView guid="{7390B031-6060-4327-BF01-8B9465EDB6D9}" showGridLines="0">
      <selection activeCell="P19" sqref="P19"/>
      <pageMargins left="0.5" right="0.5" top="0.5" bottom="0.25" header="1.1200000000000001" footer="0.2"/>
      <printOptions horizontalCentered="1" verticalCentered="1"/>
      <pageSetup scale="78" orientation="portrait" cellComments="atEnd" horizontalDpi="360" r:id="rId5"/>
      <headerFooter alignWithMargins="0"/>
    </customSheetView>
    <customSheetView guid="{49D366EC-C851-4932-854D-8EA887B298C5}" showGridLines="0">
      <selection activeCell="P19" sqref="P19"/>
      <pageMargins left="0.5" right="0.5" top="0.5" bottom="0.25" header="1.1200000000000001" footer="0.2"/>
      <printOptions horizontalCentered="1" verticalCentered="1"/>
      <pageSetup scale="78" orientation="portrait" cellComments="atEnd" horizontalDpi="360" r:id="rId6"/>
      <headerFooter alignWithMargins="0"/>
    </customSheetView>
    <customSheetView guid="{F228F194-B0FE-4A91-A927-06A4E89703F0}" showGridLines="0">
      <selection activeCell="P19" sqref="P19"/>
      <pageMargins left="0.5" right="0.5" top="0.5" bottom="0.25" header="1.1200000000000001" footer="0.2"/>
      <printOptions horizontalCentered="1" verticalCentered="1"/>
      <pageSetup scale="78" orientation="portrait" cellComments="atEnd" horizontalDpi="360" r:id="rId7"/>
      <headerFooter alignWithMargins="0"/>
    </customSheetView>
    <customSheetView guid="{A2494C54-8D9D-4A05-9F27-C858173D9692}" showGridLines="0">
      <selection activeCell="P19" sqref="P19"/>
      <pageMargins left="0.5" right="0.5" top="0.5" bottom="0.25" header="1.1200000000000001" footer="0.2"/>
      <printOptions horizontalCentered="1" verticalCentered="1"/>
      <pageSetup scale="78" orientation="portrait" cellComments="atEnd" horizontalDpi="360" r:id="rId8"/>
      <headerFooter alignWithMargins="0"/>
    </customSheetView>
    <customSheetView guid="{74404EEC-CA6A-48B0-B168-B7933282EEB2}" showPageBreaks="1" showGridLines="0" printArea="1">
      <selection activeCell="P19" sqref="P19"/>
      <pageMargins left="0.5" right="0.5" top="0.5" bottom="0.25" header="1.1200000000000001" footer="0.2"/>
      <printOptions horizontalCentered="1" verticalCentered="1"/>
      <pageSetup scale="78" orientation="portrait" cellComments="atEnd" horizontalDpi="360" r:id="rId9"/>
      <headerFooter alignWithMargins="0"/>
    </customSheetView>
    <customSheetView guid="{FB19BFAA-60BA-4CC2-92E5-E4C141AE804E}" showGridLines="0">
      <selection activeCell="J8" sqref="J8"/>
      <pageMargins left="0.5" right="0.5" top="0.5" bottom="0.25" header="1.1200000000000001" footer="0.2"/>
      <printOptions horizontalCentered="1" verticalCentered="1"/>
      <pageSetup scale="77" orientation="portrait" cellComments="atEnd" horizontalDpi="360" r:id="rId10"/>
      <headerFooter alignWithMargins="0"/>
    </customSheetView>
    <customSheetView guid="{F56BCD39-3910-4701-BCCF-245589B07D98}" showPageBreaks="1" showGridLines="0" printArea="1">
      <selection activeCell="P19" sqref="P19"/>
      <pageMargins left="0.5" right="0.5" top="0.5" bottom="0.25" header="1.1200000000000001" footer="0.2"/>
      <printOptions horizontalCentered="1" verticalCentered="1"/>
      <pageSetup scale="78" orientation="portrait" cellComments="atEnd" horizontalDpi="360" r:id="rId11"/>
      <headerFooter alignWithMargins="0"/>
    </customSheetView>
    <customSheetView guid="{D099E5BD-69C3-4A36-A01A-AB9127CD02AF}" showGridLines="0" topLeftCell="A40">
      <selection activeCell="I59" sqref="I59"/>
      <pageMargins left="0.5" right="0.5" top="0.5" bottom="0.25" header="1.1200000000000001" footer="0.2"/>
      <printOptions horizontalCentered="1" verticalCentered="1"/>
      <pageSetup scale="77" orientation="portrait" cellComments="atEnd" r:id="rId12"/>
      <headerFooter alignWithMargins="0"/>
    </customSheetView>
  </customSheetViews>
  <mergeCells count="1">
    <mergeCell ref="A2:M2"/>
  </mergeCells>
  <printOptions horizontalCentered="1" verticalCentered="1" gridLinesSet="0"/>
  <pageMargins left="0.5" right="0.5" top="0.5" bottom="0.25" header="1.1200000000000001" footer="0.2"/>
  <pageSetup scale="77" orientation="portrait" cellComments="atEnd" r:id="rId1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6"/>
  <sheetViews>
    <sheetView showGridLines="0" topLeftCell="A4" zoomScaleNormal="100" workbookViewId="0">
      <selection activeCell="C45" sqref="C45"/>
    </sheetView>
  </sheetViews>
  <sheetFormatPr defaultColWidth="8.85546875" defaultRowHeight="12.75"/>
  <cols>
    <col min="1" max="1" width="2.28515625" style="908" customWidth="1"/>
    <col min="2" max="2" width="8.7109375" style="908" customWidth="1"/>
    <col min="3" max="3" width="14" style="908" bestFit="1" customWidth="1"/>
    <col min="4" max="6" width="8.85546875" style="908"/>
    <col min="7" max="7" width="9" style="908" customWidth="1"/>
    <col min="8" max="8" width="9.7109375" style="908" customWidth="1"/>
    <col min="9" max="9" width="14.5703125" style="908" bestFit="1" customWidth="1"/>
    <col min="10" max="10" width="2.7109375" style="908" customWidth="1"/>
    <col min="11" max="11" width="11.140625" style="908" customWidth="1"/>
    <col min="12" max="16384" width="8.85546875" style="908"/>
  </cols>
  <sheetData>
    <row r="1" spans="1:14">
      <c r="A1" s="1149" t="s">
        <v>3204</v>
      </c>
      <c r="B1" s="666"/>
      <c r="C1" s="666"/>
      <c r="D1" s="666"/>
      <c r="E1" s="666"/>
      <c r="F1" s="666"/>
      <c r="G1" s="666"/>
      <c r="H1" s="666"/>
      <c r="I1" s="666"/>
      <c r="J1" s="666" t="s">
        <v>327</v>
      </c>
      <c r="K1" s="666">
        <v>37</v>
      </c>
    </row>
    <row r="2" spans="1:14">
      <c r="A2" s="1185"/>
      <c r="B2" s="660"/>
      <c r="C2" s="660"/>
      <c r="D2" s="660"/>
      <c r="E2" s="660"/>
      <c r="F2" s="660"/>
      <c r="G2" s="660"/>
      <c r="H2" s="660"/>
      <c r="I2" s="660"/>
      <c r="J2" s="660"/>
      <c r="K2" s="659"/>
      <c r="M2" s="1030"/>
      <c r="N2" s="1032"/>
    </row>
    <row r="3" spans="1:14">
      <c r="A3" s="1185"/>
      <c r="B3" s="1301" t="s">
        <v>37</v>
      </c>
      <c r="C3" s="683"/>
      <c r="D3" s="683"/>
      <c r="E3" s="683"/>
      <c r="F3" s="683"/>
      <c r="G3" s="683"/>
      <c r="H3" s="683"/>
      <c r="I3" s="683"/>
      <c r="J3" s="683"/>
      <c r="K3" s="655"/>
      <c r="M3" s="1030"/>
      <c r="N3" s="1032"/>
    </row>
    <row r="4" spans="1:14">
      <c r="A4" s="1185"/>
      <c r="B4" s="1302" t="s">
        <v>1296</v>
      </c>
      <c r="C4" s="683"/>
      <c r="D4" s="683"/>
      <c r="E4" s="683"/>
      <c r="F4" s="683"/>
      <c r="G4" s="683"/>
      <c r="H4" s="683"/>
      <c r="I4" s="683"/>
      <c r="J4" s="683"/>
      <c r="K4" s="655"/>
      <c r="M4" s="1030"/>
      <c r="N4" s="1032"/>
    </row>
    <row r="5" spans="1:14">
      <c r="A5" s="1185"/>
      <c r="B5" s="939"/>
      <c r="C5" s="683"/>
      <c r="D5" s="683"/>
      <c r="E5" s="683"/>
      <c r="F5" s="683"/>
      <c r="G5" s="683"/>
      <c r="H5" s="683"/>
      <c r="I5" s="683"/>
      <c r="J5" s="683"/>
      <c r="K5" s="655"/>
      <c r="M5" s="1030"/>
      <c r="N5" s="1032"/>
    </row>
    <row r="6" spans="1:14">
      <c r="A6" s="1185"/>
      <c r="B6" s="1301" t="s">
        <v>1297</v>
      </c>
      <c r="C6" s="1301"/>
      <c r="D6" s="1301"/>
      <c r="E6" s="1301"/>
      <c r="F6" s="1301"/>
      <c r="G6" s="1301"/>
      <c r="H6" s="1301"/>
      <c r="I6" s="1301"/>
      <c r="J6" s="683"/>
      <c r="K6" s="655"/>
      <c r="M6" s="1030"/>
      <c r="N6" s="1032"/>
    </row>
    <row r="7" spans="1:14">
      <c r="A7" s="1185"/>
      <c r="B7" s="1301"/>
      <c r="C7" s="1301"/>
      <c r="D7" s="1301"/>
      <c r="E7" s="1301"/>
      <c r="F7" s="1301"/>
      <c r="G7" s="1301"/>
      <c r="H7" s="1301"/>
      <c r="I7" s="1301"/>
      <c r="J7" s="683"/>
      <c r="K7" s="655"/>
      <c r="M7" s="1030"/>
      <c r="N7" s="1032"/>
    </row>
    <row r="8" spans="1:14">
      <c r="A8" s="1303"/>
      <c r="B8" s="3426" t="s">
        <v>3383</v>
      </c>
      <c r="C8" s="1311"/>
      <c r="D8" s="1311"/>
      <c r="E8" s="1312"/>
      <c r="F8" s="1311"/>
      <c r="G8" s="1311"/>
      <c r="H8" s="1311"/>
      <c r="I8" s="1314">
        <v>721237.52</v>
      </c>
      <c r="J8" s="942"/>
      <c r="K8" s="1065"/>
    </row>
    <row r="9" spans="1:14">
      <c r="A9" s="1303"/>
      <c r="B9" s="3426" t="s">
        <v>3384</v>
      </c>
      <c r="C9" s="1311"/>
      <c r="D9" s="1311"/>
      <c r="E9" s="1311"/>
      <c r="F9" s="1311"/>
      <c r="G9" s="1311"/>
      <c r="H9" s="1311"/>
      <c r="I9" s="1314">
        <v>-721237.52</v>
      </c>
      <c r="J9" s="942"/>
      <c r="K9" s="1065"/>
    </row>
    <row r="10" spans="1:14">
      <c r="A10" s="1303"/>
      <c r="B10" s="3426" t="s">
        <v>3385</v>
      </c>
      <c r="C10" s="1311"/>
      <c r="D10" s="1311"/>
      <c r="E10" s="1311"/>
      <c r="F10" s="1311"/>
      <c r="G10" s="1311"/>
      <c r="H10" s="1311"/>
      <c r="I10" s="1314">
        <v>-148613.25</v>
      </c>
      <c r="J10" s="942"/>
      <c r="K10" s="1065"/>
    </row>
    <row r="11" spans="1:14">
      <c r="A11" s="1303"/>
      <c r="B11" s="3426" t="s">
        <v>3386</v>
      </c>
      <c r="C11" s="1311"/>
      <c r="D11" s="1311"/>
      <c r="E11" s="1311"/>
      <c r="F11" s="1311"/>
      <c r="G11" s="1311"/>
      <c r="H11" s="1311"/>
      <c r="I11" s="1314">
        <v>148613.25</v>
      </c>
      <c r="J11" s="942"/>
      <c r="K11" s="1065"/>
    </row>
    <row r="12" spans="1:14">
      <c r="A12" s="1308"/>
      <c r="B12" s="3426" t="s">
        <v>3387</v>
      </c>
      <c r="C12" s="1311"/>
      <c r="D12" s="1311"/>
      <c r="E12" s="1311"/>
      <c r="F12" s="1311"/>
      <c r="G12" s="1311"/>
      <c r="H12" s="1311"/>
      <c r="I12" s="1314">
        <v>938639.1</v>
      </c>
      <c r="J12" s="942"/>
      <c r="K12" s="1065"/>
    </row>
    <row r="13" spans="1:14">
      <c r="A13" s="1308"/>
      <c r="B13" s="3426" t="s">
        <v>3388</v>
      </c>
      <c r="C13" s="1311"/>
      <c r="D13" s="1311"/>
      <c r="E13" s="1311"/>
      <c r="F13" s="1311"/>
      <c r="G13" s="1311"/>
      <c r="H13" s="1311"/>
      <c r="I13" s="1314">
        <v>-938639.1</v>
      </c>
      <c r="J13" s="942"/>
      <c r="K13" s="1065"/>
    </row>
    <row r="14" spans="1:14">
      <c r="A14" s="1308"/>
      <c r="B14" s="3426" t="s">
        <v>3389</v>
      </c>
      <c r="C14" s="1311"/>
      <c r="D14" s="1311"/>
      <c r="E14" s="1311"/>
      <c r="F14" s="1311"/>
      <c r="G14" s="1311"/>
      <c r="H14" s="1311"/>
      <c r="I14" s="1314">
        <v>-22678148.710000116</v>
      </c>
      <c r="J14" s="683"/>
      <c r="K14" s="655"/>
    </row>
    <row r="15" spans="1:14">
      <c r="A15" s="1308"/>
      <c r="B15" s="3426" t="s">
        <v>3390</v>
      </c>
      <c r="C15" s="1311"/>
      <c r="D15" s="1311"/>
      <c r="E15" s="1311"/>
      <c r="F15" s="1311"/>
      <c r="G15" s="1311"/>
      <c r="H15" s="1311"/>
      <c r="I15" s="1314">
        <v>22678148.710000005</v>
      </c>
      <c r="J15" s="683"/>
      <c r="K15" s="655"/>
    </row>
    <row r="16" spans="1:14">
      <c r="A16" s="1308"/>
      <c r="B16" s="1307"/>
      <c r="C16" s="1304"/>
      <c r="D16" s="1304"/>
      <c r="E16" s="1304"/>
      <c r="F16" s="1304"/>
      <c r="G16" s="1304"/>
      <c r="H16" s="1304"/>
      <c r="I16" s="1306"/>
      <c r="J16" s="683"/>
      <c r="K16" s="655"/>
    </row>
    <row r="17" spans="1:14">
      <c r="A17" s="1308"/>
      <c r="B17" s="3628" t="s">
        <v>3441</v>
      </c>
      <c r="C17" s="3528"/>
      <c r="D17" s="3528"/>
      <c r="E17" s="3528"/>
      <c r="F17" s="3528"/>
      <c r="G17" s="3528"/>
      <c r="H17" s="3528"/>
      <c r="I17" s="3528"/>
      <c r="J17" s="3528"/>
      <c r="K17" s="655"/>
    </row>
    <row r="18" spans="1:14">
      <c r="A18" s="1303"/>
      <c r="B18" s="3528"/>
      <c r="C18" s="3528"/>
      <c r="D18" s="3528"/>
      <c r="E18" s="3528"/>
      <c r="F18" s="3528"/>
      <c r="G18" s="3528"/>
      <c r="H18" s="3528"/>
      <c r="I18" s="3528"/>
      <c r="J18" s="3528"/>
      <c r="K18" s="655"/>
    </row>
    <row r="19" spans="1:14">
      <c r="A19" s="1303"/>
      <c r="B19" s="3629" t="s">
        <v>3442</v>
      </c>
      <c r="C19" s="3528"/>
      <c r="D19" s="3528"/>
      <c r="E19" s="3528"/>
      <c r="F19" s="3528"/>
      <c r="G19" s="3528"/>
      <c r="H19" s="3528"/>
      <c r="I19" s="3528"/>
      <c r="J19" s="3528"/>
      <c r="K19" s="655"/>
    </row>
    <row r="20" spans="1:14">
      <c r="A20" s="1303"/>
      <c r="B20" s="1309"/>
      <c r="C20" s="1304"/>
      <c r="D20" s="1304"/>
      <c r="E20" s="1304"/>
      <c r="F20" s="1304"/>
      <c r="G20" s="1304"/>
      <c r="H20" s="1304"/>
      <c r="I20" s="1310"/>
      <c r="J20" s="683"/>
      <c r="K20" s="655"/>
    </row>
    <row r="21" spans="1:14">
      <c r="A21" s="1303"/>
      <c r="B21" s="1309"/>
      <c r="C21" s="1301"/>
      <c r="D21" s="1311"/>
      <c r="E21" s="1311"/>
      <c r="F21" s="1301"/>
      <c r="G21" s="1301"/>
      <c r="H21" s="1301"/>
      <c r="I21" s="1310"/>
      <c r="J21" s="948"/>
      <c r="K21" s="1315"/>
      <c r="M21" s="1030"/>
      <c r="N21" s="1032"/>
    </row>
    <row r="22" spans="1:14">
      <c r="A22" s="1303"/>
      <c r="B22" s="1316" t="s">
        <v>1298</v>
      </c>
      <c r="C22" s="948"/>
      <c r="D22" s="948"/>
      <c r="E22" s="1311"/>
      <c r="F22" s="1301"/>
      <c r="G22" s="1301"/>
      <c r="H22" s="1301"/>
      <c r="I22" s="1314"/>
      <c r="J22" s="683"/>
      <c r="K22" s="655"/>
      <c r="M22" s="1030"/>
      <c r="N22" s="1032"/>
    </row>
    <row r="23" spans="1:14" s="1319" customFormat="1">
      <c r="A23" s="1303"/>
      <c r="B23" s="3001" t="s">
        <v>295</v>
      </c>
      <c r="C23" s="948"/>
      <c r="D23" s="948"/>
      <c r="E23" s="1312"/>
      <c r="F23" s="1313"/>
      <c r="G23" s="1313"/>
      <c r="H23" s="1313"/>
      <c r="I23" s="1314"/>
      <c r="J23" s="1317"/>
      <c r="K23" s="1318"/>
    </row>
    <row r="24" spans="1:14" s="1319" customFormat="1">
      <c r="A24" s="3003"/>
      <c r="B24" s="948"/>
      <c r="C24" s="948"/>
      <c r="D24" s="948"/>
      <c r="E24" s="1312"/>
      <c r="F24" s="1313"/>
      <c r="G24" s="1313"/>
      <c r="H24" s="1313"/>
      <c r="I24" s="1314"/>
      <c r="J24" s="1317"/>
      <c r="K24" s="1318"/>
    </row>
    <row r="25" spans="1:14">
      <c r="A25" s="1303"/>
      <c r="B25" s="688" t="s">
        <v>1299</v>
      </c>
      <c r="C25" s="1129"/>
      <c r="D25" s="1129"/>
      <c r="E25" s="1311"/>
      <c r="F25" s="1301"/>
      <c r="G25" s="1301"/>
      <c r="H25" s="1301"/>
      <c r="I25" s="1314"/>
      <c r="J25" s="683"/>
      <c r="K25" s="655"/>
      <c r="M25" s="1030"/>
      <c r="N25" s="1032"/>
    </row>
    <row r="26" spans="1:14">
      <c r="A26" s="3584"/>
      <c r="B26" s="688"/>
      <c r="C26" s="3585">
        <v>38</v>
      </c>
      <c r="D26" s="1129" t="s">
        <v>3425</v>
      </c>
      <c r="E26" s="1311"/>
      <c r="F26" s="1301"/>
      <c r="G26" s="1301"/>
      <c r="H26" s="1301"/>
      <c r="I26" s="1314"/>
      <c r="J26" s="683"/>
      <c r="K26" s="3422"/>
      <c r="M26" s="1030"/>
      <c r="N26" s="1032"/>
    </row>
    <row r="27" spans="1:14">
      <c r="A27" s="3584"/>
      <c r="B27" s="688"/>
      <c r="C27" s="3585">
        <v>1816</v>
      </c>
      <c r="D27" s="1129" t="s">
        <v>3425</v>
      </c>
      <c r="E27" s="1311"/>
      <c r="F27" s="1301"/>
      <c r="G27" s="1301"/>
      <c r="H27" s="1301"/>
      <c r="I27" s="1314"/>
      <c r="J27" s="683"/>
      <c r="K27" s="3422"/>
      <c r="M27" s="1030"/>
      <c r="N27" s="1032"/>
    </row>
    <row r="28" spans="1:14">
      <c r="A28" s="3584"/>
      <c r="B28" s="688"/>
      <c r="C28" s="3585">
        <v>594</v>
      </c>
      <c r="D28" s="1129" t="s">
        <v>3425</v>
      </c>
      <c r="E28" s="1311"/>
      <c r="F28" s="1301"/>
      <c r="G28" s="1301"/>
      <c r="H28" s="1301"/>
      <c r="I28" s="1314"/>
      <c r="J28" s="683"/>
      <c r="K28" s="3422"/>
      <c r="M28" s="1030"/>
      <c r="N28" s="1032"/>
    </row>
    <row r="29" spans="1:14">
      <c r="A29" s="3584"/>
      <c r="B29" s="688"/>
      <c r="C29" s="3585">
        <v>2</v>
      </c>
      <c r="D29" s="1129" t="s">
        <v>3425</v>
      </c>
      <c r="E29" s="1311"/>
      <c r="F29" s="1301"/>
      <c r="G29" s="1301"/>
      <c r="H29" s="1301"/>
      <c r="I29" s="1314"/>
      <c r="J29" s="683"/>
      <c r="K29" s="3422"/>
      <c r="M29" s="1030"/>
      <c r="N29" s="1032"/>
    </row>
    <row r="30" spans="1:14">
      <c r="A30" s="3584"/>
      <c r="B30" s="688"/>
      <c r="C30" s="3585">
        <v>22</v>
      </c>
      <c r="D30" s="1129" t="s">
        <v>3425</v>
      </c>
      <c r="E30" s="1311"/>
      <c r="F30" s="1301"/>
      <c r="G30" s="1301"/>
      <c r="H30" s="1301"/>
      <c r="I30" s="1314"/>
      <c r="J30" s="683"/>
      <c r="K30" s="3422"/>
      <c r="M30" s="1030"/>
      <c r="N30" s="1032"/>
    </row>
    <row r="31" spans="1:14">
      <c r="A31" s="3584"/>
      <c r="B31" s="688"/>
      <c r="C31" s="3585">
        <v>161</v>
      </c>
      <c r="D31" s="1129" t="s">
        <v>3425</v>
      </c>
      <c r="E31" s="1311"/>
      <c r="F31" s="1301"/>
      <c r="G31" s="1301"/>
      <c r="H31" s="1301"/>
      <c r="I31" s="1314"/>
      <c r="J31" s="683"/>
      <c r="K31" s="3422"/>
      <c r="M31" s="1030"/>
      <c r="N31" s="1032"/>
    </row>
    <row r="32" spans="1:14">
      <c r="A32" s="3584"/>
      <c r="B32" s="688"/>
      <c r="C32" s="3585">
        <v>663</v>
      </c>
      <c r="D32" s="1129" t="s">
        <v>3425</v>
      </c>
      <c r="E32" s="1311"/>
      <c r="F32" s="1301"/>
      <c r="G32" s="1301"/>
      <c r="H32" s="1301"/>
      <c r="I32" s="1314"/>
      <c r="J32" s="683"/>
      <c r="K32" s="3422"/>
      <c r="M32" s="1030"/>
      <c r="N32" s="1032"/>
    </row>
    <row r="33" spans="1:14">
      <c r="A33" s="3584"/>
      <c r="B33" s="688"/>
      <c r="C33" s="3585">
        <v>1</v>
      </c>
      <c r="D33" s="1129" t="s">
        <v>3425</v>
      </c>
      <c r="E33" s="1311"/>
      <c r="F33" s="1301"/>
      <c r="G33" s="1301"/>
      <c r="H33" s="1301"/>
      <c r="I33" s="1314"/>
      <c r="J33" s="683"/>
      <c r="K33" s="3422"/>
      <c r="M33" s="1030"/>
      <c r="N33" s="1032"/>
    </row>
    <row r="34" spans="1:14">
      <c r="A34" s="3584"/>
      <c r="B34" s="688"/>
      <c r="C34" s="3585">
        <v>1</v>
      </c>
      <c r="D34" s="1129" t="s">
        <v>3425</v>
      </c>
      <c r="E34" s="1311"/>
      <c r="F34" s="1301"/>
      <c r="G34" s="1301"/>
      <c r="H34" s="1301"/>
      <c r="I34" s="1314"/>
      <c r="J34" s="683"/>
      <c r="K34" s="3422"/>
      <c r="M34" s="1030"/>
      <c r="N34" s="1032"/>
    </row>
    <row r="35" spans="1:14">
      <c r="A35" s="3584"/>
      <c r="B35" s="688"/>
      <c r="C35" s="3585">
        <v>1</v>
      </c>
      <c r="D35" s="1129" t="s">
        <v>3425</v>
      </c>
      <c r="E35" s="1311"/>
      <c r="F35" s="1301"/>
      <c r="G35" s="1301"/>
      <c r="H35" s="1301"/>
      <c r="I35" s="1314"/>
      <c r="J35" s="683"/>
      <c r="K35" s="3422"/>
      <c r="M35" s="1030"/>
      <c r="N35" s="1032"/>
    </row>
    <row r="36" spans="1:14">
      <c r="A36" s="1303"/>
      <c r="B36" s="688"/>
      <c r="C36" s="3586">
        <v>878</v>
      </c>
      <c r="D36" s="2697" t="s">
        <v>3425</v>
      </c>
      <c r="E36" s="1321"/>
      <c r="F36" s="1313"/>
      <c r="G36" s="1313"/>
      <c r="H36" s="1313"/>
      <c r="I36" s="1314"/>
      <c r="J36" s="683"/>
      <c r="K36" s="655"/>
      <c r="M36" s="1030"/>
      <c r="N36" s="1032"/>
    </row>
    <row r="37" spans="1:14" ht="13.5" thickBot="1">
      <c r="A37" s="1303"/>
      <c r="B37" s="1129"/>
      <c r="C37" s="1322">
        <v>4177</v>
      </c>
      <c r="D37" s="688" t="s">
        <v>1300</v>
      </c>
      <c r="E37" s="1311"/>
      <c r="F37" s="1301"/>
      <c r="G37" s="1301"/>
      <c r="H37" s="1301"/>
      <c r="I37" s="1314"/>
      <c r="J37" s="1323"/>
      <c r="K37" s="655"/>
      <c r="M37" s="1030"/>
      <c r="N37" s="1032"/>
    </row>
    <row r="38" spans="1:14" ht="13.5" thickTop="1">
      <c r="A38" s="1303"/>
      <c r="B38" s="948"/>
      <c r="C38" s="1129"/>
      <c r="D38" s="1129"/>
      <c r="E38" s="1311"/>
      <c r="F38" s="1301"/>
      <c r="G38" s="1301"/>
      <c r="H38" s="1301"/>
      <c r="I38" s="1314"/>
      <c r="J38" s="1323"/>
      <c r="K38" s="655"/>
      <c r="M38" s="1030"/>
      <c r="N38" s="1032"/>
    </row>
    <row r="39" spans="1:14">
      <c r="A39" s="1303"/>
      <c r="B39" s="1324" t="s">
        <v>1301</v>
      </c>
      <c r="C39" s="1324"/>
      <c r="D39" s="948"/>
      <c r="E39" s="1312"/>
      <c r="F39" s="1301"/>
      <c r="G39" s="1301"/>
      <c r="H39" s="1301"/>
      <c r="I39" s="1314"/>
      <c r="J39" s="1323"/>
      <c r="K39" s="655"/>
      <c r="M39" s="1030"/>
      <c r="N39" s="1032"/>
    </row>
    <row r="40" spans="1:14">
      <c r="A40" s="3584"/>
      <c r="B40" s="1324"/>
      <c r="C40" s="1324">
        <v>3</v>
      </c>
      <c r="D40" s="948" t="s">
        <v>3427</v>
      </c>
      <c r="E40" s="1312"/>
      <c r="F40" s="1301"/>
      <c r="G40" s="1301"/>
      <c r="H40" s="1301"/>
      <c r="I40" s="1314"/>
      <c r="J40" s="1323"/>
      <c r="K40" s="3422"/>
      <c r="M40" s="1030"/>
      <c r="N40" s="1032"/>
    </row>
    <row r="41" spans="1:14">
      <c r="A41" s="3584"/>
      <c r="B41" s="1324"/>
      <c r="C41" s="1324">
        <v>78</v>
      </c>
      <c r="D41" s="948" t="s">
        <v>3427</v>
      </c>
      <c r="E41" s="1312"/>
      <c r="F41" s="1301"/>
      <c r="G41" s="1301"/>
      <c r="H41" s="1301"/>
      <c r="I41" s="1314"/>
      <c r="J41" s="1323"/>
      <c r="K41" s="3422"/>
      <c r="M41" s="1030"/>
      <c r="N41" s="1032"/>
    </row>
    <row r="42" spans="1:14">
      <c r="A42" s="1303"/>
      <c r="B42" s="1324"/>
      <c r="C42" s="2775">
        <v>428</v>
      </c>
      <c r="D42" s="2697" t="s">
        <v>3427</v>
      </c>
      <c r="E42" s="1301"/>
      <c r="F42" s="1301"/>
      <c r="G42" s="1301"/>
      <c r="H42" s="1301"/>
      <c r="I42" s="1314"/>
      <c r="J42" s="1323"/>
      <c r="K42" s="655"/>
      <c r="M42" s="1030"/>
      <c r="N42" s="1032"/>
    </row>
    <row r="43" spans="1:14">
      <c r="A43" s="1303"/>
      <c r="B43" s="1324"/>
      <c r="C43" s="2775">
        <v>16</v>
      </c>
      <c r="D43" s="2697" t="s">
        <v>3427</v>
      </c>
      <c r="E43" s="1301"/>
      <c r="F43" s="1301"/>
      <c r="G43" s="1301"/>
      <c r="H43" s="1301"/>
      <c r="I43" s="1314"/>
      <c r="J43" s="683"/>
      <c r="K43" s="655"/>
    </row>
    <row r="44" spans="1:14">
      <c r="A44" s="1303"/>
      <c r="B44" s="1129"/>
      <c r="C44" s="3207">
        <v>388</v>
      </c>
      <c r="D44" s="2697" t="s">
        <v>3427</v>
      </c>
      <c r="E44" s="1301"/>
      <c r="F44" s="1301"/>
      <c r="G44" s="1301"/>
      <c r="H44" s="1301"/>
      <c r="I44" s="1325"/>
      <c r="J44" s="683"/>
      <c r="K44" s="655"/>
    </row>
    <row r="45" spans="1:14" ht="13.5" thickBot="1">
      <c r="A45" s="1303"/>
      <c r="B45" s="948"/>
      <c r="C45" s="1322">
        <v>913</v>
      </c>
      <c r="D45" s="948" t="s">
        <v>1302</v>
      </c>
      <c r="E45" s="1311"/>
      <c r="F45" s="1326"/>
      <c r="G45" s="1326"/>
      <c r="H45" s="1326"/>
      <c r="I45" s="1314"/>
      <c r="J45" s="683"/>
      <c r="K45" s="655"/>
    </row>
    <row r="46" spans="1:14" ht="13.5" thickTop="1">
      <c r="A46" s="1303"/>
      <c r="B46" s="948"/>
      <c r="C46" s="948"/>
      <c r="D46" s="688"/>
      <c r="E46" s="1311"/>
      <c r="F46" s="1326"/>
      <c r="G46" s="1326"/>
      <c r="H46" s="1326"/>
      <c r="I46" s="1314"/>
      <c r="J46" s="683"/>
      <c r="K46" s="655"/>
    </row>
    <row r="47" spans="1:14">
      <c r="A47" s="1303"/>
      <c r="B47" s="1316" t="s">
        <v>1303</v>
      </c>
      <c r="C47" s="948"/>
      <c r="D47" s="688"/>
      <c r="E47" s="1311"/>
      <c r="F47" s="1326"/>
      <c r="G47" s="1326"/>
      <c r="H47" s="1326"/>
      <c r="I47" s="1314"/>
      <c r="J47" s="683"/>
      <c r="K47" s="655"/>
    </row>
    <row r="48" spans="1:14">
      <c r="A48" s="1303"/>
      <c r="B48" s="3001" t="s">
        <v>295</v>
      </c>
      <c r="C48" s="948"/>
      <c r="D48" s="688"/>
      <c r="E48" s="1311"/>
      <c r="F48" s="1313"/>
      <c r="G48" s="1313"/>
      <c r="H48" s="1313"/>
      <c r="I48" s="1325"/>
      <c r="J48" s="683"/>
      <c r="K48" s="655"/>
    </row>
    <row r="49" spans="1:11">
      <c r="A49" s="3003"/>
      <c r="B49" s="948"/>
      <c r="C49" s="948"/>
      <c r="D49" s="688"/>
      <c r="E49" s="1311"/>
      <c r="F49" s="1313"/>
      <c r="G49" s="1313"/>
      <c r="H49" s="1313"/>
      <c r="I49" s="1325"/>
      <c r="J49" s="683"/>
      <c r="K49" s="655"/>
    </row>
    <row r="50" spans="1:11">
      <c r="A50" s="1308"/>
      <c r="B50" s="688" t="s">
        <v>1299</v>
      </c>
      <c r="C50" s="948"/>
      <c r="D50" s="688"/>
      <c r="E50" s="1311"/>
      <c r="F50" s="1301"/>
      <c r="G50" s="1301"/>
      <c r="H50" s="1301"/>
      <c r="I50" s="1325"/>
      <c r="J50" s="1186"/>
      <c r="K50" s="1065"/>
    </row>
    <row r="51" spans="1:11">
      <c r="A51" s="1308"/>
      <c r="B51" s="948"/>
      <c r="C51" s="2776">
        <v>913</v>
      </c>
      <c r="D51" s="2697" t="s">
        <v>3426</v>
      </c>
      <c r="E51" s="1301"/>
      <c r="F51" s="1301"/>
      <c r="G51" s="1301"/>
      <c r="H51" s="1301"/>
      <c r="I51" s="1314"/>
      <c r="J51" s="942"/>
      <c r="K51" s="1065"/>
    </row>
    <row r="52" spans="1:11" s="1319" customFormat="1" ht="15.6" customHeight="1" thickBot="1">
      <c r="A52" s="1308"/>
      <c r="B52" s="948"/>
      <c r="C52" s="1327">
        <v>913</v>
      </c>
      <c r="D52" s="688"/>
      <c r="E52" s="1311"/>
      <c r="F52" s="1301"/>
      <c r="G52" s="1301"/>
      <c r="H52" s="1301"/>
      <c r="I52" s="1314"/>
      <c r="J52" s="1317"/>
      <c r="K52" s="1318"/>
    </row>
    <row r="53" spans="1:11" s="1319" customFormat="1" ht="13.5" thickTop="1">
      <c r="A53" s="1308"/>
      <c r="B53" s="908"/>
      <c r="C53" s="948"/>
      <c r="D53" s="688"/>
      <c r="E53" s="1301"/>
      <c r="F53" s="1301"/>
      <c r="G53" s="1301"/>
      <c r="H53" s="1301"/>
      <c r="I53" s="1314"/>
      <c r="J53" s="1317"/>
      <c r="K53" s="1318"/>
    </row>
    <row r="54" spans="1:11" s="1319" customFormat="1">
      <c r="A54" s="1308"/>
      <c r="B54" s="1324" t="s">
        <v>1301</v>
      </c>
      <c r="C54" s="948"/>
      <c r="D54" s="688"/>
      <c r="E54" s="1311"/>
      <c r="F54" s="1301"/>
      <c r="G54" s="1301"/>
      <c r="H54" s="1301"/>
      <c r="I54" s="1314"/>
      <c r="J54" s="1317"/>
      <c r="K54" s="1318"/>
    </row>
    <row r="55" spans="1:11" s="1319" customFormat="1">
      <c r="A55" s="1308"/>
      <c r="B55" s="1324"/>
      <c r="C55" s="2776">
        <v>4177</v>
      </c>
      <c r="D55" s="2697" t="s">
        <v>3426</v>
      </c>
      <c r="E55" s="1311"/>
      <c r="F55" s="1301"/>
      <c r="G55" s="1301"/>
      <c r="H55" s="1301"/>
      <c r="I55" s="1314"/>
      <c r="J55" s="1317"/>
      <c r="K55" s="1318"/>
    </row>
    <row r="56" spans="1:11" s="1319" customFormat="1" ht="16.149999999999999" customHeight="1" thickBot="1">
      <c r="A56" s="1328"/>
      <c r="B56" s="948"/>
      <c r="C56" s="1327">
        <v>4177</v>
      </c>
      <c r="D56" s="688"/>
      <c r="E56" s="1329"/>
      <c r="F56" s="1329"/>
      <c r="G56" s="1329"/>
      <c r="H56" s="1329"/>
      <c r="I56" s="1314"/>
      <c r="J56" s="1317"/>
      <c r="K56" s="1318"/>
    </row>
    <row r="57" spans="1:11" ht="13.5" thickTop="1">
      <c r="A57" s="1308"/>
      <c r="B57" s="1307"/>
      <c r="C57" s="1304"/>
      <c r="D57" s="1304"/>
      <c r="E57" s="1305"/>
      <c r="F57" s="1304"/>
      <c r="G57" s="1304"/>
      <c r="H57" s="1304"/>
      <c r="I57" s="1306"/>
      <c r="J57" s="683"/>
      <c r="K57" s="655"/>
    </row>
    <row r="58" spans="1:11">
      <c r="A58" s="1308"/>
      <c r="B58" s="1307"/>
      <c r="C58" s="1304"/>
      <c r="D58" s="1304"/>
      <c r="E58" s="1304"/>
      <c r="F58" s="1304"/>
      <c r="G58" s="1304"/>
      <c r="H58" s="1304"/>
      <c r="I58" s="1306"/>
      <c r="J58" s="683"/>
      <c r="K58" s="655"/>
    </row>
    <row r="59" spans="1:11">
      <c r="A59" s="1196"/>
      <c r="B59" s="666"/>
      <c r="C59" s="1330"/>
      <c r="D59" s="1330"/>
      <c r="E59" s="666"/>
      <c r="F59" s="666"/>
      <c r="G59" s="666"/>
      <c r="H59" s="666"/>
      <c r="I59" s="666"/>
      <c r="J59" s="666"/>
      <c r="K59" s="665"/>
    </row>
    <row r="60" spans="1:11">
      <c r="A60" s="660" t="s">
        <v>388</v>
      </c>
      <c r="B60" s="1331"/>
      <c r="C60" s="1331"/>
      <c r="D60" s="660"/>
      <c r="E60" s="660"/>
      <c r="F60" s="660"/>
      <c r="G60" s="660"/>
      <c r="H60" s="660"/>
      <c r="I60" s="660"/>
      <c r="J60" s="660"/>
      <c r="K60" s="1183"/>
    </row>
    <row r="61" spans="1:11">
      <c r="B61" s="1332"/>
    </row>
    <row r="62" spans="1:11">
      <c r="B62" s="1332"/>
    </row>
    <row r="63" spans="1:11">
      <c r="B63" s="1332"/>
    </row>
    <row r="64" spans="1:11">
      <c r="B64" s="1332"/>
    </row>
    <row r="65" spans="2:2">
      <c r="B65" s="1332"/>
    </row>
    <row r="66" spans="2:2">
      <c r="B66" s="1332"/>
    </row>
    <row r="67" spans="2:2">
      <c r="B67" s="1332"/>
    </row>
    <row r="68" spans="2:2">
      <c r="B68" s="1332"/>
    </row>
    <row r="69" spans="2:2">
      <c r="B69" s="1332"/>
    </row>
    <row r="70" spans="2:2">
      <c r="B70" s="1332"/>
    </row>
    <row r="71" spans="2:2">
      <c r="B71" s="1332"/>
    </row>
    <row r="72" spans="2:2">
      <c r="B72" s="1332"/>
    </row>
    <row r="73" spans="2:2">
      <c r="B73" s="1332"/>
    </row>
    <row r="74" spans="2:2">
      <c r="B74" s="1332"/>
    </row>
    <row r="75" spans="2:2">
      <c r="B75" s="1332"/>
    </row>
    <row r="76" spans="2:2">
      <c r="B76" s="1332"/>
    </row>
    <row r="77" spans="2:2">
      <c r="B77" s="1332"/>
    </row>
    <row r="78" spans="2:2">
      <c r="B78" s="1332"/>
    </row>
    <row r="79" spans="2:2">
      <c r="B79" s="1332"/>
    </row>
    <row r="80" spans="2:2">
      <c r="B80" s="1332"/>
    </row>
    <row r="81" spans="2:2">
      <c r="B81" s="1332"/>
    </row>
    <row r="82" spans="2:2">
      <c r="B82" s="1332"/>
    </row>
    <row r="83" spans="2:2">
      <c r="B83" s="1332"/>
    </row>
    <row r="84" spans="2:2">
      <c r="B84" s="1332"/>
    </row>
    <row r="85" spans="2:2">
      <c r="B85" s="1332"/>
    </row>
    <row r="86" spans="2:2">
      <c r="B86" s="1332"/>
    </row>
    <row r="87" spans="2:2">
      <c r="B87" s="1332"/>
    </row>
    <row r="88" spans="2:2">
      <c r="B88" s="1332"/>
    </row>
    <row r="89" spans="2:2">
      <c r="B89" s="1332"/>
    </row>
    <row r="90" spans="2:2">
      <c r="B90" s="1332"/>
    </row>
    <row r="91" spans="2:2">
      <c r="B91" s="1333"/>
    </row>
    <row r="92" spans="2:2">
      <c r="B92" s="1333"/>
    </row>
    <row r="93" spans="2:2">
      <c r="B93" s="1333"/>
    </row>
    <row r="94" spans="2:2">
      <c r="B94" s="1333"/>
    </row>
    <row r="95" spans="2:2">
      <c r="B95" s="1333"/>
    </row>
    <row r="96" spans="2:2">
      <c r="B96" s="1333"/>
    </row>
  </sheetData>
  <protectedRanges>
    <protectedRange sqref="I22:I24 B53:B55 I45:I55 B45:B50 B22:B44 I36:I44" name="Area"/>
    <protectedRange sqref="I56 B56" name="Area_1"/>
    <protectedRange sqref="B21" name="Area_1_1_2"/>
    <protectedRange sqref="I8:I17 I57:I58" name="Area_3"/>
    <protectedRange sqref="B8:B17 B57:B58" name="Area_4"/>
    <protectedRange sqref="B18:B20" name="Area_1_1"/>
  </protectedRanges>
  <customSheetViews>
    <customSheetView guid="{4E7A3D04-9F51-465C-A42B-3DF9B3E7D5B5}" showPageBreaks="1" showGridLines="0" printArea="1" topLeftCell="A17">
      <selection activeCell="N61" sqref="N61"/>
      <pageMargins left="0.5" right="0.5" top="0.5" bottom="0.25" header="0.25" footer="0.25"/>
      <printOptions horizontalCentered="1" verticalCentered="1"/>
      <pageSetup scale="83" orientation="portrait" r:id="rId1"/>
      <headerFooter alignWithMargins="0"/>
    </customSheetView>
    <customSheetView guid="{0DB5BAD5-393A-4F38-9E8B-709DEA7858B1}" showPageBreaks="1" showGridLines="0" printArea="1">
      <selection activeCell="N61" sqref="N61"/>
      <pageMargins left="0.5" right="0.5" top="0.5" bottom="0.25" header="0.25" footer="0.25"/>
      <printOptions horizontalCentered="1" verticalCentered="1"/>
      <pageSetup scale="85" orientation="portrait" r:id="rId2"/>
      <headerFooter alignWithMargins="0"/>
    </customSheetView>
    <customSheetView guid="{9188604F-721B-4607-B5A7-F14601E34BB8}" showPageBreaks="1" showGridLines="0" printArea="1" topLeftCell="A28">
      <selection activeCell="E68" sqref="E68"/>
      <pageMargins left="0.5" right="0.5" top="0.5" bottom="0.25" header="0.25" footer="0.25"/>
      <printOptions horizontalCentered="1" verticalCentered="1"/>
      <pageSetup scale="85" orientation="portrait" r:id="rId3"/>
      <headerFooter alignWithMargins="0"/>
    </customSheetView>
    <customSheetView guid="{26429A53-B624-4AA6-8C8D-667186B058B8}" showGridLines="0">
      <selection activeCell="N61" sqref="N61"/>
      <pageMargins left="0.5" right="0.5" top="0.5" bottom="0.25" header="0.25" footer="0.25"/>
      <printOptions horizontalCentered="1" verticalCentered="1"/>
      <pageSetup scale="85" orientation="portrait" r:id="rId4"/>
      <headerFooter alignWithMargins="0"/>
    </customSheetView>
    <customSheetView guid="{7390B031-6060-4327-BF01-8B9465EDB6D9}" showGridLines="0">
      <selection activeCell="N61" sqref="N61"/>
      <pageMargins left="0.5" right="0.5" top="0.5" bottom="0.25" header="0.25" footer="0.25"/>
      <printOptions horizontalCentered="1" verticalCentered="1"/>
      <pageSetup scale="85" orientation="portrait" r:id="rId5"/>
      <headerFooter alignWithMargins="0"/>
    </customSheetView>
    <customSheetView guid="{49D366EC-C851-4932-854D-8EA887B298C5}" showGridLines="0">
      <selection activeCell="N61" sqref="N61"/>
      <pageMargins left="0.5" right="0.5" top="0.5" bottom="0.25" header="0.25" footer="0.25"/>
      <printOptions horizontalCentered="1" verticalCentered="1"/>
      <pageSetup scale="85" orientation="portrait" r:id="rId6"/>
      <headerFooter alignWithMargins="0"/>
    </customSheetView>
    <customSheetView guid="{F228F194-B0FE-4A91-A927-06A4E89703F0}" showGridLines="0">
      <selection activeCell="N61" sqref="N61"/>
      <pageMargins left="0.5" right="0.5" top="0.5" bottom="0.25" header="0.25" footer="0.25"/>
      <printOptions horizontalCentered="1" verticalCentered="1"/>
      <pageSetup scale="85" orientation="portrait" r:id="rId7"/>
      <headerFooter alignWithMargins="0"/>
    </customSheetView>
    <customSheetView guid="{A2494C54-8D9D-4A05-9F27-C858173D9692}" showGridLines="0">
      <selection activeCell="N61" sqref="N61"/>
      <pageMargins left="0.5" right="0.5" top="0.5" bottom="0.25" header="0.25" footer="0.25"/>
      <printOptions horizontalCentered="1" verticalCentered="1"/>
      <pageSetup scale="85" orientation="portrait" r:id="rId8"/>
      <headerFooter alignWithMargins="0"/>
    </customSheetView>
    <customSheetView guid="{74404EEC-CA6A-48B0-B168-B7933282EEB2}" showPageBreaks="1" showGridLines="0" printArea="1">
      <selection activeCell="N61" sqref="N61"/>
      <pageMargins left="0.5" right="0.5" top="0.5" bottom="0.25" header="0.25" footer="0.25"/>
      <printOptions horizontalCentered="1" verticalCentered="1"/>
      <pageSetup scale="85" orientation="portrait" r:id="rId9"/>
      <headerFooter alignWithMargins="0"/>
    </customSheetView>
    <customSheetView guid="{FB19BFAA-60BA-4CC2-92E5-E4C141AE804E}" showGridLines="0" topLeftCell="A17">
      <selection activeCell="N61" sqref="N61"/>
      <pageMargins left="0.5" right="0.5" top="0.5" bottom="0.25" header="0.25" footer="0.25"/>
      <printOptions horizontalCentered="1" verticalCentered="1"/>
      <pageSetup scale="83" orientation="portrait" r:id="rId10"/>
      <headerFooter alignWithMargins="0"/>
    </customSheetView>
    <customSheetView guid="{F56BCD39-3910-4701-BCCF-245589B07D98}" showPageBreaks="1" showGridLines="0" printArea="1">
      <selection activeCell="B8" sqref="B8:B37"/>
      <pageMargins left="0.5" right="0.5" top="0.5" bottom="0.25" header="0.25" footer="0.25"/>
      <printOptions horizontalCentered="1" verticalCentered="1"/>
      <pageSetup scale="85" orientation="portrait" r:id="rId11"/>
      <headerFooter alignWithMargins="0"/>
    </customSheetView>
    <customSheetView guid="{D099E5BD-69C3-4A36-A01A-AB9127CD02AF}" showGridLines="0" fitToPage="1" topLeftCell="A4">
      <selection activeCell="C45" sqref="C45"/>
      <pageMargins left="0.5" right="0.5" top="0.5" bottom="0.25" header="0.25" footer="0.25"/>
      <printOptions horizontalCentered="1" verticalCentered="1"/>
      <pageSetup scale="91" orientation="portrait" r:id="rId12"/>
      <headerFooter alignWithMargins="0"/>
    </customSheetView>
  </customSheetViews>
  <printOptions horizontalCentered="1" verticalCentered="1" gridLinesSet="0"/>
  <pageMargins left="0.5" right="0.5" top="0.5" bottom="0.25" header="0.25" footer="0.25"/>
  <pageSetup scale="91" orientation="portrait" r:id="rId1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showGridLines="0" view="pageBreakPreview" topLeftCell="A22" zoomScale="90" zoomScaleNormal="100" zoomScaleSheetLayoutView="90" workbookViewId="0">
      <selection activeCell="I82" sqref="I82"/>
    </sheetView>
  </sheetViews>
  <sheetFormatPr defaultColWidth="8.85546875" defaultRowHeight="12.75"/>
  <cols>
    <col min="1" max="2" width="5.7109375" style="908" customWidth="1"/>
    <col min="3" max="3" width="4.7109375" style="908" customWidth="1"/>
    <col min="4" max="4" width="2.7109375" style="908" customWidth="1"/>
    <col min="5" max="5" width="3.7109375" style="908" customWidth="1"/>
    <col min="6" max="6" width="30.7109375" style="908" customWidth="1"/>
    <col min="7" max="8" width="15.7109375" style="908" customWidth="1"/>
    <col min="9" max="9" width="15.7109375" style="1377" customWidth="1"/>
    <col min="10" max="12" width="5.7109375" style="908" customWidth="1"/>
    <col min="13" max="13" width="20.140625" style="1052" bestFit="1" customWidth="1"/>
    <col min="14" max="14" width="10.140625" style="1052" bestFit="1" customWidth="1"/>
    <col min="15" max="15" width="20.140625" style="1052" bestFit="1" customWidth="1"/>
    <col min="16" max="16" width="10.140625" style="1052" bestFit="1" customWidth="1"/>
    <col min="17" max="17" width="5.7109375" style="908" customWidth="1"/>
    <col min="18" max="16384" width="8.85546875" style="908"/>
  </cols>
  <sheetData>
    <row r="1" spans="1:21">
      <c r="A1" s="1149">
        <v>38</v>
      </c>
      <c r="B1" s="1049"/>
      <c r="C1" s="1049"/>
      <c r="D1" s="1049"/>
      <c r="E1" s="1049"/>
      <c r="F1" s="1049"/>
      <c r="G1" s="1049"/>
      <c r="H1" s="1049"/>
      <c r="I1" s="1336"/>
      <c r="J1" s="1202" t="s">
        <v>3204</v>
      </c>
    </row>
    <row r="2" spans="1:21">
      <c r="A2" s="1150" t="s">
        <v>1304</v>
      </c>
      <c r="B2" s="1060"/>
      <c r="C2" s="1060"/>
      <c r="D2" s="1060"/>
      <c r="E2" s="1060"/>
      <c r="F2" s="1060"/>
      <c r="G2" s="1060"/>
      <c r="H2" s="1060"/>
      <c r="I2" s="1337"/>
      <c r="J2" s="1062"/>
    </row>
    <row r="3" spans="1:21" s="569" customFormat="1">
      <c r="A3" s="1059" t="s">
        <v>295</v>
      </c>
      <c r="B3" s="1085"/>
      <c r="C3" s="1085"/>
      <c r="D3" s="1085"/>
      <c r="E3" s="1085"/>
      <c r="F3" s="1085"/>
      <c r="G3" s="1085"/>
      <c r="H3" s="1085"/>
      <c r="I3" s="1338"/>
      <c r="J3" s="1062"/>
      <c r="K3" s="908"/>
      <c r="L3" s="908"/>
      <c r="M3" s="1052"/>
      <c r="N3" s="1052"/>
      <c r="O3" s="1052"/>
      <c r="P3" s="1052"/>
      <c r="Q3" s="908"/>
      <c r="R3" s="908"/>
      <c r="S3" s="908"/>
      <c r="T3" s="908"/>
      <c r="U3" s="908"/>
    </row>
    <row r="4" spans="1:21" s="569" customFormat="1">
      <c r="A4" s="1059"/>
      <c r="B4" s="1085"/>
      <c r="C4" s="1085"/>
      <c r="D4" s="1085"/>
      <c r="E4" s="1085"/>
      <c r="F4" s="1085"/>
      <c r="G4" s="1085"/>
      <c r="H4" s="1085"/>
      <c r="I4" s="1338"/>
      <c r="J4" s="1062"/>
      <c r="K4" s="908"/>
      <c r="L4" s="908"/>
      <c r="M4" s="1052"/>
      <c r="N4" s="1052"/>
      <c r="O4" s="1052"/>
      <c r="P4" s="1052"/>
      <c r="Q4" s="908"/>
      <c r="R4" s="908"/>
      <c r="S4" s="908"/>
      <c r="T4" s="908"/>
      <c r="U4" s="908"/>
    </row>
    <row r="5" spans="1:21" s="569" customFormat="1">
      <c r="A5" s="1339"/>
      <c r="B5" s="1085"/>
      <c r="C5" s="1085"/>
      <c r="D5" s="1085"/>
      <c r="E5" s="1085"/>
      <c r="F5" s="1085"/>
      <c r="G5" s="1085"/>
      <c r="H5" s="1085"/>
      <c r="I5" s="1338"/>
      <c r="J5" s="1062"/>
      <c r="K5" s="908"/>
      <c r="L5" s="908"/>
      <c r="M5" s="1052"/>
      <c r="N5" s="1052"/>
      <c r="O5" s="1052"/>
      <c r="P5" s="1052"/>
      <c r="Q5" s="908"/>
      <c r="R5" s="908"/>
      <c r="S5" s="908"/>
      <c r="T5" s="908"/>
      <c r="U5" s="908"/>
    </row>
    <row r="6" spans="1:21" s="1340" customFormat="1">
      <c r="A6" s="1185"/>
      <c r="B6" s="1154" t="s">
        <v>1305</v>
      </c>
      <c r="I6" s="1341"/>
      <c r="J6" s="1342"/>
      <c r="K6" s="908"/>
      <c r="L6" s="908"/>
      <c r="M6" s="1052"/>
      <c r="N6" s="1052"/>
      <c r="O6" s="1052"/>
      <c r="P6" s="1052"/>
      <c r="Q6" s="908"/>
      <c r="R6" s="908"/>
      <c r="S6" s="908"/>
      <c r="T6" s="908"/>
      <c r="U6" s="908"/>
    </row>
    <row r="7" spans="1:21" s="1340" customFormat="1">
      <c r="A7" s="1185"/>
      <c r="B7" s="1343" t="s">
        <v>1306</v>
      </c>
      <c r="I7" s="1341"/>
      <c r="J7" s="1342"/>
      <c r="K7" s="908"/>
      <c r="L7" s="908"/>
      <c r="M7" s="1052"/>
      <c r="N7" s="1052"/>
      <c r="O7" s="1052"/>
      <c r="P7" s="1052"/>
      <c r="Q7" s="908"/>
      <c r="R7" s="908"/>
      <c r="S7" s="908"/>
      <c r="T7" s="908"/>
      <c r="U7" s="908"/>
    </row>
    <row r="8" spans="1:21" s="1340" customFormat="1">
      <c r="A8" s="1185"/>
      <c r="B8" s="1343" t="s">
        <v>1307</v>
      </c>
      <c r="I8" s="1341"/>
      <c r="J8" s="1342"/>
      <c r="K8" s="908"/>
      <c r="L8" s="908"/>
      <c r="M8" s="1052"/>
      <c r="N8" s="1052"/>
      <c r="O8" s="1052"/>
      <c r="P8" s="1052"/>
      <c r="Q8" s="908"/>
      <c r="R8" s="908"/>
      <c r="S8" s="908"/>
      <c r="T8" s="908"/>
      <c r="U8" s="908"/>
    </row>
    <row r="9" spans="1:21" s="1340" customFormat="1">
      <c r="A9" s="1185"/>
      <c r="B9" s="1343" t="s">
        <v>1308</v>
      </c>
      <c r="I9" s="1341"/>
      <c r="J9" s="1342"/>
      <c r="K9" s="908"/>
      <c r="L9" s="908"/>
      <c r="M9" s="1052"/>
      <c r="N9" s="1052"/>
      <c r="O9" s="1052"/>
      <c r="P9" s="1052"/>
      <c r="Q9" s="908"/>
      <c r="R9" s="908"/>
      <c r="S9" s="908"/>
      <c r="T9" s="908"/>
      <c r="U9" s="908"/>
    </row>
    <row r="10" spans="1:21" s="1340" customFormat="1">
      <c r="A10" s="1185"/>
      <c r="B10" s="1343" t="s">
        <v>1309</v>
      </c>
      <c r="I10" s="1341"/>
      <c r="J10" s="1342"/>
      <c r="K10" s="908"/>
      <c r="L10" s="908"/>
      <c r="M10" s="1052"/>
      <c r="N10" s="1052"/>
      <c r="O10" s="1052"/>
      <c r="P10" s="1052"/>
      <c r="Q10" s="908"/>
      <c r="R10" s="908"/>
      <c r="S10" s="908"/>
      <c r="T10" s="908"/>
      <c r="U10" s="908"/>
    </row>
    <row r="11" spans="1:21" s="1340" customFormat="1">
      <c r="A11" s="1185"/>
      <c r="B11" s="1343" t="s">
        <v>1310</v>
      </c>
      <c r="I11" s="1341"/>
      <c r="J11" s="1342"/>
      <c r="K11" s="908"/>
      <c r="L11" s="908"/>
      <c r="M11" s="1052"/>
      <c r="N11" s="1052"/>
      <c r="O11" s="1052"/>
      <c r="P11" s="1052"/>
      <c r="Q11" s="908"/>
      <c r="R11" s="908"/>
      <c r="S11" s="908"/>
      <c r="T11" s="908"/>
      <c r="U11" s="908"/>
    </row>
    <row r="12" spans="1:21" s="1340" customFormat="1">
      <c r="A12" s="1185"/>
      <c r="B12" s="1343" t="s">
        <v>1311</v>
      </c>
      <c r="I12" s="1341"/>
      <c r="J12" s="1342"/>
      <c r="K12" s="908"/>
      <c r="L12" s="908"/>
      <c r="M12" s="1052"/>
      <c r="N12" s="1052"/>
      <c r="O12" s="1052"/>
      <c r="P12" s="1052"/>
      <c r="Q12" s="908"/>
      <c r="R12" s="908"/>
      <c r="S12" s="908"/>
      <c r="T12" s="908"/>
      <c r="U12" s="908"/>
    </row>
    <row r="13" spans="1:21" s="1340" customFormat="1">
      <c r="A13" s="1185"/>
      <c r="B13" s="1343" t="s">
        <v>1312</v>
      </c>
      <c r="I13" s="1341"/>
      <c r="J13" s="1342"/>
      <c r="K13" s="908"/>
      <c r="L13" s="908"/>
      <c r="M13" s="1052"/>
      <c r="N13" s="1052"/>
      <c r="O13" s="1052"/>
      <c r="P13" s="1052"/>
      <c r="Q13" s="908"/>
      <c r="R13" s="908"/>
      <c r="S13" s="908"/>
      <c r="T13" s="908"/>
      <c r="U13" s="908"/>
    </row>
    <row r="14" spans="1:21" s="1340" customFormat="1">
      <c r="A14" s="1185"/>
      <c r="B14" s="1154" t="s">
        <v>1313</v>
      </c>
      <c r="I14" s="1341"/>
      <c r="J14" s="1342"/>
      <c r="K14" s="908"/>
      <c r="L14" s="908"/>
      <c r="M14" s="1052"/>
      <c r="N14" s="1052"/>
      <c r="O14" s="1052"/>
      <c r="P14" s="1052"/>
      <c r="Q14" s="908"/>
      <c r="R14" s="908"/>
      <c r="S14" s="908"/>
      <c r="T14" s="908"/>
      <c r="U14" s="908"/>
    </row>
    <row r="15" spans="1:21" s="1340" customFormat="1">
      <c r="A15" s="1185"/>
      <c r="B15" s="1343" t="s">
        <v>1314</v>
      </c>
      <c r="I15" s="1341"/>
      <c r="J15" s="1342"/>
      <c r="K15" s="908"/>
      <c r="L15" s="908"/>
      <c r="M15" s="1052"/>
      <c r="N15" s="1052"/>
      <c r="O15" s="1052"/>
      <c r="P15" s="1052"/>
      <c r="Q15" s="908"/>
      <c r="R15" s="908"/>
      <c r="S15" s="908"/>
      <c r="T15" s="908"/>
      <c r="U15" s="908"/>
    </row>
    <row r="16" spans="1:21" s="1340" customFormat="1">
      <c r="A16" s="1185"/>
      <c r="B16" s="1154" t="s">
        <v>1315</v>
      </c>
      <c r="I16" s="1341"/>
      <c r="J16" s="1342"/>
      <c r="K16" s="908"/>
      <c r="L16" s="908"/>
      <c r="M16" s="1052"/>
      <c r="N16" s="1052"/>
      <c r="O16" s="1052"/>
      <c r="P16" s="1052"/>
      <c r="Q16" s="908"/>
      <c r="R16" s="908"/>
      <c r="S16" s="908"/>
      <c r="T16" s="908"/>
      <c r="U16" s="908"/>
    </row>
    <row r="17" spans="1:21" s="1340" customFormat="1">
      <c r="A17" s="1185"/>
      <c r="B17" s="1343" t="s">
        <v>1316</v>
      </c>
      <c r="I17" s="1341"/>
      <c r="J17" s="1342"/>
      <c r="K17" s="908"/>
      <c r="L17" s="908"/>
      <c r="M17" s="1052"/>
      <c r="N17" s="1052"/>
      <c r="O17" s="1052"/>
      <c r="P17" s="1052"/>
      <c r="Q17" s="908"/>
      <c r="R17" s="908"/>
      <c r="S17" s="908"/>
      <c r="T17" s="908"/>
      <c r="U17" s="908"/>
    </row>
    <row r="18" spans="1:21" s="1340" customFormat="1">
      <c r="A18" s="1185"/>
      <c r="B18" s="1343" t="s">
        <v>1317</v>
      </c>
      <c r="I18" s="1341"/>
      <c r="J18" s="1342"/>
      <c r="K18" s="908"/>
      <c r="L18" s="908"/>
      <c r="M18" s="1052"/>
      <c r="N18" s="1052"/>
      <c r="O18" s="1052"/>
      <c r="P18" s="1052"/>
      <c r="Q18" s="908"/>
      <c r="R18" s="908"/>
      <c r="S18" s="908"/>
      <c r="T18" s="908"/>
      <c r="U18" s="908"/>
    </row>
    <row r="19" spans="1:21" s="1340" customFormat="1">
      <c r="A19" s="1185"/>
      <c r="B19" s="1343" t="s">
        <v>1318</v>
      </c>
      <c r="I19" s="1341"/>
      <c r="J19" s="1342"/>
      <c r="K19" s="908"/>
      <c r="L19" s="908"/>
      <c r="M19" s="1052"/>
      <c r="N19" s="1052"/>
      <c r="O19" s="1052"/>
      <c r="P19" s="1052"/>
      <c r="Q19" s="908"/>
      <c r="R19" s="908"/>
      <c r="S19" s="908"/>
      <c r="T19" s="908"/>
      <c r="U19" s="908"/>
    </row>
    <row r="20" spans="1:21" s="1340" customFormat="1">
      <c r="A20" s="1185"/>
      <c r="B20" s="1154" t="s">
        <v>1319</v>
      </c>
      <c r="I20" s="1341"/>
      <c r="J20" s="1342"/>
      <c r="K20" s="908"/>
      <c r="L20" s="908"/>
      <c r="M20" s="1052"/>
      <c r="N20" s="1052"/>
      <c r="O20" s="1052"/>
      <c r="P20" s="1052"/>
      <c r="Q20" s="908"/>
      <c r="R20" s="908"/>
      <c r="S20" s="908"/>
      <c r="T20" s="908"/>
      <c r="U20" s="908"/>
    </row>
    <row r="21" spans="1:21" s="1340" customFormat="1">
      <c r="A21" s="1185"/>
      <c r="B21" s="1154" t="s">
        <v>1320</v>
      </c>
      <c r="I21" s="1341"/>
      <c r="J21" s="1342"/>
      <c r="K21" s="908"/>
      <c r="L21" s="908"/>
      <c r="M21" s="1052"/>
      <c r="N21" s="1052"/>
      <c r="O21" s="1052"/>
      <c r="P21" s="1052"/>
      <c r="Q21" s="908"/>
      <c r="R21" s="908"/>
      <c r="S21" s="908"/>
      <c r="T21" s="908"/>
      <c r="U21" s="908"/>
    </row>
    <row r="22" spans="1:21" s="1340" customFormat="1">
      <c r="A22" s="1185"/>
      <c r="B22" s="1343" t="s">
        <v>1321</v>
      </c>
      <c r="I22" s="1341"/>
      <c r="J22" s="1342"/>
      <c r="K22" s="908"/>
      <c r="L22" s="908"/>
      <c r="M22" s="1052"/>
      <c r="N22" s="1052"/>
      <c r="O22" s="1052"/>
      <c r="P22" s="1052"/>
      <c r="Q22" s="908"/>
      <c r="R22" s="908"/>
      <c r="S22" s="908"/>
      <c r="T22" s="908"/>
      <c r="U22" s="908"/>
    </row>
    <row r="23" spans="1:21" s="1340" customFormat="1">
      <c r="A23" s="1185"/>
      <c r="B23" s="1343" t="s">
        <v>1322</v>
      </c>
      <c r="I23" s="1341"/>
      <c r="J23" s="1342"/>
      <c r="K23" s="908"/>
      <c r="L23" s="908"/>
      <c r="M23" s="1052"/>
      <c r="N23" s="1052"/>
      <c r="O23" s="1052"/>
      <c r="P23" s="1052"/>
      <c r="Q23" s="908"/>
      <c r="R23" s="908"/>
      <c r="S23" s="908"/>
      <c r="T23" s="908"/>
      <c r="U23" s="908"/>
    </row>
    <row r="24" spans="1:21" s="1340" customFormat="1">
      <c r="A24" s="1185"/>
      <c r="B24" s="1343" t="s">
        <v>1323</v>
      </c>
      <c r="I24" s="1341"/>
      <c r="J24" s="1342"/>
      <c r="K24" s="908"/>
      <c r="L24" s="908"/>
      <c r="M24" s="1052"/>
      <c r="N24" s="1052"/>
      <c r="O24" s="1052"/>
      <c r="P24" s="1052"/>
      <c r="Q24" s="908"/>
      <c r="R24" s="908"/>
      <c r="S24" s="908"/>
      <c r="T24" s="908"/>
      <c r="U24" s="908"/>
    </row>
    <row r="25" spans="1:21" s="1340" customFormat="1">
      <c r="A25" s="1185"/>
      <c r="B25" s="1343" t="s">
        <v>1324</v>
      </c>
      <c r="I25" s="1341"/>
      <c r="J25" s="1342"/>
      <c r="K25" s="908"/>
      <c r="L25" s="908"/>
      <c r="M25" s="1052"/>
      <c r="N25" s="1052"/>
      <c r="O25" s="1052"/>
      <c r="P25" s="1052"/>
      <c r="Q25" s="908"/>
      <c r="R25" s="908"/>
      <c r="S25" s="908"/>
      <c r="T25" s="908"/>
      <c r="U25" s="908"/>
    </row>
    <row r="26" spans="1:21" s="1340" customFormat="1">
      <c r="A26" s="1185"/>
      <c r="B26" s="1343" t="s">
        <v>1325</v>
      </c>
      <c r="I26" s="1341"/>
      <c r="J26" s="1342"/>
      <c r="K26" s="908"/>
      <c r="L26" s="908"/>
      <c r="M26" s="1052"/>
      <c r="N26" s="1052"/>
      <c r="O26" s="1052"/>
      <c r="P26" s="1052"/>
      <c r="Q26" s="908"/>
      <c r="R26" s="908"/>
      <c r="S26" s="908"/>
      <c r="T26" s="908"/>
      <c r="U26" s="908"/>
    </row>
    <row r="27" spans="1:21" s="1340" customFormat="1">
      <c r="A27" s="1185"/>
      <c r="B27" s="1343" t="s">
        <v>1326</v>
      </c>
      <c r="I27" s="1341"/>
      <c r="J27" s="1342"/>
      <c r="K27" s="908"/>
      <c r="L27" s="908"/>
      <c r="M27" s="1052"/>
      <c r="N27" s="1052"/>
      <c r="O27" s="1052"/>
      <c r="P27" s="1052"/>
      <c r="Q27" s="908"/>
      <c r="R27" s="908"/>
      <c r="S27" s="908"/>
      <c r="T27" s="908"/>
      <c r="U27" s="908"/>
    </row>
    <row r="28" spans="1:21" s="1340" customFormat="1">
      <c r="A28" s="1185"/>
      <c r="B28" s="1154" t="s">
        <v>1327</v>
      </c>
      <c r="I28" s="1341"/>
      <c r="J28" s="1342"/>
      <c r="K28" s="908"/>
      <c r="L28" s="908"/>
      <c r="M28" s="1052"/>
      <c r="N28" s="1052"/>
      <c r="O28" s="1052"/>
      <c r="P28" s="1052"/>
      <c r="Q28" s="908"/>
      <c r="R28" s="908"/>
      <c r="S28" s="908"/>
      <c r="T28" s="908"/>
      <c r="U28" s="908"/>
    </row>
    <row r="29" spans="1:21" s="1340" customFormat="1">
      <c r="A29" s="1185"/>
      <c r="B29" s="1343" t="s">
        <v>1328</v>
      </c>
      <c r="I29" s="1341"/>
      <c r="J29" s="1342"/>
      <c r="K29" s="908"/>
      <c r="L29" s="908"/>
      <c r="M29" s="1052"/>
      <c r="N29" s="1052"/>
      <c r="O29" s="1052"/>
      <c r="P29" s="1052"/>
      <c r="Q29" s="908"/>
      <c r="R29" s="908"/>
      <c r="S29" s="908"/>
      <c r="T29" s="908"/>
      <c r="U29" s="908"/>
    </row>
    <row r="30" spans="1:21" s="569" customFormat="1">
      <c r="A30" s="1072"/>
      <c r="B30" s="1073"/>
      <c r="C30" s="1073"/>
      <c r="D30" s="1073"/>
      <c r="E30" s="1073"/>
      <c r="F30" s="1073"/>
      <c r="G30" s="1073"/>
      <c r="H30" s="1073"/>
      <c r="I30" s="1344"/>
      <c r="J30" s="673"/>
      <c r="K30" s="908"/>
      <c r="L30" s="908"/>
      <c r="M30" s="1052"/>
      <c r="N30" s="1052"/>
      <c r="O30" s="1052"/>
      <c r="P30" s="1052"/>
      <c r="Q30" s="908"/>
      <c r="R30" s="908"/>
      <c r="S30" s="908"/>
      <c r="T30" s="908"/>
      <c r="U30" s="908"/>
    </row>
    <row r="31" spans="1:21" s="1052" customFormat="1">
      <c r="A31" s="1345"/>
      <c r="B31" s="1345"/>
      <c r="C31" s="1346"/>
      <c r="D31" s="1347"/>
      <c r="E31" s="1347"/>
      <c r="F31" s="1348"/>
      <c r="G31" s="1345"/>
      <c r="H31" s="1345"/>
      <c r="I31" s="1349" t="s">
        <v>910</v>
      </c>
      <c r="J31" s="1345"/>
      <c r="K31" s="908"/>
      <c r="L31" s="908"/>
      <c r="Q31" s="908"/>
      <c r="R31" s="908"/>
      <c r="S31" s="908"/>
      <c r="T31" s="908"/>
      <c r="U31" s="908"/>
    </row>
    <row r="32" spans="1:21" s="1052" customFormat="1">
      <c r="A32" s="1350"/>
      <c r="B32" s="1350" t="s">
        <v>8</v>
      </c>
      <c r="C32" s="1351"/>
      <c r="D32" s="1145"/>
      <c r="E32" s="1145"/>
      <c r="F32" s="1352"/>
      <c r="G32" s="1350" t="s">
        <v>1329</v>
      </c>
      <c r="H32" s="1350" t="s">
        <v>1330</v>
      </c>
      <c r="I32" s="1353" t="s">
        <v>1331</v>
      </c>
      <c r="J32" s="1350"/>
      <c r="K32" s="908"/>
      <c r="L32" s="908"/>
      <c r="Q32" s="908"/>
      <c r="R32" s="908"/>
      <c r="S32" s="908"/>
      <c r="T32" s="908"/>
      <c r="U32" s="908"/>
    </row>
    <row r="33" spans="1:21" s="1052" customFormat="1">
      <c r="A33" s="1350" t="s">
        <v>7</v>
      </c>
      <c r="B33" s="1350" t="s">
        <v>1332</v>
      </c>
      <c r="C33" s="1354" t="s">
        <v>1333</v>
      </c>
      <c r="D33" s="1354"/>
      <c r="E33" s="1354"/>
      <c r="F33" s="1355"/>
      <c r="G33" s="1350" t="s">
        <v>1334</v>
      </c>
      <c r="H33" s="1350" t="s">
        <v>1335</v>
      </c>
      <c r="I33" s="1353" t="s">
        <v>1336</v>
      </c>
      <c r="J33" s="1350" t="s">
        <v>7</v>
      </c>
      <c r="K33" s="908"/>
      <c r="L33" s="908"/>
      <c r="Q33" s="908"/>
      <c r="R33" s="908"/>
      <c r="S33" s="908"/>
      <c r="T33" s="908"/>
      <c r="U33" s="908"/>
    </row>
    <row r="34" spans="1:21" s="1052" customFormat="1">
      <c r="A34" s="1350" t="s">
        <v>17</v>
      </c>
      <c r="B34" s="1350" t="s">
        <v>1337</v>
      </c>
      <c r="C34" s="1354"/>
      <c r="D34" s="1354"/>
      <c r="E34" s="1354"/>
      <c r="F34" s="1355"/>
      <c r="G34" s="1350" t="s">
        <v>1338</v>
      </c>
      <c r="H34" s="1350" t="s">
        <v>1339</v>
      </c>
      <c r="I34" s="1353" t="s">
        <v>1340</v>
      </c>
      <c r="J34" s="1350" t="s">
        <v>17</v>
      </c>
      <c r="K34" s="908"/>
      <c r="L34" s="908"/>
      <c r="Q34" s="908"/>
      <c r="R34" s="908"/>
      <c r="S34" s="908"/>
      <c r="T34" s="908"/>
      <c r="U34" s="908"/>
    </row>
    <row r="35" spans="1:21" s="1052" customFormat="1">
      <c r="A35" s="1356"/>
      <c r="B35" s="1356" t="s">
        <v>24</v>
      </c>
      <c r="C35" s="1357" t="s">
        <v>25</v>
      </c>
      <c r="D35" s="1357"/>
      <c r="E35" s="1354"/>
      <c r="F35" s="1355"/>
      <c r="G35" s="1356" t="s">
        <v>26</v>
      </c>
      <c r="H35" s="1356" t="s">
        <v>27</v>
      </c>
      <c r="I35" s="1358" t="s">
        <v>28</v>
      </c>
      <c r="J35" s="1356"/>
      <c r="K35" s="908"/>
      <c r="L35" s="908"/>
      <c r="M35" s="213"/>
      <c r="N35" s="213"/>
      <c r="O35" s="213"/>
      <c r="P35" s="213"/>
      <c r="Q35" s="908"/>
      <c r="R35" s="908"/>
      <c r="S35" s="908"/>
      <c r="T35" s="908"/>
      <c r="U35" s="908"/>
    </row>
    <row r="36" spans="1:21" s="569" customFormat="1" ht="12.75" customHeight="1">
      <c r="A36" s="1359">
        <v>1</v>
      </c>
      <c r="B36" s="1360" t="s">
        <v>1341</v>
      </c>
      <c r="C36" s="2782" t="s">
        <v>1342</v>
      </c>
      <c r="D36" s="1141"/>
      <c r="E36" s="2783"/>
      <c r="F36" s="2783"/>
      <c r="G36" s="2783">
        <v>16440</v>
      </c>
      <c r="H36" s="2783">
        <v>40853822</v>
      </c>
      <c r="I36" s="2784">
        <v>11869425</v>
      </c>
      <c r="J36" s="1364">
        <v>1</v>
      </c>
      <c r="K36" s="908"/>
      <c r="L36" s="908"/>
      <c r="M36" s="1052"/>
      <c r="N36" s="1052"/>
      <c r="O36" s="1052"/>
      <c r="P36" s="1052"/>
      <c r="Q36" s="908"/>
      <c r="R36" s="908"/>
      <c r="S36" s="908"/>
      <c r="T36" s="908"/>
      <c r="U36" s="908"/>
    </row>
    <row r="37" spans="1:21" s="569" customFormat="1" ht="12.75" customHeight="1">
      <c r="A37" s="1365">
        <v>2</v>
      </c>
      <c r="B37" s="1360"/>
      <c r="C37" s="1141"/>
      <c r="D37" s="1141"/>
      <c r="E37" s="1141"/>
      <c r="F37" s="1141"/>
      <c r="G37" s="2783"/>
      <c r="H37" s="2783"/>
      <c r="I37" s="2784"/>
      <c r="J37" s="1364">
        <v>2</v>
      </c>
      <c r="K37" s="908"/>
      <c r="L37" s="908"/>
      <c r="M37" s="1052"/>
      <c r="N37" s="1052"/>
      <c r="O37" s="1052"/>
      <c r="P37" s="1052"/>
      <c r="Q37" s="908"/>
      <c r="R37" s="908"/>
      <c r="S37" s="908"/>
      <c r="T37" s="908"/>
      <c r="U37" s="908"/>
    </row>
    <row r="38" spans="1:21" s="569" customFormat="1" ht="12.75" customHeight="1">
      <c r="A38" s="1365">
        <v>3</v>
      </c>
      <c r="B38" s="1360" t="s">
        <v>1343</v>
      </c>
      <c r="C38" s="1141" t="s">
        <v>1344</v>
      </c>
      <c r="D38" s="1141"/>
      <c r="E38" s="1141"/>
      <c r="F38" s="1141"/>
      <c r="G38" s="2783">
        <v>2</v>
      </c>
      <c r="H38" s="2783"/>
      <c r="I38" s="2784"/>
      <c r="J38" s="1364">
        <v>3</v>
      </c>
      <c r="K38" s="908"/>
      <c r="L38" s="908"/>
      <c r="M38" s="1052"/>
      <c r="N38" s="1052"/>
      <c r="O38" s="1052"/>
      <c r="P38" s="1052"/>
      <c r="Q38" s="908"/>
      <c r="R38" s="908"/>
      <c r="S38" s="908"/>
      <c r="T38" s="908"/>
      <c r="U38" s="908"/>
    </row>
    <row r="39" spans="1:21" s="569" customFormat="1" ht="12.75" customHeight="1">
      <c r="A39" s="1365">
        <v>4</v>
      </c>
      <c r="B39" s="1360" t="s">
        <v>1343</v>
      </c>
      <c r="C39" s="1141" t="s">
        <v>1345</v>
      </c>
      <c r="D39" s="1141"/>
      <c r="E39" s="1141"/>
      <c r="F39" s="1141"/>
      <c r="G39" s="2783">
        <v>335</v>
      </c>
      <c r="H39" s="2783">
        <v>53089</v>
      </c>
      <c r="I39" s="2784"/>
      <c r="J39" s="1364">
        <v>4</v>
      </c>
      <c r="K39" s="908"/>
      <c r="L39" s="908"/>
      <c r="M39" s="1052"/>
      <c r="N39" s="1052"/>
      <c r="O39" s="1052"/>
      <c r="P39" s="1052"/>
      <c r="Q39" s="908"/>
      <c r="R39" s="908"/>
      <c r="S39" s="908"/>
      <c r="T39" s="908"/>
      <c r="U39" s="908"/>
    </row>
    <row r="40" spans="1:21" s="569" customFormat="1" ht="12.75" customHeight="1">
      <c r="A40" s="1365">
        <v>5</v>
      </c>
      <c r="B40" s="1360" t="s">
        <v>1343</v>
      </c>
      <c r="C40" s="1141" t="s">
        <v>1346</v>
      </c>
      <c r="D40" s="1141"/>
      <c r="E40" s="1141"/>
      <c r="F40" s="1141"/>
      <c r="G40" s="2783">
        <v>121</v>
      </c>
      <c r="H40" s="2783">
        <v>49540</v>
      </c>
      <c r="I40" s="2784">
        <v>33110</v>
      </c>
      <c r="J40" s="1364">
        <v>5</v>
      </c>
      <c r="K40" s="908"/>
      <c r="L40" s="908"/>
      <c r="M40" s="1052"/>
      <c r="N40" s="1052"/>
      <c r="O40" s="1052"/>
      <c r="P40" s="1052"/>
      <c r="Q40" s="908"/>
      <c r="R40" s="908"/>
      <c r="S40" s="908"/>
      <c r="T40" s="908"/>
      <c r="U40" s="908"/>
    </row>
    <row r="41" spans="1:21" s="569" customFormat="1" ht="12.75" customHeight="1" thickBot="1">
      <c r="A41" s="1365">
        <v>6</v>
      </c>
      <c r="B41" s="1360" t="s">
        <v>1343</v>
      </c>
      <c r="C41" s="2785" t="s">
        <v>1347</v>
      </c>
      <c r="D41" s="1141"/>
      <c r="E41" s="1141"/>
      <c r="F41" s="1141"/>
      <c r="G41" s="2786">
        <v>-121</v>
      </c>
      <c r="H41" s="2786">
        <v>-49540</v>
      </c>
      <c r="I41" s="2787">
        <v>-33110</v>
      </c>
      <c r="J41" s="1364">
        <v>6</v>
      </c>
      <c r="K41" s="908"/>
      <c r="L41" s="908"/>
      <c r="M41" s="1052"/>
      <c r="N41" s="1052"/>
      <c r="O41" s="1052"/>
      <c r="P41" s="1052"/>
      <c r="Q41" s="908"/>
      <c r="R41" s="908"/>
      <c r="S41" s="908"/>
      <c r="T41" s="908"/>
      <c r="U41" s="908"/>
    </row>
    <row r="42" spans="1:21" s="569" customFormat="1" ht="12.75" customHeight="1" thickTop="1">
      <c r="A42" s="1365">
        <v>7</v>
      </c>
      <c r="B42" s="1360" t="s">
        <v>327</v>
      </c>
      <c r="C42" s="1141"/>
      <c r="D42" s="1141"/>
      <c r="E42" s="1141"/>
      <c r="F42" s="2788" t="s">
        <v>1348</v>
      </c>
      <c r="G42" s="2783">
        <v>337</v>
      </c>
      <c r="H42" s="2783">
        <v>53089</v>
      </c>
      <c r="I42" s="2784"/>
      <c r="J42" s="1364">
        <v>7</v>
      </c>
      <c r="K42" s="908"/>
      <c r="L42" s="908"/>
      <c r="M42" s="1136"/>
      <c r="N42" s="1052"/>
      <c r="O42" s="1052"/>
      <c r="P42" s="1052"/>
      <c r="Q42" s="908"/>
      <c r="R42" s="908"/>
      <c r="S42" s="908"/>
      <c r="T42" s="908"/>
      <c r="U42" s="908"/>
    </row>
    <row r="43" spans="1:21" s="569" customFormat="1" ht="12.75" customHeight="1">
      <c r="A43" s="1359">
        <v>8</v>
      </c>
      <c r="B43" s="1360" t="s">
        <v>327</v>
      </c>
      <c r="C43" s="1141"/>
      <c r="D43" s="1141"/>
      <c r="E43" s="1141"/>
      <c r="F43" s="1141"/>
      <c r="G43" s="2783"/>
      <c r="H43" s="2783"/>
      <c r="I43" s="2784"/>
      <c r="J43" s="1364">
        <v>8</v>
      </c>
      <c r="K43" s="908"/>
      <c r="L43" s="908"/>
      <c r="M43" s="1052"/>
      <c r="N43" s="1052"/>
      <c r="O43" s="1052"/>
      <c r="P43" s="1052"/>
      <c r="Q43" s="908"/>
      <c r="R43" s="908"/>
      <c r="S43" s="908"/>
      <c r="T43" s="908"/>
      <c r="U43" s="908"/>
    </row>
    <row r="44" spans="1:21" s="569" customFormat="1" ht="12.75" customHeight="1">
      <c r="A44" s="1365">
        <v>9</v>
      </c>
      <c r="B44" s="1360"/>
      <c r="C44" s="2789" t="s">
        <v>1349</v>
      </c>
      <c r="D44" s="1141"/>
      <c r="E44" s="1141"/>
      <c r="F44" s="1141"/>
      <c r="G44" s="2783"/>
      <c r="H44" s="2783"/>
      <c r="I44" s="2784"/>
      <c r="J44" s="1364">
        <v>9</v>
      </c>
      <c r="K44" s="908"/>
      <c r="L44" s="908"/>
      <c r="M44" s="1052"/>
      <c r="N44" s="1052"/>
      <c r="O44" s="1052"/>
      <c r="P44" s="1052"/>
      <c r="Q44" s="908"/>
      <c r="R44" s="908"/>
      <c r="S44" s="908"/>
      <c r="T44" s="908"/>
      <c r="U44" s="908"/>
    </row>
    <row r="45" spans="1:21" s="569" customFormat="1" ht="12.75" customHeight="1">
      <c r="A45" s="1365">
        <v>10</v>
      </c>
      <c r="B45" s="1360" t="s">
        <v>1341</v>
      </c>
      <c r="C45" s="3664" t="s">
        <v>1350</v>
      </c>
      <c r="D45" s="3664"/>
      <c r="E45" s="3664"/>
      <c r="F45" s="3664"/>
      <c r="G45" s="3665">
        <v>104</v>
      </c>
      <c r="H45" s="3666">
        <v>13018</v>
      </c>
      <c r="I45" s="3667">
        <v>10805</v>
      </c>
      <c r="J45" s="1364">
        <v>10</v>
      </c>
      <c r="K45" s="908"/>
      <c r="L45" s="908"/>
      <c r="M45" s="1052"/>
      <c r="N45" s="1052"/>
      <c r="O45" s="1052"/>
      <c r="P45" s="1052"/>
      <c r="Q45" s="908"/>
      <c r="R45" s="908"/>
      <c r="S45" s="908"/>
      <c r="T45" s="908"/>
      <c r="U45" s="908"/>
    </row>
    <row r="46" spans="1:21" s="569" customFormat="1" ht="12.75" customHeight="1">
      <c r="A46" s="1365">
        <v>11</v>
      </c>
      <c r="B46" s="1360" t="s">
        <v>1341</v>
      </c>
      <c r="C46" s="3664" t="s">
        <v>1351</v>
      </c>
      <c r="D46" s="3664"/>
      <c r="E46" s="3664"/>
      <c r="F46" s="3664"/>
      <c r="G46" s="3665">
        <v>19</v>
      </c>
      <c r="H46" s="3666">
        <v>3265</v>
      </c>
      <c r="I46" s="3667">
        <v>1399</v>
      </c>
      <c r="J46" s="1364">
        <v>11</v>
      </c>
      <c r="K46" s="908"/>
      <c r="L46" s="908"/>
      <c r="M46" s="1052"/>
      <c r="N46" s="1052"/>
      <c r="O46" s="1052"/>
      <c r="P46" s="1052"/>
      <c r="Q46" s="908"/>
      <c r="R46" s="908"/>
      <c r="S46" s="908"/>
      <c r="T46" s="908"/>
      <c r="U46" s="908"/>
    </row>
    <row r="47" spans="1:21" s="569" customFormat="1" ht="12.75" customHeight="1">
      <c r="A47" s="1365">
        <v>12</v>
      </c>
      <c r="B47" s="1360" t="s">
        <v>1341</v>
      </c>
      <c r="C47" s="3664" t="s">
        <v>3429</v>
      </c>
      <c r="D47" s="3664"/>
      <c r="E47" s="3664"/>
      <c r="F47" s="3664"/>
      <c r="G47" s="3665">
        <v>4</v>
      </c>
      <c r="H47" s="3666">
        <v>3857</v>
      </c>
      <c r="I47" s="3667">
        <v>1128</v>
      </c>
      <c r="J47" s="1364">
        <v>12</v>
      </c>
      <c r="K47" s="908"/>
      <c r="L47" s="908"/>
      <c r="M47" s="1052"/>
      <c r="N47" s="1052"/>
      <c r="O47" s="1052"/>
      <c r="P47" s="1052"/>
      <c r="Q47" s="908"/>
      <c r="R47" s="908"/>
      <c r="S47" s="908"/>
      <c r="T47" s="908"/>
      <c r="U47" s="908"/>
    </row>
    <row r="48" spans="1:21" s="569" customFormat="1" ht="12.75" customHeight="1">
      <c r="A48" s="1365">
        <v>13</v>
      </c>
      <c r="B48" s="1360" t="s">
        <v>1341</v>
      </c>
      <c r="C48" s="3664" t="s">
        <v>1352</v>
      </c>
      <c r="D48" s="3664"/>
      <c r="E48" s="3664"/>
      <c r="F48" s="3664"/>
      <c r="G48" s="3665">
        <v>31</v>
      </c>
      <c r="H48" s="3666">
        <v>13745</v>
      </c>
      <c r="I48" s="3667">
        <v>3984</v>
      </c>
      <c r="J48" s="1364">
        <v>13</v>
      </c>
      <c r="K48" s="908"/>
      <c r="L48" s="908"/>
      <c r="M48" s="1052"/>
      <c r="N48" s="1052"/>
      <c r="O48" s="1052"/>
      <c r="P48" s="1052"/>
      <c r="Q48" s="908"/>
      <c r="R48" s="908"/>
      <c r="S48" s="908"/>
      <c r="T48" s="908"/>
      <c r="U48" s="908"/>
    </row>
    <row r="49" spans="1:21" s="569" customFormat="1" ht="12.75" customHeight="1">
      <c r="A49" s="1365">
        <v>14</v>
      </c>
      <c r="B49" s="1360" t="s">
        <v>1341</v>
      </c>
      <c r="C49" s="3664" t="s">
        <v>1353</v>
      </c>
      <c r="D49" s="3664"/>
      <c r="E49" s="3664"/>
      <c r="F49" s="3664"/>
      <c r="G49" s="3665">
        <v>44</v>
      </c>
      <c r="H49" s="3666">
        <v>17850</v>
      </c>
      <c r="I49" s="3667">
        <v>7412</v>
      </c>
      <c r="J49" s="1364">
        <v>14</v>
      </c>
      <c r="K49" s="908"/>
      <c r="L49" s="908"/>
      <c r="M49" s="1136"/>
      <c r="N49" s="1052"/>
      <c r="O49" s="1052"/>
      <c r="P49" s="1052"/>
      <c r="Q49" s="908"/>
      <c r="R49" s="908"/>
      <c r="S49" s="908"/>
      <c r="T49" s="908"/>
      <c r="U49" s="908"/>
    </row>
    <row r="50" spans="1:21" s="569" customFormat="1" ht="12.75" customHeight="1">
      <c r="A50" s="1365">
        <v>15</v>
      </c>
      <c r="B50" s="1360" t="s">
        <v>1341</v>
      </c>
      <c r="C50" s="3664" t="s">
        <v>3007</v>
      </c>
      <c r="D50" s="3664"/>
      <c r="E50" s="3664"/>
      <c r="F50" s="3664"/>
      <c r="G50" s="3665">
        <v>17</v>
      </c>
      <c r="H50" s="3666">
        <v>8896</v>
      </c>
      <c r="I50" s="3667">
        <v>2607</v>
      </c>
      <c r="J50" s="1364">
        <v>15</v>
      </c>
      <c r="K50" s="908"/>
      <c r="L50" s="908"/>
      <c r="M50" s="1052"/>
      <c r="N50" s="1052"/>
      <c r="O50" s="1052"/>
      <c r="P50" s="1052"/>
      <c r="Q50" s="908"/>
      <c r="R50" s="908"/>
      <c r="S50" s="908"/>
      <c r="T50" s="908"/>
      <c r="U50" s="908"/>
    </row>
    <row r="51" spans="1:21" s="569" customFormat="1" ht="12.75" customHeight="1">
      <c r="A51" s="1365">
        <v>16</v>
      </c>
      <c r="B51" s="1360" t="s">
        <v>1341</v>
      </c>
      <c r="C51" s="3664" t="s">
        <v>3008</v>
      </c>
      <c r="D51" s="3664"/>
      <c r="E51" s="3664"/>
      <c r="F51" s="3664"/>
      <c r="G51" s="3665">
        <v>57</v>
      </c>
      <c r="H51" s="3666">
        <v>15020</v>
      </c>
      <c r="I51" s="3667">
        <v>11462</v>
      </c>
      <c r="J51" s="1364">
        <v>16</v>
      </c>
      <c r="K51" s="908"/>
      <c r="L51" s="908"/>
      <c r="M51" s="1052"/>
      <c r="N51" s="1052"/>
      <c r="O51" s="1052"/>
      <c r="P51" s="1052"/>
      <c r="Q51" s="908"/>
      <c r="R51" s="908"/>
      <c r="S51" s="908"/>
      <c r="T51" s="908"/>
      <c r="U51" s="908"/>
    </row>
    <row r="52" spans="1:21" s="569" customFormat="1" ht="12.75" customHeight="1">
      <c r="A52" s="1365">
        <v>17</v>
      </c>
      <c r="B52" s="1360" t="s">
        <v>1341</v>
      </c>
      <c r="C52" s="3668" t="s">
        <v>3013</v>
      </c>
      <c r="D52" s="3664"/>
      <c r="E52" s="3664"/>
      <c r="F52" s="3664"/>
      <c r="G52" s="3665">
        <v>36</v>
      </c>
      <c r="H52" s="3666">
        <v>6204</v>
      </c>
      <c r="I52" s="3667">
        <v>2270</v>
      </c>
      <c r="J52" s="1364">
        <v>17</v>
      </c>
      <c r="K52" s="908"/>
      <c r="L52" s="908"/>
      <c r="M52" s="1052"/>
      <c r="N52" s="1052"/>
      <c r="O52" s="1052"/>
      <c r="P52" s="1052"/>
      <c r="Q52" s="908"/>
      <c r="R52" s="908"/>
      <c r="S52" s="908"/>
      <c r="T52" s="908"/>
      <c r="U52" s="908"/>
    </row>
    <row r="53" spans="1:21" s="569" customFormat="1" ht="12.75" customHeight="1">
      <c r="A53" s="1365">
        <v>18</v>
      </c>
      <c r="B53" s="1360" t="s">
        <v>1341</v>
      </c>
      <c r="C53" s="3668" t="s">
        <v>1354</v>
      </c>
      <c r="D53" s="3664"/>
      <c r="E53" s="3664"/>
      <c r="F53" s="3664"/>
      <c r="G53" s="3665">
        <v>21</v>
      </c>
      <c r="H53" s="3666">
        <v>8036</v>
      </c>
      <c r="I53" s="3667">
        <v>3615</v>
      </c>
      <c r="J53" s="1364">
        <v>18</v>
      </c>
      <c r="K53" s="908"/>
      <c r="L53" s="908"/>
      <c r="M53" s="1052"/>
      <c r="N53" s="1052"/>
      <c r="O53" s="1052"/>
      <c r="P53" s="1052"/>
      <c r="Q53" s="908"/>
      <c r="R53" s="908"/>
      <c r="S53" s="908"/>
      <c r="T53" s="908"/>
      <c r="U53" s="908"/>
    </row>
    <row r="54" spans="1:21" s="569" customFormat="1" ht="12.75" customHeight="1">
      <c r="A54" s="1365">
        <v>19</v>
      </c>
      <c r="B54" s="1360" t="s">
        <v>1341</v>
      </c>
      <c r="C54" s="3668" t="s">
        <v>1356</v>
      </c>
      <c r="D54" s="3664"/>
      <c r="E54" s="3664"/>
      <c r="F54" s="3664"/>
      <c r="G54" s="3665">
        <v>157</v>
      </c>
      <c r="H54" s="3666">
        <v>30137</v>
      </c>
      <c r="I54" s="3667">
        <v>18607</v>
      </c>
      <c r="J54" s="1364">
        <v>19</v>
      </c>
      <c r="K54" s="908"/>
      <c r="L54" s="908"/>
      <c r="M54" s="1052"/>
      <c r="N54" s="1052"/>
      <c r="O54" s="1052"/>
      <c r="P54" s="1052"/>
      <c r="Q54" s="908"/>
      <c r="R54" s="908"/>
      <c r="S54" s="908"/>
      <c r="T54" s="908"/>
      <c r="U54" s="908"/>
    </row>
    <row r="55" spans="1:21" s="569" customFormat="1" ht="12.75" customHeight="1">
      <c r="A55" s="1365">
        <v>20</v>
      </c>
      <c r="B55" s="1360" t="s">
        <v>1341</v>
      </c>
      <c r="C55" s="3664" t="s">
        <v>3009</v>
      </c>
      <c r="D55" s="3664"/>
      <c r="E55" s="3664"/>
      <c r="F55" s="3664"/>
      <c r="G55" s="3665">
        <v>51</v>
      </c>
      <c r="H55" s="3666">
        <v>10501</v>
      </c>
      <c r="I55" s="3667">
        <v>8211</v>
      </c>
      <c r="J55" s="1364">
        <v>20</v>
      </c>
      <c r="K55" s="908"/>
      <c r="L55" s="908"/>
      <c r="M55" s="1052"/>
      <c r="N55" s="1052"/>
      <c r="O55" s="1052"/>
      <c r="P55" s="1052"/>
      <c r="Q55" s="908"/>
      <c r="R55" s="908"/>
      <c r="S55" s="908"/>
      <c r="T55" s="908"/>
      <c r="U55" s="908"/>
    </row>
    <row r="56" spans="1:21" s="569" customFormat="1" ht="12.75" customHeight="1">
      <c r="A56" s="1365">
        <v>21</v>
      </c>
      <c r="B56" s="1360" t="s">
        <v>1341</v>
      </c>
      <c r="C56" s="3668" t="s">
        <v>1357</v>
      </c>
      <c r="D56" s="3664"/>
      <c r="E56" s="3664"/>
      <c r="F56" s="3664"/>
      <c r="G56" s="3665">
        <v>16</v>
      </c>
      <c r="H56" s="3669">
        <v>5428</v>
      </c>
      <c r="I56" s="3667">
        <v>1522</v>
      </c>
      <c r="J56" s="1364">
        <v>21</v>
      </c>
      <c r="K56" s="908"/>
      <c r="L56" s="908"/>
      <c r="M56" s="1052"/>
      <c r="N56" s="1052"/>
      <c r="O56" s="1052"/>
      <c r="P56" s="1052"/>
      <c r="Q56" s="908"/>
      <c r="R56" s="908"/>
      <c r="S56" s="908"/>
      <c r="T56" s="908"/>
      <c r="U56" s="908"/>
    </row>
    <row r="57" spans="1:21" s="569" customFormat="1" ht="12.75" customHeight="1">
      <c r="A57" s="1365">
        <v>22</v>
      </c>
      <c r="B57" s="1360" t="s">
        <v>1341</v>
      </c>
      <c r="C57" s="3664" t="s">
        <v>1358</v>
      </c>
      <c r="D57" s="3664"/>
      <c r="E57" s="3670"/>
      <c r="F57" s="3670"/>
      <c r="G57" s="3665">
        <v>17</v>
      </c>
      <c r="H57" s="3666">
        <v>3547</v>
      </c>
      <c r="I57" s="3667">
        <v>1090</v>
      </c>
      <c r="J57" s="1364">
        <v>22</v>
      </c>
      <c r="K57" s="908"/>
      <c r="L57" s="908"/>
      <c r="M57" s="1052"/>
      <c r="N57" s="1052"/>
      <c r="O57" s="1052"/>
      <c r="P57" s="1052"/>
      <c r="Q57" s="908"/>
      <c r="R57" s="908"/>
      <c r="S57" s="908"/>
      <c r="T57" s="908"/>
      <c r="U57" s="908"/>
    </row>
    <row r="58" spans="1:21" s="569" customFormat="1" ht="12.75" customHeight="1">
      <c r="A58" s="1365">
        <v>23</v>
      </c>
      <c r="B58" s="1360" t="s">
        <v>1341</v>
      </c>
      <c r="C58" s="3671" t="s">
        <v>3504</v>
      </c>
      <c r="D58" s="3664"/>
      <c r="E58" s="3664"/>
      <c r="F58" s="3664"/>
      <c r="G58" s="3665">
        <v>16</v>
      </c>
      <c r="H58" s="3666">
        <v>7315</v>
      </c>
      <c r="I58" s="3666">
        <v>3443</v>
      </c>
      <c r="J58" s="1364">
        <v>23</v>
      </c>
      <c r="K58" s="908"/>
      <c r="L58" s="908"/>
      <c r="M58" s="1052"/>
      <c r="N58" s="1052"/>
      <c r="O58" s="1052"/>
      <c r="P58" s="1052"/>
      <c r="Q58" s="908"/>
      <c r="R58" s="908"/>
      <c r="S58" s="908"/>
      <c r="T58" s="908"/>
      <c r="U58" s="908"/>
    </row>
    <row r="59" spans="1:21" s="569" customFormat="1" ht="12.75" customHeight="1">
      <c r="A59" s="1365">
        <v>24</v>
      </c>
      <c r="B59" s="1360" t="s">
        <v>1341</v>
      </c>
      <c r="C59" s="3671" t="s">
        <v>1359</v>
      </c>
      <c r="D59" s="3664"/>
      <c r="E59" s="3664"/>
      <c r="F59" s="3664"/>
      <c r="G59" s="3665">
        <v>25</v>
      </c>
      <c r="H59" s="3666">
        <v>25700</v>
      </c>
      <c r="I59" s="3666">
        <v>3694</v>
      </c>
      <c r="J59" s="1364">
        <v>24</v>
      </c>
      <c r="K59" s="908"/>
      <c r="L59" s="908"/>
      <c r="M59" s="1052"/>
      <c r="N59" s="1052"/>
      <c r="O59" s="1052"/>
      <c r="P59" s="1052"/>
      <c r="Q59" s="908"/>
      <c r="R59" s="908"/>
      <c r="S59" s="908"/>
      <c r="T59" s="908"/>
      <c r="U59" s="908"/>
    </row>
    <row r="60" spans="1:21" s="569" customFormat="1" ht="12.75" customHeight="1">
      <c r="A60" s="1365">
        <v>25</v>
      </c>
      <c r="B60" s="1360" t="s">
        <v>1341</v>
      </c>
      <c r="C60" s="3668" t="s">
        <v>3010</v>
      </c>
      <c r="D60" s="3664"/>
      <c r="E60" s="3664"/>
      <c r="F60" s="3664"/>
      <c r="G60" s="3665">
        <v>1</v>
      </c>
      <c r="H60" s="3666">
        <v>799</v>
      </c>
      <c r="I60" s="3667">
        <v>170</v>
      </c>
      <c r="J60" s="1364">
        <v>25</v>
      </c>
      <c r="K60" s="908"/>
      <c r="L60" s="908"/>
      <c r="M60" s="1052"/>
      <c r="N60" s="1052"/>
      <c r="O60" s="1052"/>
      <c r="P60" s="1052"/>
      <c r="Q60" s="908"/>
      <c r="R60" s="908"/>
      <c r="S60" s="908"/>
      <c r="T60" s="908"/>
      <c r="U60" s="908"/>
    </row>
    <row r="61" spans="1:21">
      <c r="A61" s="569" t="s">
        <v>388</v>
      </c>
      <c r="B61" s="1145"/>
      <c r="C61" s="1145"/>
      <c r="D61" s="1145"/>
      <c r="E61" s="1145"/>
      <c r="F61" s="1145"/>
      <c r="G61" s="1145"/>
      <c r="H61" s="1145"/>
      <c r="I61" s="1368"/>
      <c r="J61" s="1145"/>
    </row>
    <row r="62" spans="1:21" s="569" customFormat="1" ht="12">
      <c r="A62" s="1369" t="s">
        <v>3438</v>
      </c>
      <c r="I62" s="1370"/>
      <c r="J62" s="1371" t="s">
        <v>3260</v>
      </c>
      <c r="M62" s="671"/>
      <c r="N62" s="671"/>
      <c r="O62" s="671"/>
      <c r="P62" s="671"/>
    </row>
    <row r="63" spans="1:21">
      <c r="A63" s="1372" t="s">
        <v>1355</v>
      </c>
      <c r="B63" s="1373"/>
      <c r="C63" s="1373"/>
      <c r="D63" s="1373"/>
      <c r="E63" s="1373"/>
      <c r="F63" s="1373"/>
      <c r="G63" s="1373"/>
      <c r="H63" s="1373"/>
      <c r="I63" s="1374"/>
      <c r="J63" s="1375"/>
    </row>
    <row r="64" spans="1:21">
      <c r="A64" s="1345"/>
      <c r="B64" s="1345"/>
      <c r="C64" s="1346"/>
      <c r="D64" s="1347"/>
      <c r="E64" s="1347"/>
      <c r="F64" s="1348"/>
      <c r="G64" s="1345"/>
      <c r="H64" s="1345"/>
      <c r="I64" s="1349" t="s">
        <v>910</v>
      </c>
      <c r="J64" s="1345"/>
    </row>
    <row r="65" spans="1:16">
      <c r="A65" s="1350"/>
      <c r="B65" s="1350" t="s">
        <v>8</v>
      </c>
      <c r="C65" s="1351"/>
      <c r="D65" s="1145"/>
      <c r="E65" s="1145"/>
      <c r="F65" s="1352"/>
      <c r="G65" s="1350" t="s">
        <v>1329</v>
      </c>
      <c r="H65" s="1350" t="s">
        <v>1330</v>
      </c>
      <c r="I65" s="1353" t="s">
        <v>1331</v>
      </c>
      <c r="J65" s="1350"/>
    </row>
    <row r="66" spans="1:16">
      <c r="A66" s="1350" t="s">
        <v>7</v>
      </c>
      <c r="B66" s="1350" t="s">
        <v>1332</v>
      </c>
      <c r="C66" s="1354" t="s">
        <v>1333</v>
      </c>
      <c r="D66" s="1354"/>
      <c r="E66" s="1354"/>
      <c r="F66" s="1355"/>
      <c r="G66" s="1350" t="s">
        <v>1334</v>
      </c>
      <c r="H66" s="1350" t="s">
        <v>1335</v>
      </c>
      <c r="I66" s="1353" t="s">
        <v>1336</v>
      </c>
      <c r="J66" s="1350" t="s">
        <v>7</v>
      </c>
    </row>
    <row r="67" spans="1:16">
      <c r="A67" s="1350" t="s">
        <v>17</v>
      </c>
      <c r="B67" s="1350" t="s">
        <v>1337</v>
      </c>
      <c r="C67" s="1354"/>
      <c r="D67" s="1354"/>
      <c r="E67" s="1354"/>
      <c r="F67" s="1355"/>
      <c r="G67" s="1350" t="s">
        <v>1338</v>
      </c>
      <c r="H67" s="1350" t="s">
        <v>1339</v>
      </c>
      <c r="I67" s="1353" t="s">
        <v>1340</v>
      </c>
      <c r="J67" s="1350" t="s">
        <v>17</v>
      </c>
    </row>
    <row r="68" spans="1:16">
      <c r="A68" s="1356"/>
      <c r="B68" s="1356" t="s">
        <v>24</v>
      </c>
      <c r="C68" s="1357" t="s">
        <v>25</v>
      </c>
      <c r="D68" s="1357"/>
      <c r="E68" s="1357"/>
      <c r="F68" s="1357"/>
      <c r="G68" s="1356" t="s">
        <v>26</v>
      </c>
      <c r="H68" s="1356" t="s">
        <v>27</v>
      </c>
      <c r="I68" s="1358" t="s">
        <v>28</v>
      </c>
      <c r="J68" s="1356"/>
      <c r="M68" s="213"/>
      <c r="N68" s="213"/>
      <c r="O68" s="213"/>
      <c r="P68" s="213"/>
    </row>
    <row r="69" spans="1:16">
      <c r="A69" s="1365">
        <v>26</v>
      </c>
      <c r="B69" s="1360" t="s">
        <v>1341</v>
      </c>
      <c r="C69" s="3664" t="s">
        <v>1360</v>
      </c>
      <c r="D69" s="3664"/>
      <c r="E69" s="3664"/>
      <c r="F69" s="3664"/>
      <c r="G69" s="3672">
        <v>26</v>
      </c>
      <c r="H69" s="3673">
        <v>9787</v>
      </c>
      <c r="I69" s="3674">
        <v>4483</v>
      </c>
      <c r="J69" s="1364">
        <v>26</v>
      </c>
    </row>
    <row r="70" spans="1:16">
      <c r="A70" s="1365">
        <v>27</v>
      </c>
      <c r="B70" s="1360" t="s">
        <v>1341</v>
      </c>
      <c r="C70" s="3664" t="s">
        <v>3505</v>
      </c>
      <c r="D70" s="3664"/>
      <c r="E70" s="3664"/>
      <c r="F70" s="3664"/>
      <c r="G70" s="3665">
        <v>162</v>
      </c>
      <c r="H70" s="3665">
        <v>84391</v>
      </c>
      <c r="I70" s="3674">
        <v>15967</v>
      </c>
      <c r="J70" s="1364">
        <v>27</v>
      </c>
    </row>
    <row r="71" spans="1:16">
      <c r="A71" s="1365">
        <v>28</v>
      </c>
      <c r="B71" s="1360" t="s">
        <v>1341</v>
      </c>
      <c r="C71" s="3664" t="s">
        <v>1361</v>
      </c>
      <c r="D71" s="3664"/>
      <c r="E71" s="3664"/>
      <c r="F71" s="3664"/>
      <c r="G71" s="3665">
        <v>4</v>
      </c>
      <c r="H71" s="3665">
        <v>2473</v>
      </c>
      <c r="I71" s="3674">
        <v>812</v>
      </c>
      <c r="J71" s="1364">
        <v>28</v>
      </c>
    </row>
    <row r="72" spans="1:16">
      <c r="A72" s="1365">
        <v>29</v>
      </c>
      <c r="B72" s="1360" t="s">
        <v>1341</v>
      </c>
      <c r="C72" s="3664" t="s">
        <v>1362</v>
      </c>
      <c r="D72" s="3664"/>
      <c r="E72" s="3664"/>
      <c r="F72" s="3664"/>
      <c r="G72" s="3665">
        <v>7</v>
      </c>
      <c r="H72" s="3665">
        <v>7824</v>
      </c>
      <c r="I72" s="3674">
        <v>1726</v>
      </c>
      <c r="J72" s="1364">
        <v>29</v>
      </c>
    </row>
    <row r="73" spans="1:16">
      <c r="A73" s="1365">
        <v>30</v>
      </c>
      <c r="B73" s="1360" t="s">
        <v>1341</v>
      </c>
      <c r="C73" s="3664" t="s">
        <v>3430</v>
      </c>
      <c r="D73" s="3664"/>
      <c r="E73" s="3664"/>
      <c r="F73" s="3664"/>
      <c r="G73" s="3665">
        <v>23</v>
      </c>
      <c r="H73" s="3665">
        <v>7348</v>
      </c>
      <c r="I73" s="3674">
        <v>3210</v>
      </c>
      <c r="J73" s="1364">
        <v>30</v>
      </c>
    </row>
    <row r="74" spans="1:16">
      <c r="A74" s="1365">
        <v>31</v>
      </c>
      <c r="B74" s="1360" t="s">
        <v>1341</v>
      </c>
      <c r="C74" s="3664" t="s">
        <v>3011</v>
      </c>
      <c r="D74" s="3664"/>
      <c r="E74" s="3664"/>
      <c r="F74" s="3664"/>
      <c r="G74" s="3665">
        <v>57</v>
      </c>
      <c r="H74" s="3665">
        <v>17385</v>
      </c>
      <c r="I74" s="3674">
        <v>10208</v>
      </c>
      <c r="J74" s="1364">
        <v>31</v>
      </c>
    </row>
    <row r="75" spans="1:16">
      <c r="A75" s="1365">
        <v>32</v>
      </c>
      <c r="B75" s="1360" t="s">
        <v>1341</v>
      </c>
      <c r="C75" s="3664" t="s">
        <v>1363</v>
      </c>
      <c r="D75" s="3664"/>
      <c r="E75" s="3664"/>
      <c r="F75" s="3664"/>
      <c r="G75" s="3665">
        <v>123</v>
      </c>
      <c r="H75" s="3665">
        <v>61962</v>
      </c>
      <c r="I75" s="3674">
        <v>14827</v>
      </c>
      <c r="J75" s="1364">
        <v>32</v>
      </c>
    </row>
    <row r="76" spans="1:16">
      <c r="A76" s="1365">
        <v>33</v>
      </c>
      <c r="B76" s="1360" t="s">
        <v>1341</v>
      </c>
      <c r="C76" s="3664" t="s">
        <v>1364</v>
      </c>
      <c r="D76" s="3664"/>
      <c r="E76" s="3664"/>
      <c r="F76" s="3664"/>
      <c r="G76" s="3665">
        <v>55</v>
      </c>
      <c r="H76" s="3665">
        <v>18392</v>
      </c>
      <c r="I76" s="3675">
        <v>6981</v>
      </c>
      <c r="J76" s="1364">
        <v>33</v>
      </c>
    </row>
    <row r="77" spans="1:16">
      <c r="A77" s="1365">
        <v>34</v>
      </c>
      <c r="B77" s="1360" t="s">
        <v>1341</v>
      </c>
      <c r="C77" s="3664" t="s">
        <v>1365</v>
      </c>
      <c r="D77" s="3664"/>
      <c r="E77" s="3664"/>
      <c r="F77" s="3664"/>
      <c r="G77" s="3665">
        <v>13</v>
      </c>
      <c r="H77" s="3665">
        <v>14368</v>
      </c>
      <c r="I77" s="3675">
        <v>10851</v>
      </c>
      <c r="J77" s="1364">
        <v>34</v>
      </c>
    </row>
    <row r="78" spans="1:16">
      <c r="A78" s="1365">
        <v>35</v>
      </c>
      <c r="B78" s="1360" t="s">
        <v>1341</v>
      </c>
      <c r="C78" s="3664" t="s">
        <v>1366</v>
      </c>
      <c r="D78" s="3664"/>
      <c r="E78" s="3664"/>
      <c r="F78" s="3664"/>
      <c r="G78" s="3665">
        <v>44</v>
      </c>
      <c r="H78" s="3665">
        <v>18582</v>
      </c>
      <c r="I78" s="3675">
        <v>5554</v>
      </c>
      <c r="J78" s="1364">
        <v>35</v>
      </c>
    </row>
    <row r="79" spans="1:16">
      <c r="A79" s="1365">
        <v>36</v>
      </c>
      <c r="B79" s="1360" t="s">
        <v>1341</v>
      </c>
      <c r="C79" s="3664" t="s">
        <v>3506</v>
      </c>
      <c r="D79" s="3664"/>
      <c r="E79" s="3664"/>
      <c r="F79" s="3664"/>
      <c r="G79" s="3676">
        <v>309</v>
      </c>
      <c r="H79" s="3676">
        <v>239357</v>
      </c>
      <c r="I79" s="3674">
        <v>54541</v>
      </c>
      <c r="J79" s="1364">
        <v>36</v>
      </c>
    </row>
    <row r="80" spans="1:16">
      <c r="A80" s="1365">
        <v>37</v>
      </c>
      <c r="B80" s="1360" t="s">
        <v>1341</v>
      </c>
      <c r="C80" s="3664" t="s">
        <v>1367</v>
      </c>
      <c r="D80" s="3664"/>
      <c r="E80" s="3664"/>
      <c r="F80" s="3664"/>
      <c r="G80" s="3676">
        <v>56</v>
      </c>
      <c r="H80" s="3676">
        <v>63055</v>
      </c>
      <c r="I80" s="3674">
        <v>13236</v>
      </c>
      <c r="J80" s="1364">
        <v>37</v>
      </c>
    </row>
    <row r="81" spans="1:10">
      <c r="A81" s="1365">
        <v>38</v>
      </c>
      <c r="B81" s="1360" t="s">
        <v>1341</v>
      </c>
      <c r="C81" s="3664" t="s">
        <v>1368</v>
      </c>
      <c r="D81" s="3664"/>
      <c r="E81" s="3664"/>
      <c r="F81" s="3664"/>
      <c r="G81" s="3676">
        <v>36</v>
      </c>
      <c r="H81" s="3676">
        <v>21949</v>
      </c>
      <c r="I81" s="3674">
        <v>4004</v>
      </c>
      <c r="J81" s="1364">
        <v>38</v>
      </c>
    </row>
    <row r="82" spans="1:10">
      <c r="A82" s="1365">
        <v>39</v>
      </c>
      <c r="B82" s="1360" t="s">
        <v>1341</v>
      </c>
      <c r="C82" s="3664" t="s">
        <v>3012</v>
      </c>
      <c r="D82" s="3664"/>
      <c r="E82" s="3664"/>
      <c r="F82" s="3664"/>
      <c r="G82" s="3672">
        <v>77</v>
      </c>
      <c r="H82" s="3673">
        <v>12416</v>
      </c>
      <c r="I82" s="3674">
        <v>9511</v>
      </c>
      <c r="J82" s="1364">
        <v>39</v>
      </c>
    </row>
    <row r="83" spans="1:10">
      <c r="A83" s="1365">
        <v>40</v>
      </c>
      <c r="B83" s="1360" t="s">
        <v>1341</v>
      </c>
      <c r="C83" s="3664" t="s">
        <v>1369</v>
      </c>
      <c r="D83" s="3664"/>
      <c r="E83" s="3664"/>
      <c r="F83" s="3664"/>
      <c r="G83" s="3665">
        <v>1</v>
      </c>
      <c r="H83" s="3665">
        <v>1666</v>
      </c>
      <c r="I83" s="3677">
        <v>255</v>
      </c>
      <c r="J83" s="1364">
        <v>40</v>
      </c>
    </row>
    <row r="84" spans="1:10">
      <c r="A84" s="1365">
        <v>41</v>
      </c>
      <c r="B84" s="1360" t="s">
        <v>1341</v>
      </c>
      <c r="C84" s="3664" t="s">
        <v>3431</v>
      </c>
      <c r="D84" s="3664"/>
      <c r="E84" s="3664"/>
      <c r="F84" s="3664"/>
      <c r="G84" s="3665">
        <v>16</v>
      </c>
      <c r="H84" s="3665">
        <v>4594</v>
      </c>
      <c r="I84" s="3677">
        <v>1928</v>
      </c>
      <c r="J84" s="1364">
        <v>41</v>
      </c>
    </row>
    <row r="85" spans="1:10" ht="15">
      <c r="A85" s="1365">
        <v>42</v>
      </c>
      <c r="B85" s="1360" t="s">
        <v>1341</v>
      </c>
      <c r="C85" s="3678" t="s">
        <v>1370</v>
      </c>
      <c r="D85" s="3679"/>
      <c r="E85" s="3679"/>
      <c r="F85" s="3680"/>
      <c r="G85" s="3665">
        <v>102</v>
      </c>
      <c r="H85" s="3665">
        <v>25047</v>
      </c>
      <c r="I85" s="3665">
        <v>14293</v>
      </c>
      <c r="J85" s="1364">
        <v>42</v>
      </c>
    </row>
    <row r="86" spans="1:10">
      <c r="A86" s="1365">
        <v>43</v>
      </c>
      <c r="B86" s="1360"/>
      <c r="C86" s="3681"/>
      <c r="D86" s="3682"/>
      <c r="E86" s="3682"/>
      <c r="F86" s="3683"/>
      <c r="G86" s="3665"/>
      <c r="H86" s="3665"/>
      <c r="I86" s="3665"/>
      <c r="J86" s="1364">
        <v>43</v>
      </c>
    </row>
    <row r="87" spans="1:10">
      <c r="A87" s="1365">
        <v>44</v>
      </c>
      <c r="B87" s="1360"/>
      <c r="C87" s="3671"/>
      <c r="D87" s="3664"/>
      <c r="E87" s="3664"/>
      <c r="F87" s="3683" t="s">
        <v>1348</v>
      </c>
      <c r="G87" s="3665">
        <v>1727</v>
      </c>
      <c r="H87" s="3665">
        <v>783914</v>
      </c>
      <c r="I87" s="3665">
        <v>253806</v>
      </c>
      <c r="J87" s="1364">
        <v>44</v>
      </c>
    </row>
    <row r="88" spans="1:10">
      <c r="A88" s="1365">
        <v>45</v>
      </c>
      <c r="B88" s="1378"/>
      <c r="C88" s="1141"/>
      <c r="D88" s="1141"/>
      <c r="E88" s="1141"/>
      <c r="F88" s="1141"/>
      <c r="G88" s="2783"/>
      <c r="H88" s="2783"/>
      <c r="I88" s="2792"/>
      <c r="J88" s="1364">
        <v>45</v>
      </c>
    </row>
    <row r="89" spans="1:10">
      <c r="A89" s="1365">
        <v>46</v>
      </c>
      <c r="B89" s="1378"/>
      <c r="C89" s="1141"/>
      <c r="D89" s="1141"/>
      <c r="E89" s="1141"/>
      <c r="F89" s="1141"/>
      <c r="G89" s="2783"/>
      <c r="H89" s="2783"/>
      <c r="I89" s="2784"/>
      <c r="J89" s="1364">
        <v>46</v>
      </c>
    </row>
    <row r="90" spans="1:10">
      <c r="A90" s="1365">
        <v>47</v>
      </c>
      <c r="B90" s="1379"/>
      <c r="C90" s="1141"/>
      <c r="D90" s="1141"/>
      <c r="E90" s="1141"/>
      <c r="F90" s="1141"/>
      <c r="G90" s="2783"/>
      <c r="H90" s="2783"/>
      <c r="I90" s="2784"/>
      <c r="J90" s="1364">
        <v>47</v>
      </c>
    </row>
    <row r="91" spans="1:10">
      <c r="A91" s="1365">
        <v>48</v>
      </c>
      <c r="B91" s="1379"/>
      <c r="C91" s="1141"/>
      <c r="D91" s="1141"/>
      <c r="E91" s="1141"/>
      <c r="F91" s="1141"/>
      <c r="G91" s="2783"/>
      <c r="H91" s="2783"/>
      <c r="I91" s="2784"/>
      <c r="J91" s="1364">
        <v>48</v>
      </c>
    </row>
    <row r="92" spans="1:10">
      <c r="A92" s="1365">
        <v>49</v>
      </c>
      <c r="B92" s="1360"/>
      <c r="C92" s="1141"/>
      <c r="D92" s="1304"/>
      <c r="E92" s="1141"/>
      <c r="F92" s="1141"/>
      <c r="G92" s="2783"/>
      <c r="H92" s="2783"/>
      <c r="I92" s="2784"/>
      <c r="J92" s="1364">
        <v>49</v>
      </c>
    </row>
    <row r="93" spans="1:10">
      <c r="A93" s="1365">
        <v>50</v>
      </c>
      <c r="B93" s="1360"/>
      <c r="C93" s="1141"/>
      <c r="D93" s="2790"/>
      <c r="E93" s="2790"/>
      <c r="F93" s="2135"/>
      <c r="G93" s="2783"/>
      <c r="H93" s="2783"/>
      <c r="I93" s="2784"/>
      <c r="J93" s="1364">
        <v>50</v>
      </c>
    </row>
    <row r="94" spans="1:10">
      <c r="A94" s="1365">
        <v>51</v>
      </c>
      <c r="B94" s="1360"/>
      <c r="C94" s="1141"/>
      <c r="D94" s="2794"/>
      <c r="E94" s="2794"/>
      <c r="F94" s="2795"/>
      <c r="G94" s="2783"/>
      <c r="H94" s="2783"/>
      <c r="I94" s="2784"/>
      <c r="J94" s="1364">
        <v>51</v>
      </c>
    </row>
    <row r="95" spans="1:10">
      <c r="A95" s="1365">
        <v>52</v>
      </c>
      <c r="B95" s="1360"/>
      <c r="C95" s="1141"/>
      <c r="D95" s="2790"/>
      <c r="E95" s="1141"/>
      <c r="F95" s="1141"/>
      <c r="G95" s="2796"/>
      <c r="H95" s="2796"/>
      <c r="I95" s="2797"/>
      <c r="J95" s="1364">
        <v>52</v>
      </c>
    </row>
    <row r="96" spans="1:10">
      <c r="A96" s="1365">
        <v>53</v>
      </c>
      <c r="B96" s="1360"/>
      <c r="C96" s="1141"/>
      <c r="D96" s="2790"/>
      <c r="E96" s="1141"/>
      <c r="F96" s="2788"/>
      <c r="G96" s="2783"/>
      <c r="H96" s="2783"/>
      <c r="I96" s="2784"/>
      <c r="J96" s="1364">
        <v>53</v>
      </c>
    </row>
    <row r="97" spans="1:16">
      <c r="A97" s="1365">
        <v>54</v>
      </c>
      <c r="B97" s="1360"/>
      <c r="C97" s="2793"/>
      <c r="D97" s="2790"/>
      <c r="E97" s="1141"/>
      <c r="F97" s="1141"/>
      <c r="G97" s="2783"/>
      <c r="H97" s="2783"/>
      <c r="I97" s="2784"/>
      <c r="J97" s="1364">
        <v>54</v>
      </c>
      <c r="M97" s="1136"/>
    </row>
    <row r="98" spans="1:16">
      <c r="A98" s="1365">
        <v>55</v>
      </c>
      <c r="B98" s="1360"/>
      <c r="C98" s="2799"/>
      <c r="D98" s="2790"/>
      <c r="E98" s="1141"/>
      <c r="F98" s="2795"/>
      <c r="G98" s="2791"/>
      <c r="H98" s="2783"/>
      <c r="I98" s="2798"/>
      <c r="J98" s="1364">
        <v>55</v>
      </c>
      <c r="O98" s="1383"/>
      <c r="P98" s="1383"/>
    </row>
    <row r="99" spans="1:16">
      <c r="A99" s="1365">
        <v>56</v>
      </c>
      <c r="B99" s="1360"/>
      <c r="C99" s="2799"/>
      <c r="D99" s="2790"/>
      <c r="E99" s="1141"/>
      <c r="F99" s="2795"/>
      <c r="G99" s="2783"/>
      <c r="H99" s="2783"/>
      <c r="I99" s="2784"/>
      <c r="J99" s="1364">
        <v>56</v>
      </c>
    </row>
    <row r="100" spans="1:16">
      <c r="A100" s="1365">
        <v>57</v>
      </c>
      <c r="B100" s="1360"/>
      <c r="C100" s="1141"/>
      <c r="D100" s="2790"/>
      <c r="E100" s="1141"/>
      <c r="F100" s="1141"/>
      <c r="G100" s="2783"/>
      <c r="H100" s="2783"/>
      <c r="I100" s="2784"/>
      <c r="J100" s="1364">
        <v>57</v>
      </c>
    </row>
    <row r="101" spans="1:16">
      <c r="A101" s="1365">
        <v>58</v>
      </c>
      <c r="B101" s="1360"/>
      <c r="C101" s="1141"/>
      <c r="D101" s="1141"/>
      <c r="E101" s="1141"/>
      <c r="F101" s="1141"/>
      <c r="G101" s="2783"/>
      <c r="H101" s="2783"/>
      <c r="I101" s="2784"/>
      <c r="J101" s="1364">
        <v>58</v>
      </c>
    </row>
    <row r="102" spans="1:16">
      <c r="A102" s="1365">
        <v>59</v>
      </c>
      <c r="B102" s="1360"/>
      <c r="C102" s="1141"/>
      <c r="D102" s="1141"/>
      <c r="E102" s="1141"/>
      <c r="F102" s="1141"/>
      <c r="G102" s="2783"/>
      <c r="H102" s="2783"/>
      <c r="I102" s="2784"/>
      <c r="J102" s="1364">
        <v>59</v>
      </c>
    </row>
    <row r="103" spans="1:16">
      <c r="A103" s="1365">
        <v>60</v>
      </c>
      <c r="B103" s="1360"/>
      <c r="C103" s="1361"/>
      <c r="D103" s="1361"/>
      <c r="E103" s="1361"/>
      <c r="F103" s="1361"/>
      <c r="G103" s="1362"/>
      <c r="H103" s="1362"/>
      <c r="I103" s="1363"/>
      <c r="J103" s="1364">
        <v>60</v>
      </c>
      <c r="M103" s="1136"/>
    </row>
    <row r="104" spans="1:16">
      <c r="A104" s="1365">
        <v>61</v>
      </c>
      <c r="B104" s="1360"/>
      <c r="C104" s="1361"/>
      <c r="D104" s="1361"/>
      <c r="E104" s="1361"/>
      <c r="F104" s="1361"/>
      <c r="G104" s="1362"/>
      <c r="H104" s="1362"/>
      <c r="I104" s="1363"/>
      <c r="J104" s="1364">
        <v>61</v>
      </c>
    </row>
    <row r="105" spans="1:16">
      <c r="A105" s="1365">
        <v>62</v>
      </c>
      <c r="B105" s="1360"/>
      <c r="C105" s="1361"/>
      <c r="D105" s="1361"/>
      <c r="E105" s="1361"/>
      <c r="F105" s="1361"/>
      <c r="G105" s="1362"/>
      <c r="H105" s="1362"/>
      <c r="I105" s="1363"/>
      <c r="J105" s="1364">
        <v>62</v>
      </c>
    </row>
    <row r="106" spans="1:16">
      <c r="A106" s="1365">
        <v>63</v>
      </c>
      <c r="B106" s="1360"/>
      <c r="C106" s="1361"/>
      <c r="D106" s="1361"/>
      <c r="E106" s="1361"/>
      <c r="F106" s="1361"/>
      <c r="G106" s="1362"/>
      <c r="H106" s="1362"/>
      <c r="I106" s="1363"/>
      <c r="J106" s="1364">
        <v>63</v>
      </c>
    </row>
    <row r="107" spans="1:16">
      <c r="A107" s="1365">
        <v>64</v>
      </c>
      <c r="B107" s="1360"/>
      <c r="C107" s="1361"/>
      <c r="D107" s="1361"/>
      <c r="E107" s="1361"/>
      <c r="F107" s="1361"/>
      <c r="G107" s="1362"/>
      <c r="H107" s="1362"/>
      <c r="I107" s="1363"/>
      <c r="J107" s="1364">
        <v>64</v>
      </c>
    </row>
    <row r="108" spans="1:16">
      <c r="A108" s="1365">
        <v>65</v>
      </c>
      <c r="B108" s="1360"/>
      <c r="C108" s="1361"/>
      <c r="D108" s="1361"/>
      <c r="E108" s="1361"/>
      <c r="F108" s="1361"/>
      <c r="G108" s="1362"/>
      <c r="H108" s="1362"/>
      <c r="I108" s="1363"/>
      <c r="J108" s="1364">
        <v>65</v>
      </c>
    </row>
    <row r="109" spans="1:16">
      <c r="A109" s="1365">
        <v>66</v>
      </c>
      <c r="B109" s="1360"/>
      <c r="C109" s="1361"/>
      <c r="D109" s="1361"/>
      <c r="E109" s="1361"/>
      <c r="F109" s="1361"/>
      <c r="G109" s="1362"/>
      <c r="H109" s="1362"/>
      <c r="I109" s="1363"/>
      <c r="J109" s="1364">
        <v>66</v>
      </c>
    </row>
    <row r="110" spans="1:16">
      <c r="A110" s="1365">
        <v>67</v>
      </c>
      <c r="B110" s="1360"/>
      <c r="C110" s="1361"/>
      <c r="D110" s="1361"/>
      <c r="E110" s="1361"/>
      <c r="F110" s="1361"/>
      <c r="G110" s="1362"/>
      <c r="H110" s="1362"/>
      <c r="I110" s="1363"/>
      <c r="J110" s="1364">
        <v>67</v>
      </c>
    </row>
    <row r="111" spans="1:16">
      <c r="A111" s="1365">
        <v>68</v>
      </c>
      <c r="B111" s="1360"/>
      <c r="C111" s="1361"/>
      <c r="D111" s="1361"/>
      <c r="E111" s="1361"/>
      <c r="F111" s="1361"/>
      <c r="G111" s="1362"/>
      <c r="H111" s="1362"/>
      <c r="I111" s="1363"/>
      <c r="J111" s="1364">
        <v>68</v>
      </c>
    </row>
    <row r="112" spans="1:16">
      <c r="A112" s="1365">
        <v>69</v>
      </c>
      <c r="B112" s="1360"/>
      <c r="C112" s="1361"/>
      <c r="D112" s="1361"/>
      <c r="E112" s="1361"/>
      <c r="F112" s="1361"/>
      <c r="G112" s="1362"/>
      <c r="H112" s="1362"/>
      <c r="I112" s="1363"/>
      <c r="J112" s="1364">
        <v>69</v>
      </c>
    </row>
    <row r="113" spans="1:13">
      <c r="A113" s="1365">
        <v>70</v>
      </c>
      <c r="B113" s="1360"/>
      <c r="C113" s="1361"/>
      <c r="D113" s="1361"/>
      <c r="E113" s="1361"/>
      <c r="F113" s="1361"/>
      <c r="G113" s="1362"/>
      <c r="H113" s="1362"/>
      <c r="I113" s="1363"/>
      <c r="J113" s="1364">
        <v>70</v>
      </c>
    </row>
    <row r="114" spans="1:13">
      <c r="A114" s="1365">
        <v>71</v>
      </c>
      <c r="B114" s="1360"/>
      <c r="C114" s="1361"/>
      <c r="D114" s="1361"/>
      <c r="E114" s="1361"/>
      <c r="F114" s="1361"/>
      <c r="G114" s="1362"/>
      <c r="H114" s="1362"/>
      <c r="I114" s="1363"/>
      <c r="J114" s="1364">
        <v>71</v>
      </c>
    </row>
    <row r="115" spans="1:13">
      <c r="A115" s="1365">
        <v>72</v>
      </c>
      <c r="B115" s="1360"/>
      <c r="C115" s="1361"/>
      <c r="D115" s="1361"/>
      <c r="E115" s="1361"/>
      <c r="F115" s="1361"/>
      <c r="G115" s="1362"/>
      <c r="H115" s="1362"/>
      <c r="I115" s="1363"/>
      <c r="J115" s="1364">
        <v>72</v>
      </c>
    </row>
    <row r="116" spans="1:13">
      <c r="A116" s="1365">
        <v>73</v>
      </c>
      <c r="B116" s="1360"/>
      <c r="C116" s="1361"/>
      <c r="D116" s="1361"/>
      <c r="E116" s="1361"/>
      <c r="F116" s="1361"/>
      <c r="G116" s="1362"/>
      <c r="H116" s="1362"/>
      <c r="I116" s="1363"/>
      <c r="J116" s="1364">
        <v>73</v>
      </c>
    </row>
    <row r="117" spans="1:13">
      <c r="A117" s="1365">
        <v>74</v>
      </c>
      <c r="B117" s="1360"/>
      <c r="C117" s="1361"/>
      <c r="D117" s="1361"/>
      <c r="E117" s="1361"/>
      <c r="F117" s="1361"/>
      <c r="G117" s="1362"/>
      <c r="H117" s="1362"/>
      <c r="I117" s="1363"/>
      <c r="J117" s="1364">
        <v>74</v>
      </c>
    </row>
    <row r="118" spans="1:13">
      <c r="A118" s="1365">
        <v>75</v>
      </c>
      <c r="B118" s="1360"/>
      <c r="C118" s="1367"/>
      <c r="D118" s="1367"/>
      <c r="E118" s="1367"/>
      <c r="F118" s="1366" t="s">
        <v>16</v>
      </c>
      <c r="G118" s="1359">
        <v>15050</v>
      </c>
      <c r="H118" s="1359">
        <v>40122997</v>
      </c>
      <c r="I118" s="1359">
        <v>11615619</v>
      </c>
      <c r="J118" s="1364">
        <v>75</v>
      </c>
      <c r="M118" s="1136"/>
    </row>
    <row r="119" spans="1:13">
      <c r="A119" s="569" t="s">
        <v>388</v>
      </c>
    </row>
    <row r="120" spans="1:13">
      <c r="G120" s="2850"/>
      <c r="H120" s="2850"/>
      <c r="I120" s="2850"/>
    </row>
    <row r="121" spans="1:13">
      <c r="G121" s="2850"/>
      <c r="H121" s="2850"/>
      <c r="I121" s="2850"/>
    </row>
    <row r="128" spans="1:13">
      <c r="A128" s="908" t="s">
        <v>327</v>
      </c>
    </row>
  </sheetData>
  <customSheetViews>
    <customSheetView guid="{4E7A3D04-9F51-465C-A42B-3DF9B3E7D5B5}" showPageBreaks="1" showGridLines="0" printArea="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1"/>
      <headerFooter alignWithMargins="0"/>
    </customSheetView>
    <customSheetView guid="{0DB5BAD5-393A-4F38-9E8B-709DEA7858B1}" showPageBreaks="1" showGridLines="0" printArea="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2"/>
      <headerFooter alignWithMargins="0"/>
    </customSheetView>
    <customSheetView guid="{9188604F-721B-4607-B5A7-F14601E34BB8}" showPageBreaks="1" showGridLines="0" printArea="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3"/>
      <headerFooter alignWithMargins="0"/>
    </customSheetView>
    <customSheetView guid="{26429A53-B624-4AA6-8C8D-667186B058B8}" showGridLines="0" topLeftCell="B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4"/>
      <headerFooter alignWithMargins="0"/>
    </customSheetView>
    <customSheetView guid="{7390B031-6060-4327-BF01-8B9465EDB6D9}" showGridLines="0">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5"/>
      <headerFooter alignWithMargins="0"/>
    </customSheetView>
    <customSheetView guid="{49D366EC-C851-4932-854D-8EA887B298C5}" showGridLines="0">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6"/>
      <headerFooter alignWithMargins="0"/>
    </customSheetView>
    <customSheetView guid="{F228F194-B0FE-4A91-A927-06A4E89703F0}" showGridLines="0">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7"/>
      <headerFooter alignWithMargins="0"/>
    </customSheetView>
    <customSheetView guid="{A2494C54-8D9D-4A05-9F27-C858173D9692}" showGridLines="0">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8"/>
      <headerFooter alignWithMargins="0"/>
    </customSheetView>
    <customSheetView guid="{74404EEC-CA6A-48B0-B168-B7933282EEB2}" showPageBreaks="1" showGridLines="0" printArea="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9"/>
      <headerFooter alignWithMargins="0"/>
    </customSheetView>
    <customSheetView guid="{FB19BFAA-60BA-4CC2-92E5-E4C141AE804E}" showGridLines="0">
      <selection activeCell="F20" sqref="F20"/>
      <rowBreaks count="1" manualBreakCount="1">
        <brk id="61" max="9" man="1"/>
      </rowBreaks>
      <pageMargins left="0.5" right="0.5" top="0.5" bottom="0.25" header="0.5" footer="0.5"/>
      <printOptions horizontalCentered="1" verticalCentered="1"/>
      <pageSetup scale="85" orientation="portrait" horizontalDpi="360" r:id="rId10"/>
      <headerFooter alignWithMargins="0"/>
    </customSheetView>
    <customSheetView guid="{F56BCD39-3910-4701-BCCF-245589B07D98}" showPageBreaks="1" showGridLines="0" printArea="1">
      <selection activeCell="M22" sqref="M22"/>
      <rowBreaks count="1" manualBreakCount="1">
        <brk id="61" max="9" man="1"/>
      </rowBreaks>
      <colBreaks count="1" manualBreakCount="1">
        <brk id="10" max="1048575" man="1"/>
      </colBreaks>
      <pageMargins left="0.5" right="0.5" top="0.5" bottom="0.25" header="0.5" footer="0.5"/>
      <printOptions horizontalCentered="1" verticalCentered="1"/>
      <pageSetup scale="90" orientation="portrait" horizontalDpi="360" r:id="rId11"/>
      <headerFooter alignWithMargins="0"/>
    </customSheetView>
    <customSheetView guid="{D099E5BD-69C3-4A36-A01A-AB9127CD02AF}" scale="130" showPageBreaks="1" showGridLines="0" printArea="1" view="pageBreakPreview" topLeftCell="A55">
      <selection activeCell="H70" sqref="H70"/>
      <rowBreaks count="1" manualBreakCount="1">
        <brk id="61" max="9" man="1"/>
      </rowBreaks>
      <pageMargins left="0.5" right="0.5" top="0.5" bottom="0.25" header="0.5" footer="0.5"/>
      <printOptions horizontalCentered="1" verticalCentered="1"/>
      <pageSetup scale="85" orientation="portrait" r:id="rId12"/>
      <headerFooter alignWithMargins="0"/>
    </customSheetView>
  </customSheetViews>
  <printOptions horizontalCentered="1" verticalCentered="1" gridLinesSet="0"/>
  <pageMargins left="0.5" right="0.5" top="0.5" bottom="0.25" header="0.5" footer="0.5"/>
  <pageSetup scale="85" orientation="portrait" r:id="rId13"/>
  <headerFooter alignWithMargins="0"/>
  <rowBreaks count="1" manualBreakCount="1">
    <brk id="61"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4" sqref="L34"/>
    </sheetView>
  </sheetViews>
  <sheetFormatPr defaultColWidth="8.85546875" defaultRowHeight="12.75"/>
  <cols>
    <col min="1" max="16384" width="8.85546875" style="908"/>
  </cols>
  <sheetData>
    <row r="1" spans="1:1">
      <c r="A1" s="571" t="s">
        <v>1371</v>
      </c>
    </row>
  </sheetData>
  <customSheetViews>
    <customSheetView guid="{4E7A3D04-9F51-465C-A42B-3DF9B3E7D5B5}">
      <selection activeCell="O37" sqref="O37"/>
      <pageMargins left="0.75" right="0.75" top="1" bottom="1" header="0.5" footer="0.5"/>
      <printOptions horizontalCentered="1" verticalCentered="1"/>
      <pageSetup orientation="portrait" r:id="rId1"/>
      <headerFooter alignWithMargins="0"/>
    </customSheetView>
    <customSheetView guid="{0DB5BAD5-393A-4F38-9E8B-709DEA7858B1}">
      <selection activeCell="O37" sqref="O37"/>
      <pageMargins left="0.75" right="0.75" top="1" bottom="1" header="0.5" footer="0.5"/>
      <printOptions horizontalCentered="1" verticalCentered="1"/>
      <pageSetup orientation="portrait" r:id="rId2"/>
      <headerFooter alignWithMargins="0"/>
    </customSheetView>
    <customSheetView guid="{9188604F-721B-4607-B5A7-F14601E34BB8}">
      <selection activeCell="O37" sqref="O37"/>
      <pageMargins left="0.75" right="0.75" top="1" bottom="1" header="0.5" footer="0.5"/>
      <printOptions horizontalCentered="1" verticalCentered="1"/>
      <pageSetup orientation="portrait" r:id="rId3"/>
      <headerFooter alignWithMargins="0"/>
    </customSheetView>
    <customSheetView guid="{26429A53-B624-4AA6-8C8D-667186B058B8}">
      <selection activeCell="O37" sqref="O37"/>
      <pageMargins left="0.75" right="0.75" top="1" bottom="1" header="0.5" footer="0.5"/>
      <printOptions horizontalCentered="1" verticalCentered="1"/>
      <pageSetup orientation="portrait" r:id="rId4"/>
      <headerFooter alignWithMargins="0"/>
    </customSheetView>
    <customSheetView guid="{7390B031-6060-4327-BF01-8B9465EDB6D9}">
      <selection activeCell="O37" sqref="O37"/>
      <pageMargins left="0.75" right="0.75" top="1" bottom="1" header="0.5" footer="0.5"/>
      <printOptions horizontalCentered="1" verticalCentered="1"/>
      <pageSetup orientation="portrait" r:id="rId5"/>
      <headerFooter alignWithMargins="0"/>
    </customSheetView>
    <customSheetView guid="{49D366EC-C851-4932-854D-8EA887B298C5}">
      <selection activeCell="O37" sqref="O37"/>
      <pageMargins left="0.75" right="0.75" top="1" bottom="1" header="0.5" footer="0.5"/>
      <printOptions horizontalCentered="1" verticalCentered="1"/>
      <pageSetup orientation="portrait" r:id="rId6"/>
      <headerFooter alignWithMargins="0"/>
    </customSheetView>
    <customSheetView guid="{F228F194-B0FE-4A91-A927-06A4E89703F0}">
      <selection activeCell="O37" sqref="O37"/>
      <pageMargins left="0.75" right="0.75" top="1" bottom="1" header="0.5" footer="0.5"/>
      <printOptions horizontalCentered="1" verticalCentered="1"/>
      <pageSetup orientation="portrait" r:id="rId7"/>
      <headerFooter alignWithMargins="0"/>
    </customSheetView>
    <customSheetView guid="{A2494C54-8D9D-4A05-9F27-C858173D9692}">
      <selection activeCell="O37" sqref="O37"/>
      <pageMargins left="0.75" right="0.75" top="1" bottom="1" header="0.5" footer="0.5"/>
      <printOptions horizontalCentered="1" verticalCentered="1"/>
      <pageSetup orientation="portrait" r:id="rId8"/>
      <headerFooter alignWithMargins="0"/>
    </customSheetView>
    <customSheetView guid="{74404EEC-CA6A-48B0-B168-B7933282EEB2}">
      <selection activeCell="O37" sqref="O37"/>
      <pageMargins left="0.75" right="0.75" top="1" bottom="1" header="0.5" footer="0.5"/>
      <printOptions horizontalCentered="1" verticalCentered="1"/>
      <pageSetup orientation="portrait" r:id="rId9"/>
      <headerFooter alignWithMargins="0"/>
    </customSheetView>
    <customSheetView guid="{FB19BFAA-60BA-4CC2-92E5-E4C141AE804E}">
      <selection activeCell="O37" sqref="O37"/>
      <pageMargins left="0.75" right="0.75" top="1" bottom="1" header="0.5" footer="0.5"/>
      <printOptions horizontalCentered="1" verticalCentered="1"/>
      <pageSetup orientation="portrait" r:id="rId10"/>
      <headerFooter alignWithMargins="0"/>
    </customSheetView>
    <customSheetView guid="{F56BCD39-3910-4701-BCCF-245589B07D98}">
      <selection activeCell="O37" sqref="O37"/>
      <pageMargins left="0.75" right="0.75" top="1" bottom="1" header="0.5" footer="0.5"/>
      <printOptions horizontalCentered="1" verticalCentered="1"/>
      <pageSetup orientation="portrait" r:id="rId11"/>
      <headerFooter alignWithMargins="0"/>
    </customSheetView>
    <customSheetView guid="{D099E5BD-69C3-4A36-A01A-AB9127CD02AF}">
      <selection activeCell="L34" sqref="L34"/>
      <pageMargins left="0.75" right="0.75" top="1" bottom="1" header="0.5" footer="0.5"/>
      <printOptions horizontalCentered="1" verticalCentered="1"/>
      <pageSetup orientation="portrait" r:id="rId12"/>
      <headerFooter alignWithMargins="0"/>
    </customSheetView>
  </customSheetViews>
  <printOptions horizontalCentered="1" verticalCentered="1"/>
  <pageMargins left="0.75" right="0.75" top="1" bottom="1" header="0.5" footer="0.5"/>
  <pageSetup orientation="portrait" r:id="rId13"/>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9"/>
  <sheetViews>
    <sheetView showGridLines="0" view="pageBreakPreview" zoomScale="110" zoomScaleNormal="100" zoomScaleSheetLayoutView="110" workbookViewId="0">
      <selection sqref="A1:K1048576"/>
    </sheetView>
  </sheetViews>
  <sheetFormatPr defaultColWidth="8.85546875" defaultRowHeight="12.75"/>
  <cols>
    <col min="1" max="2" width="5.7109375" style="908" customWidth="1"/>
    <col min="3" max="3" width="4.7109375" style="908" customWidth="1"/>
    <col min="4" max="4" width="2.7109375" style="908" customWidth="1"/>
    <col min="5" max="5" width="3.7109375" style="908" customWidth="1"/>
    <col min="6" max="6" width="31.42578125" style="908" customWidth="1"/>
    <col min="7" max="10" width="15.7109375" style="908" customWidth="1"/>
    <col min="11" max="13" width="5.7109375" style="908" customWidth="1"/>
    <col min="14" max="14" width="20.7109375" style="1052" customWidth="1"/>
    <col min="15" max="15" width="10.140625" style="1052" bestFit="1" customWidth="1"/>
    <col min="16" max="16" width="29" style="1052" bestFit="1" customWidth="1"/>
    <col min="17" max="17" width="17.7109375" style="1052" customWidth="1"/>
    <col min="18" max="18" width="5.7109375" style="908" customWidth="1"/>
    <col min="19" max="16384" width="8.85546875" style="908"/>
  </cols>
  <sheetData>
    <row r="1" spans="1:18" s="569" customFormat="1" ht="12">
      <c r="A1" s="1149" t="s">
        <v>3204</v>
      </c>
      <c r="B1" s="666"/>
      <c r="C1" s="666"/>
      <c r="D1" s="666"/>
      <c r="E1" s="666"/>
      <c r="F1" s="666"/>
      <c r="G1" s="666"/>
      <c r="H1" s="666"/>
      <c r="I1" s="666"/>
      <c r="J1" s="666"/>
      <c r="K1" s="1202">
        <v>39</v>
      </c>
      <c r="N1" s="671"/>
      <c r="O1" s="671"/>
      <c r="P1" s="671"/>
      <c r="Q1" s="671"/>
    </row>
    <row r="2" spans="1:18" ht="12.75" customHeight="1">
      <c r="A2" s="1150" t="s">
        <v>1372</v>
      </c>
      <c r="B2" s="1057"/>
      <c r="C2" s="1057"/>
      <c r="D2" s="1057"/>
      <c r="E2" s="1057"/>
      <c r="F2" s="1057"/>
      <c r="G2" s="1057"/>
      <c r="H2" s="1057"/>
      <c r="I2" s="1057"/>
      <c r="J2" s="1057"/>
      <c r="K2" s="1152"/>
    </row>
    <row r="3" spans="1:18" ht="12.75" customHeight="1">
      <c r="A3" s="1059" t="s">
        <v>1373</v>
      </c>
      <c r="B3" s="1057"/>
      <c r="C3" s="1057"/>
      <c r="D3" s="1057"/>
      <c r="E3" s="1057"/>
      <c r="F3" s="1057"/>
      <c r="G3" s="1057"/>
      <c r="H3" s="1057"/>
      <c r="I3" s="1057"/>
      <c r="J3" s="1057"/>
      <c r="K3" s="1152"/>
    </row>
    <row r="4" spans="1:18" ht="12.75" customHeight="1">
      <c r="A4" s="1059" t="s">
        <v>295</v>
      </c>
      <c r="B4" s="1060"/>
      <c r="C4" s="1060"/>
      <c r="D4" s="1060"/>
      <c r="E4" s="1060"/>
      <c r="F4" s="1060"/>
      <c r="G4" s="1060"/>
      <c r="H4" s="1060"/>
      <c r="I4" s="1060"/>
      <c r="J4" s="1060"/>
      <c r="K4" s="1062"/>
    </row>
    <row r="5" spans="1:18" s="569" customFormat="1" ht="12.75" customHeight="1">
      <c r="A5" s="1059"/>
      <c r="B5" s="1060"/>
      <c r="C5" s="1060"/>
      <c r="D5" s="1060"/>
      <c r="E5" s="1060"/>
      <c r="F5" s="1060"/>
      <c r="G5" s="1060"/>
      <c r="H5" s="1060"/>
      <c r="I5" s="1060"/>
      <c r="J5" s="1060"/>
      <c r="K5" s="1062"/>
      <c r="L5" s="908"/>
      <c r="M5" s="908"/>
      <c r="N5" s="1052"/>
      <c r="O5" s="1052"/>
      <c r="P5" s="1052"/>
      <c r="Q5" s="1052"/>
      <c r="R5" s="908"/>
    </row>
    <row r="6" spans="1:18" s="569" customFormat="1" ht="12.75" customHeight="1">
      <c r="A6" s="1339"/>
      <c r="B6" s="1384"/>
      <c r="C6" s="1060"/>
      <c r="D6" s="1060"/>
      <c r="E6" s="1060"/>
      <c r="F6" s="1060"/>
      <c r="G6" s="1060"/>
      <c r="H6" s="1060"/>
      <c r="I6" s="1060"/>
      <c r="J6" s="1060"/>
      <c r="K6" s="1062"/>
      <c r="L6" s="908"/>
      <c r="M6" s="908"/>
      <c r="N6" s="1052"/>
      <c r="O6" s="1052"/>
      <c r="P6" s="1052"/>
      <c r="Q6" s="1052"/>
      <c r="R6" s="908"/>
    </row>
    <row r="7" spans="1:18" s="569" customFormat="1" ht="12.75" customHeight="1">
      <c r="A7" s="1339"/>
      <c r="B7" s="1384" t="s">
        <v>1374</v>
      </c>
      <c r="C7" s="908"/>
      <c r="D7" s="908"/>
      <c r="E7" s="908"/>
      <c r="F7" s="908"/>
      <c r="G7" s="908"/>
      <c r="H7" s="908"/>
      <c r="I7" s="908"/>
      <c r="J7" s="908"/>
      <c r="K7" s="1065"/>
      <c r="L7" s="908"/>
      <c r="M7" s="908"/>
      <c r="N7" s="1052"/>
      <c r="O7" s="1052"/>
      <c r="P7" s="1052"/>
      <c r="Q7" s="1052"/>
      <c r="R7" s="908"/>
    </row>
    <row r="8" spans="1:18" s="569" customFormat="1" ht="12.75" customHeight="1">
      <c r="A8" s="1339"/>
      <c r="B8" s="1385" t="s">
        <v>1375</v>
      </c>
      <c r="C8" s="908"/>
      <c r="D8" s="908"/>
      <c r="E8" s="908"/>
      <c r="F8" s="908"/>
      <c r="G8" s="908"/>
      <c r="H8" s="908"/>
      <c r="I8" s="908"/>
      <c r="J8" s="908"/>
      <c r="K8" s="1065"/>
      <c r="L8" s="908"/>
      <c r="M8" s="908"/>
      <c r="N8" s="1052"/>
      <c r="O8" s="1052"/>
      <c r="P8" s="1052"/>
      <c r="Q8" s="1052"/>
      <c r="R8" s="908"/>
    </row>
    <row r="9" spans="1:18" s="569" customFormat="1" ht="12.75" customHeight="1">
      <c r="A9" s="1339"/>
      <c r="B9" s="1384" t="s">
        <v>1376</v>
      </c>
      <c r="C9" s="908"/>
      <c r="D9" s="908"/>
      <c r="E9" s="908"/>
      <c r="F9" s="908"/>
      <c r="G9" s="908"/>
      <c r="H9" s="908"/>
      <c r="I9" s="908"/>
      <c r="J9" s="908"/>
      <c r="K9" s="1065"/>
      <c r="L9" s="908"/>
      <c r="M9" s="908"/>
      <c r="N9" s="1052"/>
      <c r="O9" s="1052"/>
      <c r="P9" s="1052"/>
      <c r="Q9" s="1052"/>
      <c r="R9" s="908"/>
    </row>
    <row r="10" spans="1:18" s="569" customFormat="1" ht="12.75" customHeight="1">
      <c r="A10" s="1339"/>
      <c r="B10" s="1385" t="s">
        <v>1377</v>
      </c>
      <c r="C10" s="908"/>
      <c r="D10" s="908"/>
      <c r="E10" s="908"/>
      <c r="F10" s="908"/>
      <c r="G10" s="908"/>
      <c r="H10" s="908"/>
      <c r="I10" s="908"/>
      <c r="J10" s="908"/>
      <c r="K10" s="1065"/>
      <c r="L10" s="908"/>
      <c r="M10" s="908"/>
      <c r="N10" s="1052"/>
      <c r="O10" s="1052"/>
      <c r="P10" s="1052"/>
      <c r="Q10" s="1052"/>
      <c r="R10" s="908"/>
    </row>
    <row r="11" spans="1:18" s="569" customFormat="1" ht="12.75" customHeight="1">
      <c r="A11" s="1339"/>
      <c r="B11" s="1385" t="s">
        <v>1378</v>
      </c>
      <c r="C11" s="908"/>
      <c r="D11" s="908"/>
      <c r="E11" s="908"/>
      <c r="F11" s="908"/>
      <c r="G11" s="908"/>
      <c r="H11" s="908"/>
      <c r="I11" s="908"/>
      <c r="J11" s="908"/>
      <c r="K11" s="1065"/>
      <c r="L11" s="908"/>
      <c r="M11" s="908"/>
      <c r="N11" s="1052"/>
      <c r="O11" s="1052"/>
      <c r="P11" s="1052"/>
      <c r="Q11" s="1052"/>
      <c r="R11" s="908"/>
    </row>
    <row r="12" spans="1:18" s="569" customFormat="1" ht="12.75" customHeight="1">
      <c r="A12" s="1339"/>
      <c r="B12" s="1384" t="s">
        <v>1379</v>
      </c>
      <c r="C12" s="908"/>
      <c r="D12" s="908"/>
      <c r="E12" s="908"/>
      <c r="F12" s="908"/>
      <c r="G12" s="908"/>
      <c r="H12" s="908"/>
      <c r="I12" s="908"/>
      <c r="J12" s="908"/>
      <c r="K12" s="1065"/>
      <c r="L12" s="908"/>
      <c r="M12" s="908"/>
      <c r="N12" s="1052"/>
      <c r="O12" s="1052"/>
      <c r="P12" s="1052"/>
      <c r="Q12" s="1052"/>
      <c r="R12" s="908"/>
    </row>
    <row r="13" spans="1:18" s="569" customFormat="1" ht="12.75" customHeight="1">
      <c r="A13" s="1339"/>
      <c r="B13" s="1385" t="s">
        <v>1380</v>
      </c>
      <c r="C13" s="908"/>
      <c r="D13" s="908"/>
      <c r="E13" s="908"/>
      <c r="F13" s="908"/>
      <c r="G13" s="908"/>
      <c r="H13" s="908"/>
      <c r="I13" s="908"/>
      <c r="J13" s="908"/>
      <c r="K13" s="1065"/>
      <c r="L13" s="908"/>
      <c r="M13" s="908"/>
      <c r="N13" s="1052"/>
      <c r="O13" s="1052"/>
      <c r="P13" s="1052"/>
      <c r="Q13" s="1052"/>
      <c r="R13" s="908"/>
    </row>
    <row r="14" spans="1:18" s="569" customFormat="1" ht="12.75" customHeight="1">
      <c r="A14" s="1339"/>
      <c r="B14" s="1385" t="s">
        <v>1381</v>
      </c>
      <c r="C14" s="908"/>
      <c r="D14" s="908"/>
      <c r="E14" s="908"/>
      <c r="F14" s="908"/>
      <c r="G14" s="908"/>
      <c r="H14" s="908"/>
      <c r="I14" s="908"/>
      <c r="J14" s="908"/>
      <c r="K14" s="1065"/>
      <c r="L14" s="908"/>
      <c r="M14" s="908"/>
      <c r="N14" s="1052"/>
      <c r="O14" s="1052"/>
      <c r="P14" s="1052"/>
      <c r="Q14" s="1052"/>
      <c r="R14" s="908"/>
    </row>
    <row r="15" spans="1:18" s="569" customFormat="1" ht="12.75" customHeight="1">
      <c r="A15" s="1339"/>
      <c r="B15" s="1384" t="s">
        <v>1382</v>
      </c>
      <c r="C15" s="908"/>
      <c r="D15" s="908"/>
      <c r="E15" s="908"/>
      <c r="F15" s="908"/>
      <c r="G15" s="908"/>
      <c r="H15" s="908"/>
      <c r="I15" s="908"/>
      <c r="J15" s="908"/>
      <c r="K15" s="1065"/>
      <c r="L15" s="908"/>
      <c r="M15" s="908"/>
      <c r="N15" s="1052"/>
      <c r="O15" s="1052"/>
      <c r="P15" s="1052"/>
      <c r="Q15" s="1052"/>
      <c r="R15" s="908"/>
    </row>
    <row r="16" spans="1:18" s="569" customFormat="1" ht="12.75" customHeight="1">
      <c r="A16" s="1339"/>
      <c r="B16" s="1385" t="s">
        <v>1383</v>
      </c>
      <c r="C16" s="908"/>
      <c r="D16" s="908"/>
      <c r="E16" s="908"/>
      <c r="F16" s="908"/>
      <c r="G16" s="908"/>
      <c r="H16" s="908"/>
      <c r="I16" s="908"/>
      <c r="J16" s="908"/>
      <c r="K16" s="1065"/>
      <c r="L16" s="908"/>
      <c r="M16" s="908"/>
      <c r="N16" s="1052"/>
      <c r="O16" s="1052"/>
      <c r="P16" s="1052"/>
      <c r="Q16" s="1052"/>
      <c r="R16" s="908"/>
    </row>
    <row r="17" spans="1:18" s="569" customFormat="1" ht="12.75" customHeight="1">
      <c r="A17" s="1339"/>
      <c r="B17" s="1385" t="s">
        <v>1384</v>
      </c>
      <c r="C17" s="908"/>
      <c r="D17" s="908"/>
      <c r="E17" s="908"/>
      <c r="F17" s="908"/>
      <c r="G17" s="908"/>
      <c r="H17" s="908"/>
      <c r="I17" s="908"/>
      <c r="J17" s="908"/>
      <c r="K17" s="1065"/>
      <c r="L17" s="908"/>
      <c r="M17" s="908"/>
      <c r="N17" s="1052"/>
      <c r="O17" s="1052"/>
      <c r="P17" s="1052"/>
      <c r="Q17" s="1052"/>
      <c r="R17" s="908"/>
    </row>
    <row r="18" spans="1:18" s="569" customFormat="1" ht="12.75" customHeight="1">
      <c r="A18" s="1339"/>
      <c r="B18" s="1385" t="s">
        <v>1385</v>
      </c>
      <c r="C18" s="908"/>
      <c r="D18" s="908"/>
      <c r="E18" s="908"/>
      <c r="F18" s="908"/>
      <c r="G18" s="908"/>
      <c r="H18" s="908"/>
      <c r="I18" s="908"/>
      <c r="J18" s="908"/>
      <c r="K18" s="1065"/>
      <c r="L18" s="908"/>
      <c r="M18" s="908"/>
      <c r="N18" s="1052"/>
      <c r="O18" s="1052"/>
      <c r="P18" s="1052"/>
      <c r="Q18" s="1052"/>
      <c r="R18" s="908"/>
    </row>
    <row r="19" spans="1:18" s="569" customFormat="1" ht="12.75" customHeight="1">
      <c r="A19" s="1339"/>
      <c r="B19" s="1384"/>
      <c r="C19" s="908"/>
      <c r="D19" s="908"/>
      <c r="E19" s="908"/>
      <c r="F19" s="908"/>
      <c r="G19" s="908"/>
      <c r="H19" s="908"/>
      <c r="I19" s="908"/>
      <c r="J19" s="908"/>
      <c r="K19" s="1065"/>
      <c r="L19" s="908"/>
      <c r="M19" s="908"/>
      <c r="N19" s="1052"/>
      <c r="O19" s="1052"/>
      <c r="P19" s="1052"/>
      <c r="Q19" s="1052"/>
      <c r="R19" s="908"/>
    </row>
    <row r="20" spans="1:18" s="569" customFormat="1" ht="6" customHeight="1">
      <c r="A20" s="1072"/>
      <c r="B20" s="1073"/>
      <c r="C20" s="1073"/>
      <c r="D20" s="1073"/>
      <c r="E20" s="1073"/>
      <c r="F20" s="1073"/>
      <c r="G20" s="1073"/>
      <c r="H20" s="1073"/>
      <c r="I20" s="1073"/>
      <c r="J20" s="1073"/>
      <c r="K20" s="673"/>
      <c r="L20" s="908"/>
      <c r="M20" s="908"/>
      <c r="N20" s="1052"/>
      <c r="O20" s="1052"/>
      <c r="P20" s="1052"/>
      <c r="Q20" s="1052"/>
      <c r="R20" s="908"/>
    </row>
    <row r="21" spans="1:18" s="1052" customFormat="1" ht="12.75" customHeight="1">
      <c r="A21" s="669" t="s">
        <v>7</v>
      </c>
      <c r="B21" s="669" t="s">
        <v>71</v>
      </c>
      <c r="C21" s="1060" t="s">
        <v>547</v>
      </c>
      <c r="D21" s="1386"/>
      <c r="E21" s="1386"/>
      <c r="F21" s="1387"/>
      <c r="G21" s="1345" t="s">
        <v>1386</v>
      </c>
      <c r="H21" s="1345" t="s">
        <v>1387</v>
      </c>
      <c r="I21" s="1345" t="s">
        <v>1388</v>
      </c>
      <c r="J21" s="1345" t="s">
        <v>1389</v>
      </c>
      <c r="K21" s="657" t="s">
        <v>7</v>
      </c>
      <c r="L21" s="908"/>
      <c r="M21" s="908"/>
      <c r="R21" s="908"/>
    </row>
    <row r="22" spans="1:18" s="1052" customFormat="1" ht="12.75" customHeight="1">
      <c r="A22" s="669" t="s">
        <v>17</v>
      </c>
      <c r="B22" s="669" t="s">
        <v>79</v>
      </c>
      <c r="C22" s="1175"/>
      <c r="D22" s="908"/>
      <c r="E22" s="908"/>
      <c r="F22" s="1194"/>
      <c r="G22" s="1350"/>
      <c r="H22" s="1350"/>
      <c r="I22" s="1350" t="s">
        <v>1390</v>
      </c>
      <c r="J22" s="1350" t="s">
        <v>1391</v>
      </c>
      <c r="K22" s="669" t="s">
        <v>17</v>
      </c>
      <c r="L22" s="908"/>
      <c r="M22" s="908"/>
      <c r="R22" s="908"/>
    </row>
    <row r="23" spans="1:18" s="1052" customFormat="1" ht="12.75" customHeight="1" thickBot="1">
      <c r="A23" s="1204"/>
      <c r="B23" s="1204"/>
      <c r="C23" s="1357" t="s">
        <v>24</v>
      </c>
      <c r="D23" s="1205"/>
      <c r="E23" s="1057"/>
      <c r="F23" s="1355"/>
      <c r="G23" s="3686" t="s">
        <v>25</v>
      </c>
      <c r="H23" s="1356" t="s">
        <v>26</v>
      </c>
      <c r="I23" s="1356" t="s">
        <v>27</v>
      </c>
      <c r="J23" s="1356" t="s">
        <v>28</v>
      </c>
      <c r="K23" s="1204"/>
      <c r="L23" s="908"/>
      <c r="M23" s="908"/>
      <c r="N23" s="213"/>
      <c r="O23" s="213"/>
      <c r="P23" s="213"/>
      <c r="Q23" s="213"/>
      <c r="R23" s="908"/>
    </row>
    <row r="24" spans="1:18" s="569" customFormat="1" ht="12.75" customHeight="1">
      <c r="A24" s="1098">
        <v>1</v>
      </c>
      <c r="B24" s="1388"/>
      <c r="C24" s="1099" t="s">
        <v>1140</v>
      </c>
      <c r="D24" s="673" t="s">
        <v>1141</v>
      </c>
      <c r="E24" s="1073"/>
      <c r="F24" s="1124"/>
      <c r="G24" s="3684">
        <v>2148510</v>
      </c>
      <c r="H24" s="1389">
        <v>5493</v>
      </c>
      <c r="I24" s="1389"/>
      <c r="J24" s="1390"/>
      <c r="K24" s="1101">
        <v>1</v>
      </c>
      <c r="L24" s="908"/>
      <c r="M24" s="908"/>
      <c r="N24" s="1052"/>
      <c r="O24" s="1052"/>
      <c r="P24" s="1052"/>
      <c r="Q24" s="1052"/>
      <c r="R24" s="908"/>
    </row>
    <row r="25" spans="1:18" s="569" customFormat="1" ht="12.75" customHeight="1">
      <c r="A25" s="1098">
        <f t="shared" ref="A25:A67" si="0">+A24+1</f>
        <v>2</v>
      </c>
      <c r="B25" s="1388"/>
      <c r="C25" s="1099" t="s">
        <v>1142</v>
      </c>
      <c r="D25" s="673" t="s">
        <v>1143</v>
      </c>
      <c r="E25" s="666"/>
      <c r="F25" s="1391"/>
      <c r="G25" s="3548">
        <v>3127145</v>
      </c>
      <c r="H25" s="1392">
        <v>21826</v>
      </c>
      <c r="I25" s="1392"/>
      <c r="J25" s="1393"/>
      <c r="K25" s="1101">
        <f t="shared" ref="K25:K67" si="1">+K24+1</f>
        <v>2</v>
      </c>
      <c r="L25" s="908"/>
      <c r="M25" s="908"/>
      <c r="N25" s="1052"/>
      <c r="O25" s="1052"/>
      <c r="P25" s="1052"/>
      <c r="Q25" s="1052"/>
      <c r="R25" s="908"/>
    </row>
    <row r="26" spans="1:18" s="569" customFormat="1" ht="12.75" customHeight="1">
      <c r="A26" s="1098">
        <f t="shared" si="0"/>
        <v>3</v>
      </c>
      <c r="B26" s="1388"/>
      <c r="C26" s="1099" t="s">
        <v>1144</v>
      </c>
      <c r="D26" s="673" t="s">
        <v>1145</v>
      </c>
      <c r="E26" s="666"/>
      <c r="F26" s="1391"/>
      <c r="G26" s="3548">
        <v>19268</v>
      </c>
      <c r="H26" s="1392">
        <v>137</v>
      </c>
      <c r="I26" s="1392"/>
      <c r="J26" s="1393"/>
      <c r="K26" s="1101">
        <f t="shared" si="1"/>
        <v>3</v>
      </c>
      <c r="L26" s="908"/>
      <c r="M26" s="908"/>
      <c r="N26" s="1052"/>
      <c r="O26" s="1052"/>
      <c r="P26" s="1052"/>
      <c r="Q26" s="1052"/>
      <c r="R26" s="908"/>
    </row>
    <row r="27" spans="1:18" s="569" customFormat="1" ht="12.75" customHeight="1">
      <c r="A27" s="1098">
        <f t="shared" si="0"/>
        <v>4</v>
      </c>
      <c r="B27" s="1388"/>
      <c r="C27" s="1099" t="s">
        <v>1146</v>
      </c>
      <c r="D27" s="673" t="s">
        <v>1147</v>
      </c>
      <c r="E27" s="666"/>
      <c r="F27" s="1391"/>
      <c r="G27" s="3548">
        <v>396336</v>
      </c>
      <c r="H27" s="1394">
        <v>5574</v>
      </c>
      <c r="I27" s="1392"/>
      <c r="J27" s="1393"/>
      <c r="K27" s="1101">
        <f t="shared" si="1"/>
        <v>4</v>
      </c>
      <c r="L27" s="908"/>
      <c r="M27" s="908"/>
      <c r="N27" s="1052"/>
      <c r="O27" s="1052"/>
      <c r="P27" s="1052"/>
      <c r="Q27" s="1052"/>
      <c r="R27" s="908"/>
    </row>
    <row r="28" spans="1:18" s="569" customFormat="1" ht="12.75" customHeight="1">
      <c r="A28" s="1098">
        <f t="shared" si="0"/>
        <v>5</v>
      </c>
      <c r="B28" s="1388"/>
      <c r="C28" s="1099" t="s">
        <v>1148</v>
      </c>
      <c r="D28" s="673" t="s">
        <v>1149</v>
      </c>
      <c r="E28" s="666"/>
      <c r="F28" s="1391"/>
      <c r="G28" s="3548">
        <v>2664222</v>
      </c>
      <c r="H28" s="1392">
        <v>10687</v>
      </c>
      <c r="I28" s="1392"/>
      <c r="J28" s="1393"/>
      <c r="K28" s="1101">
        <f t="shared" si="1"/>
        <v>5</v>
      </c>
      <c r="L28" s="908"/>
      <c r="M28" s="908"/>
      <c r="N28" s="1052"/>
      <c r="O28" s="1052"/>
      <c r="P28" s="1052"/>
      <c r="Q28" s="1052"/>
      <c r="R28" s="908"/>
    </row>
    <row r="29" spans="1:18" s="569" customFormat="1" ht="12.75" customHeight="1">
      <c r="A29" s="1098">
        <f t="shared" si="0"/>
        <v>6</v>
      </c>
      <c r="B29" s="1388"/>
      <c r="C29" s="1099" t="s">
        <v>1150</v>
      </c>
      <c r="D29" s="673" t="s">
        <v>1151</v>
      </c>
      <c r="E29" s="666"/>
      <c r="F29" s="1391"/>
      <c r="G29" s="3548">
        <v>42583</v>
      </c>
      <c r="H29" s="1392"/>
      <c r="I29" s="1392"/>
      <c r="J29" s="1393"/>
      <c r="K29" s="1101">
        <f t="shared" si="1"/>
        <v>6</v>
      </c>
      <c r="L29" s="908"/>
      <c r="M29" s="908"/>
      <c r="N29" s="1052"/>
      <c r="O29" s="1052"/>
      <c r="P29" s="1052"/>
      <c r="Q29" s="1052"/>
      <c r="R29" s="908"/>
    </row>
    <row r="30" spans="1:18" s="569" customFormat="1" ht="12.75" customHeight="1">
      <c r="A30" s="1098">
        <f t="shared" si="0"/>
        <v>7</v>
      </c>
      <c r="B30" s="1388"/>
      <c r="C30" s="1099" t="s">
        <v>1152</v>
      </c>
      <c r="D30" s="1073" t="s">
        <v>1153</v>
      </c>
      <c r="E30" s="666"/>
      <c r="F30" s="1391"/>
      <c r="G30" s="3548">
        <v>4768511</v>
      </c>
      <c r="H30" s="1392">
        <v>1174</v>
      </c>
      <c r="I30" s="1392"/>
      <c r="J30" s="1393"/>
      <c r="K30" s="1101">
        <f t="shared" si="1"/>
        <v>7</v>
      </c>
      <c r="L30" s="908"/>
      <c r="M30" s="908"/>
      <c r="N30" s="1052"/>
      <c r="O30" s="1052"/>
      <c r="P30" s="1052"/>
      <c r="Q30" s="1052"/>
      <c r="R30" s="908"/>
    </row>
    <row r="31" spans="1:18" s="569" customFormat="1" ht="12.75" customHeight="1">
      <c r="A31" s="1098">
        <f t="shared" si="0"/>
        <v>8</v>
      </c>
      <c r="B31" s="1388"/>
      <c r="C31" s="1099" t="s">
        <v>1154</v>
      </c>
      <c r="D31" s="673" t="s">
        <v>1155</v>
      </c>
      <c r="E31" s="666"/>
      <c r="F31" s="1391"/>
      <c r="G31" s="3548">
        <v>6425724</v>
      </c>
      <c r="H31" s="1392">
        <v>5884</v>
      </c>
      <c r="I31" s="1392"/>
      <c r="J31" s="1393"/>
      <c r="K31" s="1101">
        <f t="shared" si="1"/>
        <v>8</v>
      </c>
      <c r="L31" s="908"/>
      <c r="M31" s="908"/>
      <c r="N31" s="1052"/>
      <c r="O31" s="1052"/>
      <c r="P31" s="1052"/>
      <c r="Q31" s="1052"/>
      <c r="R31" s="908"/>
    </row>
    <row r="32" spans="1:18" s="569" customFormat="1" ht="12.75" customHeight="1">
      <c r="A32" s="1098">
        <f t="shared" si="0"/>
        <v>9</v>
      </c>
      <c r="B32" s="1388"/>
      <c r="C32" s="1099" t="s">
        <v>1156</v>
      </c>
      <c r="D32" s="673" t="s">
        <v>1157</v>
      </c>
      <c r="E32" s="666"/>
      <c r="F32" s="1391"/>
      <c r="G32" s="3548">
        <v>2466884</v>
      </c>
      <c r="H32" s="1392">
        <v>2156</v>
      </c>
      <c r="I32" s="1392"/>
      <c r="J32" s="1393"/>
      <c r="K32" s="1101">
        <f t="shared" si="1"/>
        <v>9</v>
      </c>
      <c r="L32" s="908"/>
      <c r="M32" s="908"/>
      <c r="N32" s="1052"/>
      <c r="O32" s="1052"/>
      <c r="P32" s="1052"/>
      <c r="Q32" s="1052"/>
      <c r="R32" s="908"/>
    </row>
    <row r="33" spans="1:18" s="569" customFormat="1" ht="12.75" customHeight="1">
      <c r="A33" s="1098">
        <f t="shared" si="0"/>
        <v>10</v>
      </c>
      <c r="B33" s="1388"/>
      <c r="C33" s="1099" t="s">
        <v>1158</v>
      </c>
      <c r="D33" s="673" t="s">
        <v>1159</v>
      </c>
      <c r="E33" s="666"/>
      <c r="F33" s="1391"/>
      <c r="G33" s="3548">
        <v>7652</v>
      </c>
      <c r="H33" s="1392">
        <v>181</v>
      </c>
      <c r="I33" s="1392"/>
      <c r="J33" s="1393"/>
      <c r="K33" s="1101">
        <f t="shared" si="1"/>
        <v>10</v>
      </c>
      <c r="L33" s="908"/>
      <c r="M33" s="908"/>
      <c r="N33" s="1052"/>
      <c r="O33" s="1052"/>
      <c r="P33" s="1052"/>
      <c r="Q33" s="1052"/>
      <c r="R33" s="908"/>
    </row>
    <row r="34" spans="1:18" s="569" customFormat="1" ht="12.75" customHeight="1">
      <c r="A34" s="1098">
        <f t="shared" si="0"/>
        <v>11</v>
      </c>
      <c r="B34" s="1388"/>
      <c r="C34" s="1099" t="s">
        <v>1160</v>
      </c>
      <c r="D34" s="673" t="s">
        <v>1161</v>
      </c>
      <c r="E34" s="666"/>
      <c r="F34" s="1391"/>
      <c r="G34" s="3548">
        <v>837540</v>
      </c>
      <c r="H34" s="1392">
        <v>1288</v>
      </c>
      <c r="I34" s="1392"/>
      <c r="J34" s="1393"/>
      <c r="K34" s="1101">
        <f t="shared" si="1"/>
        <v>11</v>
      </c>
      <c r="L34" s="908"/>
      <c r="M34" s="908"/>
      <c r="N34" s="1052"/>
      <c r="O34" s="1052"/>
      <c r="P34" s="1052"/>
      <c r="Q34" s="1052"/>
      <c r="R34" s="908"/>
    </row>
    <row r="35" spans="1:18" s="569" customFormat="1" ht="12.75" customHeight="1">
      <c r="A35" s="1098">
        <f t="shared" si="0"/>
        <v>12</v>
      </c>
      <c r="B35" s="1388"/>
      <c r="C35" s="1099" t="s">
        <v>1162</v>
      </c>
      <c r="D35" s="673" t="s">
        <v>1163</v>
      </c>
      <c r="E35" s="666"/>
      <c r="F35" s="1391"/>
      <c r="G35" s="3548">
        <v>49763</v>
      </c>
      <c r="H35" s="1392">
        <v>71</v>
      </c>
      <c r="I35" s="1392"/>
      <c r="J35" s="1393"/>
      <c r="K35" s="1101">
        <f t="shared" si="1"/>
        <v>12</v>
      </c>
      <c r="L35" s="908"/>
      <c r="M35" s="908"/>
      <c r="N35" s="1052"/>
      <c r="O35" s="1052"/>
      <c r="P35" s="1052"/>
      <c r="Q35" s="1052"/>
      <c r="R35" s="908"/>
    </row>
    <row r="36" spans="1:18" s="569" customFormat="1" ht="12.75" customHeight="1">
      <c r="A36" s="1098">
        <f t="shared" si="0"/>
        <v>13</v>
      </c>
      <c r="B36" s="1388"/>
      <c r="C36" s="1099" t="s">
        <v>1164</v>
      </c>
      <c r="D36" s="673" t="s">
        <v>1165</v>
      </c>
      <c r="E36" s="666"/>
      <c r="F36" s="1391"/>
      <c r="G36" s="3548"/>
      <c r="H36" s="1392">
        <v>24</v>
      </c>
      <c r="I36" s="1392"/>
      <c r="J36" s="1393"/>
      <c r="K36" s="1101">
        <f t="shared" si="1"/>
        <v>13</v>
      </c>
      <c r="L36" s="908"/>
      <c r="M36" s="908"/>
      <c r="N36" s="1052"/>
      <c r="O36" s="1052"/>
      <c r="P36" s="1052"/>
      <c r="Q36" s="1052"/>
      <c r="R36" s="908"/>
    </row>
    <row r="37" spans="1:18" s="569" customFormat="1" ht="12.75" customHeight="1">
      <c r="A37" s="1098">
        <f t="shared" si="0"/>
        <v>14</v>
      </c>
      <c r="B37" s="1388"/>
      <c r="C37" s="1099" t="s">
        <v>1166</v>
      </c>
      <c r="D37" s="673" t="s">
        <v>1167</v>
      </c>
      <c r="E37" s="666"/>
      <c r="F37" s="1391"/>
      <c r="G37" s="3548">
        <v>118129</v>
      </c>
      <c r="H37" s="1392">
        <v>70</v>
      </c>
      <c r="I37" s="1392"/>
      <c r="J37" s="1393"/>
      <c r="K37" s="1101">
        <f t="shared" si="1"/>
        <v>14</v>
      </c>
      <c r="L37" s="908"/>
      <c r="M37" s="908"/>
      <c r="N37" s="1052"/>
      <c r="O37" s="1052"/>
      <c r="P37" s="1052"/>
      <c r="Q37" s="1052"/>
      <c r="R37" s="908"/>
    </row>
    <row r="38" spans="1:18" s="569" customFormat="1" ht="12.75" customHeight="1">
      <c r="A38" s="1098">
        <f t="shared" si="0"/>
        <v>15</v>
      </c>
      <c r="B38" s="1388"/>
      <c r="C38" s="1099" t="s">
        <v>1168</v>
      </c>
      <c r="D38" s="673" t="s">
        <v>1169</v>
      </c>
      <c r="E38" s="666"/>
      <c r="F38" s="1391"/>
      <c r="G38" s="3548">
        <v>526145</v>
      </c>
      <c r="H38" s="1392">
        <v>47</v>
      </c>
      <c r="I38" s="1392"/>
      <c r="J38" s="1393"/>
      <c r="K38" s="1101">
        <f t="shared" si="1"/>
        <v>15</v>
      </c>
      <c r="L38" s="908"/>
      <c r="M38" s="908"/>
      <c r="N38" s="1052"/>
      <c r="O38" s="1052"/>
      <c r="P38" s="1052"/>
      <c r="Q38" s="1052"/>
      <c r="R38" s="908"/>
    </row>
    <row r="39" spans="1:18" s="569" customFormat="1" ht="12.75" customHeight="1">
      <c r="A39" s="1098">
        <f t="shared" si="0"/>
        <v>16</v>
      </c>
      <c r="B39" s="1388"/>
      <c r="C39" s="1099" t="s">
        <v>1170</v>
      </c>
      <c r="D39" s="673" t="s">
        <v>1171</v>
      </c>
      <c r="E39" s="666"/>
      <c r="F39" s="1391"/>
      <c r="G39" s="3548">
        <v>871</v>
      </c>
      <c r="H39" s="1392"/>
      <c r="I39" s="1392"/>
      <c r="J39" s="1393"/>
      <c r="K39" s="1101">
        <f t="shared" si="1"/>
        <v>16</v>
      </c>
      <c r="L39" s="908"/>
      <c r="M39" s="908"/>
      <c r="N39" s="1052"/>
      <c r="O39" s="1052"/>
      <c r="P39" s="1052"/>
      <c r="Q39" s="1052"/>
      <c r="R39" s="908"/>
    </row>
    <row r="40" spans="1:18" s="569" customFormat="1" ht="12.75" customHeight="1">
      <c r="A40" s="1098">
        <f t="shared" si="0"/>
        <v>17</v>
      </c>
      <c r="B40" s="1388"/>
      <c r="C40" s="1099" t="s">
        <v>1172</v>
      </c>
      <c r="D40" s="673" t="s">
        <v>1173</v>
      </c>
      <c r="E40" s="666"/>
      <c r="F40" s="1391"/>
      <c r="G40" s="3548">
        <v>4852</v>
      </c>
      <c r="H40" s="1392"/>
      <c r="I40" s="1392"/>
      <c r="J40" s="1393"/>
      <c r="K40" s="1101">
        <f t="shared" si="1"/>
        <v>17</v>
      </c>
      <c r="L40" s="908"/>
      <c r="M40" s="908"/>
      <c r="N40" s="1052"/>
      <c r="O40" s="1052"/>
      <c r="P40" s="1052"/>
      <c r="Q40" s="1052"/>
      <c r="R40" s="908"/>
    </row>
    <row r="41" spans="1:18" s="569" customFormat="1" ht="12.75" customHeight="1">
      <c r="A41" s="1098">
        <f t="shared" si="0"/>
        <v>18</v>
      </c>
      <c r="B41" s="1388"/>
      <c r="C41" s="1099" t="s">
        <v>1174</v>
      </c>
      <c r="D41" s="673" t="s">
        <v>1175</v>
      </c>
      <c r="E41" s="666"/>
      <c r="F41" s="1391"/>
      <c r="G41" s="3548">
        <v>249381</v>
      </c>
      <c r="H41" s="1392"/>
      <c r="I41" s="1392"/>
      <c r="J41" s="1393"/>
      <c r="K41" s="1101">
        <f t="shared" si="1"/>
        <v>18</v>
      </c>
      <c r="L41" s="908"/>
      <c r="M41" s="908"/>
      <c r="N41" s="1052"/>
      <c r="O41" s="1052"/>
      <c r="P41" s="1052"/>
      <c r="Q41" s="1052"/>
      <c r="R41" s="908"/>
    </row>
    <row r="42" spans="1:18" s="569" customFormat="1" ht="12.75" customHeight="1">
      <c r="A42" s="1098">
        <f t="shared" si="0"/>
        <v>19</v>
      </c>
      <c r="B42" s="1388"/>
      <c r="C42" s="1099" t="s">
        <v>1176</v>
      </c>
      <c r="D42" s="673" t="s">
        <v>1177</v>
      </c>
      <c r="E42" s="666"/>
      <c r="F42" s="1391"/>
      <c r="G42" s="3548">
        <v>821514</v>
      </c>
      <c r="H42" s="1392"/>
      <c r="I42" s="1392"/>
      <c r="J42" s="1393"/>
      <c r="K42" s="1101">
        <f t="shared" si="1"/>
        <v>19</v>
      </c>
      <c r="L42" s="908"/>
      <c r="M42" s="908"/>
      <c r="N42" s="1052"/>
      <c r="O42" s="1052"/>
      <c r="P42" s="1052"/>
      <c r="Q42" s="1052"/>
      <c r="R42" s="908"/>
    </row>
    <row r="43" spans="1:18" s="569" customFormat="1" ht="12.75" customHeight="1">
      <c r="A43" s="1098">
        <f t="shared" si="0"/>
        <v>20</v>
      </c>
      <c r="B43" s="1388"/>
      <c r="C43" s="1099" t="s">
        <v>1178</v>
      </c>
      <c r="D43" s="673" t="s">
        <v>1179</v>
      </c>
      <c r="E43" s="666"/>
      <c r="F43" s="1391"/>
      <c r="G43" s="3548">
        <v>612020</v>
      </c>
      <c r="H43" s="1392">
        <v>204</v>
      </c>
      <c r="I43" s="1392"/>
      <c r="J43" s="1393"/>
      <c r="K43" s="1101">
        <f t="shared" si="1"/>
        <v>20</v>
      </c>
      <c r="L43" s="908"/>
      <c r="M43" s="908"/>
      <c r="N43" s="1052"/>
      <c r="O43" s="1052"/>
      <c r="P43" s="1052"/>
      <c r="Q43" s="1052"/>
      <c r="R43" s="908"/>
    </row>
    <row r="44" spans="1:18" s="569" customFormat="1" ht="12.75" customHeight="1">
      <c r="A44" s="1098">
        <f t="shared" si="0"/>
        <v>21</v>
      </c>
      <c r="B44" s="1388"/>
      <c r="C44" s="1099" t="s">
        <v>1180</v>
      </c>
      <c r="D44" s="673" t="s">
        <v>1181</v>
      </c>
      <c r="E44" s="666"/>
      <c r="F44" s="1391"/>
      <c r="G44" s="3548">
        <v>2029644</v>
      </c>
      <c r="H44" s="1392">
        <v>666</v>
      </c>
      <c r="I44" s="1392"/>
      <c r="J44" s="1393"/>
      <c r="K44" s="1101">
        <f t="shared" si="1"/>
        <v>21</v>
      </c>
      <c r="L44" s="908"/>
      <c r="M44" s="908"/>
      <c r="N44" s="1052"/>
      <c r="O44" s="1052"/>
      <c r="P44" s="1052"/>
      <c r="Q44" s="1052"/>
      <c r="R44" s="908"/>
    </row>
    <row r="45" spans="1:18" s="569" customFormat="1" ht="12.75" customHeight="1">
      <c r="A45" s="1098">
        <f t="shared" si="0"/>
        <v>22</v>
      </c>
      <c r="B45" s="1388"/>
      <c r="C45" s="1099" t="s">
        <v>1182</v>
      </c>
      <c r="D45" s="673" t="s">
        <v>1183</v>
      </c>
      <c r="E45" s="666"/>
      <c r="F45" s="1391"/>
      <c r="G45" s="3548">
        <v>2775</v>
      </c>
      <c r="H45" s="1392"/>
      <c r="I45" s="1392"/>
      <c r="J45" s="1393"/>
      <c r="K45" s="1101">
        <f t="shared" si="1"/>
        <v>22</v>
      </c>
      <c r="L45" s="908"/>
      <c r="M45" s="908"/>
      <c r="N45" s="1052"/>
      <c r="O45" s="1052"/>
      <c r="P45" s="1052"/>
      <c r="Q45" s="1052"/>
      <c r="R45" s="908"/>
    </row>
    <row r="46" spans="1:18" s="569" customFormat="1" ht="12.75" customHeight="1">
      <c r="A46" s="1098">
        <f t="shared" si="0"/>
        <v>23</v>
      </c>
      <c r="B46" s="1388"/>
      <c r="C46" s="1099" t="s">
        <v>1184</v>
      </c>
      <c r="D46" s="673" t="s">
        <v>1185</v>
      </c>
      <c r="E46" s="666"/>
      <c r="F46" s="1391"/>
      <c r="G46" s="3548">
        <v>42721</v>
      </c>
      <c r="H46" s="1392"/>
      <c r="I46" s="1392"/>
      <c r="J46" s="1393"/>
      <c r="K46" s="1101">
        <f t="shared" si="1"/>
        <v>23</v>
      </c>
      <c r="L46" s="908"/>
      <c r="M46" s="908"/>
      <c r="N46" s="1052"/>
      <c r="O46" s="1052"/>
      <c r="P46" s="1052"/>
      <c r="Q46" s="1052"/>
      <c r="R46" s="908"/>
    </row>
    <row r="47" spans="1:18" s="569" customFormat="1" ht="12.75" customHeight="1">
      <c r="A47" s="1098">
        <f t="shared" si="0"/>
        <v>24</v>
      </c>
      <c r="B47" s="1388"/>
      <c r="C47" s="1099" t="s">
        <v>1186</v>
      </c>
      <c r="D47" s="673" t="s">
        <v>1187</v>
      </c>
      <c r="E47" s="666"/>
      <c r="F47" s="1391"/>
      <c r="G47" s="3548">
        <v>14347</v>
      </c>
      <c r="H47" s="1392">
        <v>6</v>
      </c>
      <c r="I47" s="1392"/>
      <c r="J47" s="1393"/>
      <c r="K47" s="1101">
        <f t="shared" si="1"/>
        <v>24</v>
      </c>
      <c r="L47" s="908"/>
      <c r="M47" s="908"/>
      <c r="N47" s="1052"/>
      <c r="O47" s="1052"/>
      <c r="P47" s="1052"/>
      <c r="Q47" s="1052"/>
      <c r="R47" s="908"/>
    </row>
    <row r="48" spans="1:18" s="569" customFormat="1" ht="12.75" customHeight="1">
      <c r="A48" s="1098">
        <f t="shared" si="0"/>
        <v>25</v>
      </c>
      <c r="B48" s="1388"/>
      <c r="C48" s="1099" t="s">
        <v>1188</v>
      </c>
      <c r="D48" s="673" t="s">
        <v>1189</v>
      </c>
      <c r="E48" s="666"/>
      <c r="F48" s="1391"/>
      <c r="G48" s="3548">
        <v>711293</v>
      </c>
      <c r="H48" s="1392"/>
      <c r="I48" s="1392"/>
      <c r="J48" s="1393"/>
      <c r="K48" s="1101">
        <f t="shared" si="1"/>
        <v>25</v>
      </c>
      <c r="L48" s="908"/>
      <c r="M48" s="908"/>
      <c r="N48" s="1052"/>
      <c r="O48" s="1052"/>
      <c r="P48" s="1052"/>
      <c r="Q48" s="1052"/>
      <c r="R48" s="908"/>
    </row>
    <row r="49" spans="1:18" s="569" customFormat="1" ht="12.75" customHeight="1">
      <c r="A49" s="1098">
        <f t="shared" si="0"/>
        <v>26</v>
      </c>
      <c r="B49" s="1388"/>
      <c r="C49" s="1099" t="s">
        <v>1190</v>
      </c>
      <c r="D49" s="673" t="s">
        <v>1191</v>
      </c>
      <c r="E49" s="666"/>
      <c r="F49" s="1391"/>
      <c r="G49" s="3548">
        <v>394975</v>
      </c>
      <c r="H49" s="1392">
        <v>1445</v>
      </c>
      <c r="I49" s="1392"/>
      <c r="J49" s="1393"/>
      <c r="K49" s="1101">
        <f t="shared" si="1"/>
        <v>26</v>
      </c>
      <c r="L49" s="908"/>
      <c r="M49" s="908"/>
      <c r="N49" s="1052"/>
      <c r="O49" s="1052"/>
      <c r="P49" s="1052"/>
      <c r="Q49" s="1052"/>
      <c r="R49" s="908"/>
    </row>
    <row r="50" spans="1:18" s="569" customFormat="1" ht="12.75" customHeight="1">
      <c r="A50" s="1098">
        <f t="shared" si="0"/>
        <v>27</v>
      </c>
      <c r="B50" s="1388"/>
      <c r="C50" s="1099" t="s">
        <v>1192</v>
      </c>
      <c r="D50" s="673" t="s">
        <v>1280</v>
      </c>
      <c r="E50" s="666"/>
      <c r="F50" s="1391"/>
      <c r="G50" s="3548">
        <v>180793</v>
      </c>
      <c r="H50" s="1392">
        <v>19</v>
      </c>
      <c r="I50" s="1392"/>
      <c r="J50" s="1393"/>
      <c r="K50" s="1101">
        <f t="shared" si="1"/>
        <v>27</v>
      </c>
      <c r="L50" s="908"/>
      <c r="M50" s="908"/>
      <c r="N50" s="1052"/>
      <c r="O50" s="1052"/>
      <c r="P50" s="1052"/>
      <c r="Q50" s="1052"/>
      <c r="R50" s="908"/>
    </row>
    <row r="51" spans="1:18" s="569" customFormat="1" ht="12.75" customHeight="1">
      <c r="A51" s="1098">
        <f t="shared" si="0"/>
        <v>28</v>
      </c>
      <c r="B51" s="1388"/>
      <c r="C51" s="1099" t="s">
        <v>1194</v>
      </c>
      <c r="D51" s="673" t="s">
        <v>1195</v>
      </c>
      <c r="E51" s="666"/>
      <c r="F51" s="1391"/>
      <c r="G51" s="3548">
        <v>15279</v>
      </c>
      <c r="H51" s="1392">
        <v>8</v>
      </c>
      <c r="I51" s="1392"/>
      <c r="J51" s="1393"/>
      <c r="K51" s="1101">
        <f t="shared" si="1"/>
        <v>28</v>
      </c>
      <c r="L51" s="908"/>
      <c r="M51" s="908"/>
      <c r="N51" s="1052"/>
      <c r="O51" s="1052"/>
      <c r="P51" s="1052"/>
      <c r="Q51" s="1052"/>
      <c r="R51" s="908"/>
    </row>
    <row r="52" spans="1:18" s="569" customFormat="1" ht="12.75" customHeight="1">
      <c r="A52" s="1098">
        <f t="shared" si="0"/>
        <v>29</v>
      </c>
      <c r="B52" s="1388"/>
      <c r="C52" s="1099"/>
      <c r="D52" s="673" t="s">
        <v>1392</v>
      </c>
      <c r="E52" s="666"/>
      <c r="F52" s="1391"/>
      <c r="G52" s="3548"/>
      <c r="H52" s="1392"/>
      <c r="I52" s="1392"/>
      <c r="J52" s="1393"/>
      <c r="K52" s="1101">
        <f t="shared" si="1"/>
        <v>29</v>
      </c>
      <c r="L52" s="908"/>
      <c r="M52" s="908"/>
      <c r="N52" s="1052"/>
      <c r="O52" s="1052"/>
      <c r="P52" s="1052"/>
      <c r="Q52" s="1052"/>
      <c r="R52" s="908"/>
    </row>
    <row r="53" spans="1:18" s="569" customFormat="1" ht="12.75" customHeight="1">
      <c r="A53" s="1098">
        <f t="shared" si="0"/>
        <v>30</v>
      </c>
      <c r="B53" s="1388"/>
      <c r="C53" s="1099"/>
      <c r="D53" s="673" t="s">
        <v>1393</v>
      </c>
      <c r="E53" s="666"/>
      <c r="F53" s="1391"/>
      <c r="G53" s="3548"/>
      <c r="H53" s="1392">
        <v>3658</v>
      </c>
      <c r="I53" s="1392"/>
      <c r="J53" s="1393"/>
      <c r="K53" s="1101">
        <f t="shared" si="1"/>
        <v>30</v>
      </c>
      <c r="L53" s="908"/>
      <c r="M53" s="908"/>
      <c r="N53" s="1052"/>
      <c r="O53" s="1052"/>
      <c r="P53" s="1052"/>
      <c r="Q53" s="1052"/>
      <c r="R53" s="908"/>
    </row>
    <row r="54" spans="1:18" s="569" customFormat="1" ht="12.75" customHeight="1">
      <c r="A54" s="1098">
        <f t="shared" si="0"/>
        <v>31</v>
      </c>
      <c r="B54" s="1388"/>
      <c r="C54" s="1395"/>
      <c r="D54" s="1395"/>
      <c r="E54" s="666" t="s">
        <v>1197</v>
      </c>
      <c r="F54" s="1391"/>
      <c r="G54" s="3548">
        <v>28678877</v>
      </c>
      <c r="H54" s="1392">
        <v>60618</v>
      </c>
      <c r="I54" s="1392"/>
      <c r="J54" s="1393"/>
      <c r="K54" s="1101">
        <f t="shared" si="1"/>
        <v>31</v>
      </c>
      <c r="L54" s="908"/>
      <c r="M54" s="908"/>
      <c r="N54" s="1136"/>
      <c r="O54" s="1052"/>
      <c r="P54" s="1136"/>
      <c r="Q54" s="1052"/>
      <c r="R54" s="908"/>
    </row>
    <row r="55" spans="1:18" s="569" customFormat="1" ht="12.75" customHeight="1">
      <c r="A55" s="1098">
        <f t="shared" si="0"/>
        <v>32</v>
      </c>
      <c r="B55" s="1388"/>
      <c r="C55" s="1099" t="s">
        <v>1198</v>
      </c>
      <c r="D55" s="1073" t="s">
        <v>1254</v>
      </c>
      <c r="E55" s="666"/>
      <c r="F55" s="1391"/>
      <c r="G55" s="3548">
        <v>5524581</v>
      </c>
      <c r="H55" s="1392"/>
      <c r="I55" s="1392"/>
      <c r="J55" s="1393"/>
      <c r="K55" s="1101">
        <f t="shared" si="1"/>
        <v>32</v>
      </c>
      <c r="L55" s="908"/>
      <c r="M55" s="908"/>
      <c r="N55" s="1052"/>
      <c r="O55" s="1052"/>
      <c r="P55" s="1052"/>
      <c r="Q55" s="1052"/>
      <c r="R55" s="908"/>
    </row>
    <row r="56" spans="1:18" s="569" customFormat="1" ht="12.75" customHeight="1">
      <c r="A56" s="1098">
        <f t="shared" si="0"/>
        <v>33</v>
      </c>
      <c r="B56" s="1388"/>
      <c r="C56" s="1099" t="s">
        <v>1199</v>
      </c>
      <c r="D56" s="673" t="s">
        <v>1200</v>
      </c>
      <c r="E56" s="666"/>
      <c r="F56" s="1391"/>
      <c r="G56" s="3548">
        <v>3377074</v>
      </c>
      <c r="H56" s="1392"/>
      <c r="I56" s="1392"/>
      <c r="J56" s="1393"/>
      <c r="K56" s="1101">
        <f t="shared" si="1"/>
        <v>33</v>
      </c>
      <c r="L56" s="908"/>
      <c r="M56" s="908"/>
      <c r="N56" s="1052"/>
      <c r="O56" s="1052"/>
      <c r="P56" s="1052"/>
      <c r="Q56" s="1052"/>
      <c r="R56" s="908"/>
    </row>
    <row r="57" spans="1:18" s="569" customFormat="1" ht="12.75" customHeight="1">
      <c r="A57" s="1098">
        <f t="shared" si="0"/>
        <v>34</v>
      </c>
      <c r="B57" s="1388"/>
      <c r="C57" s="1099" t="s">
        <v>1201</v>
      </c>
      <c r="D57" s="673" t="s">
        <v>1202</v>
      </c>
      <c r="E57" s="666"/>
      <c r="F57" s="1391"/>
      <c r="G57" s="3548"/>
      <c r="H57" s="1392"/>
      <c r="I57" s="1392"/>
      <c r="J57" s="1393"/>
      <c r="K57" s="1101">
        <f t="shared" si="1"/>
        <v>34</v>
      </c>
      <c r="L57" s="908"/>
      <c r="M57" s="908"/>
      <c r="N57" s="1052"/>
      <c r="O57" s="1052"/>
      <c r="P57" s="1052"/>
      <c r="Q57" s="1052"/>
      <c r="R57" s="908"/>
    </row>
    <row r="58" spans="1:18" s="569" customFormat="1" ht="12.75" customHeight="1">
      <c r="A58" s="1098">
        <f t="shared" si="0"/>
        <v>35</v>
      </c>
      <c r="B58" s="1388"/>
      <c r="C58" s="1099" t="s">
        <v>1203</v>
      </c>
      <c r="D58" s="673" t="s">
        <v>1204</v>
      </c>
      <c r="E58" s="666"/>
      <c r="F58" s="1391"/>
      <c r="G58" s="3548">
        <v>503732</v>
      </c>
      <c r="H58" s="1392"/>
      <c r="I58" s="1392"/>
      <c r="J58" s="1393"/>
      <c r="K58" s="1101">
        <f t="shared" si="1"/>
        <v>35</v>
      </c>
      <c r="L58" s="908"/>
      <c r="M58" s="908"/>
      <c r="N58" s="1052"/>
      <c r="O58" s="1052"/>
      <c r="P58" s="1052"/>
      <c r="Q58" s="1052"/>
      <c r="R58" s="908"/>
    </row>
    <row r="59" spans="1:18" s="569" customFormat="1" ht="12.75" customHeight="1">
      <c r="A59" s="1098">
        <f t="shared" si="0"/>
        <v>36</v>
      </c>
      <c r="B59" s="1388"/>
      <c r="C59" s="1099" t="s">
        <v>1205</v>
      </c>
      <c r="D59" s="673" t="s">
        <v>1206</v>
      </c>
      <c r="E59" s="666"/>
      <c r="F59" s="1391"/>
      <c r="G59" s="3548"/>
      <c r="H59" s="1392"/>
      <c r="I59" s="1392"/>
      <c r="J59" s="1393"/>
      <c r="K59" s="1101">
        <f t="shared" si="1"/>
        <v>36</v>
      </c>
      <c r="L59" s="908"/>
      <c r="M59" s="908"/>
      <c r="N59" s="1052"/>
      <c r="O59" s="1052"/>
      <c r="P59" s="1052"/>
      <c r="Q59" s="1052"/>
      <c r="R59" s="908"/>
    </row>
    <row r="60" spans="1:18" s="569" customFormat="1" ht="12.75" customHeight="1">
      <c r="A60" s="1098">
        <f t="shared" si="0"/>
        <v>37</v>
      </c>
      <c r="B60" s="1388"/>
      <c r="C60" s="1099" t="s">
        <v>1207</v>
      </c>
      <c r="D60" s="673" t="s">
        <v>1208</v>
      </c>
      <c r="E60" s="666"/>
      <c r="F60" s="1391"/>
      <c r="G60" s="3548">
        <v>208037</v>
      </c>
      <c r="H60" s="1392"/>
      <c r="I60" s="1392"/>
      <c r="J60" s="1393"/>
      <c r="K60" s="1101">
        <f t="shared" si="1"/>
        <v>37</v>
      </c>
      <c r="L60" s="908"/>
      <c r="M60" s="908"/>
      <c r="N60" s="1052"/>
      <c r="O60" s="1052"/>
      <c r="P60" s="1052"/>
      <c r="Q60" s="1052"/>
      <c r="R60" s="908"/>
    </row>
    <row r="61" spans="1:18" s="569" customFormat="1" ht="12.75" customHeight="1">
      <c r="A61" s="1098">
        <f t="shared" si="0"/>
        <v>38</v>
      </c>
      <c r="B61" s="1388"/>
      <c r="C61" s="1099" t="s">
        <v>1209</v>
      </c>
      <c r="D61" s="673" t="s">
        <v>1210</v>
      </c>
      <c r="E61" s="666"/>
      <c r="F61" s="1391"/>
      <c r="G61" s="3548">
        <v>259887</v>
      </c>
      <c r="H61" s="1392"/>
      <c r="I61" s="1392"/>
      <c r="J61" s="1393"/>
      <c r="K61" s="1101">
        <f t="shared" si="1"/>
        <v>38</v>
      </c>
      <c r="L61" s="908"/>
      <c r="M61" s="908"/>
      <c r="N61" s="1052"/>
      <c r="O61" s="1052"/>
      <c r="P61" s="1052"/>
      <c r="Q61" s="1052"/>
      <c r="R61" s="908"/>
    </row>
    <row r="62" spans="1:18" s="569" customFormat="1" ht="12.75" customHeight="1">
      <c r="A62" s="1098">
        <f t="shared" si="0"/>
        <v>39</v>
      </c>
      <c r="B62" s="1388"/>
      <c r="C62" s="1099" t="s">
        <v>1211</v>
      </c>
      <c r="D62" s="673" t="s">
        <v>1212</v>
      </c>
      <c r="E62" s="666"/>
      <c r="F62" s="1391"/>
      <c r="G62" s="3548">
        <v>552324</v>
      </c>
      <c r="H62" s="1392"/>
      <c r="I62" s="1392"/>
      <c r="J62" s="1393"/>
      <c r="K62" s="1101">
        <f t="shared" si="1"/>
        <v>39</v>
      </c>
      <c r="L62" s="908"/>
      <c r="M62" s="908"/>
      <c r="N62" s="1052"/>
      <c r="O62" s="1052"/>
      <c r="P62" s="1052"/>
      <c r="Q62" s="1052"/>
      <c r="R62" s="908"/>
    </row>
    <row r="63" spans="1:18" s="569" customFormat="1" ht="12.75" customHeight="1">
      <c r="A63" s="1098">
        <f t="shared" si="0"/>
        <v>40</v>
      </c>
      <c r="B63" s="1388"/>
      <c r="C63" s="1395"/>
      <c r="D63" s="1395"/>
      <c r="E63" s="666" t="s">
        <v>1213</v>
      </c>
      <c r="F63" s="1391"/>
      <c r="G63" s="3548">
        <v>10425635</v>
      </c>
      <c r="H63" s="1392"/>
      <c r="I63" s="1392"/>
      <c r="J63" s="1393"/>
      <c r="K63" s="1101">
        <f t="shared" si="1"/>
        <v>40</v>
      </c>
      <c r="L63" s="908"/>
      <c r="M63" s="908"/>
      <c r="N63" s="1136"/>
      <c r="O63" s="1052"/>
      <c r="P63" s="1136"/>
      <c r="Q63" s="1052"/>
      <c r="R63" s="908"/>
    </row>
    <row r="64" spans="1:18" s="569" customFormat="1" ht="12.75" customHeight="1">
      <c r="A64" s="1098">
        <f t="shared" si="0"/>
        <v>41</v>
      </c>
      <c r="B64" s="1388"/>
      <c r="C64" s="1099" t="s">
        <v>1214</v>
      </c>
      <c r="D64" s="673" t="s">
        <v>1215</v>
      </c>
      <c r="E64" s="666"/>
      <c r="F64" s="1391"/>
      <c r="G64" s="3548"/>
      <c r="H64" s="1392">
        <v>2580</v>
      </c>
      <c r="I64" s="1392"/>
      <c r="J64" s="1393"/>
      <c r="K64" s="1101">
        <f t="shared" si="1"/>
        <v>41</v>
      </c>
      <c r="L64" s="908"/>
      <c r="M64" s="908"/>
      <c r="N64" s="1052"/>
      <c r="O64" s="1052"/>
      <c r="P64" s="1052"/>
      <c r="Q64" s="1052"/>
      <c r="R64" s="908"/>
    </row>
    <row r="65" spans="1:18" s="569" customFormat="1" ht="12.75" customHeight="1">
      <c r="A65" s="1098">
        <f t="shared" si="0"/>
        <v>42</v>
      </c>
      <c r="B65" s="1388"/>
      <c r="C65" s="1099" t="s">
        <v>1216</v>
      </c>
      <c r="D65" s="673" t="s">
        <v>1217</v>
      </c>
      <c r="E65" s="666"/>
      <c r="F65" s="1391"/>
      <c r="G65" s="3548"/>
      <c r="H65" s="1392">
        <v>-10109</v>
      </c>
      <c r="I65" s="1392"/>
      <c r="J65" s="1393"/>
      <c r="K65" s="1101">
        <f t="shared" si="1"/>
        <v>42</v>
      </c>
      <c r="L65" s="908"/>
      <c r="M65" s="908"/>
      <c r="N65" s="1052"/>
      <c r="O65" s="1052"/>
      <c r="P65" s="1052"/>
      <c r="Q65" s="1052"/>
      <c r="R65" s="908"/>
    </row>
    <row r="66" spans="1:18" s="569" customFormat="1" ht="12.75" customHeight="1">
      <c r="A66" s="1098">
        <f t="shared" si="0"/>
        <v>43</v>
      </c>
      <c r="B66" s="1388"/>
      <c r="C66" s="1099" t="s">
        <v>1218</v>
      </c>
      <c r="D66" s="673" t="s">
        <v>1219</v>
      </c>
      <c r="E66" s="683"/>
      <c r="F66" s="1396"/>
      <c r="G66" s="3548">
        <v>965396</v>
      </c>
      <c r="H66" s="1392"/>
      <c r="I66" s="1392"/>
      <c r="J66" s="1393"/>
      <c r="K66" s="1101">
        <f t="shared" si="1"/>
        <v>43</v>
      </c>
      <c r="L66" s="908"/>
      <c r="M66" s="908"/>
      <c r="N66" s="1052"/>
      <c r="O66" s="1052"/>
      <c r="P66" s="1052"/>
      <c r="Q66" s="1052"/>
      <c r="R66" s="908"/>
    </row>
    <row r="67" spans="1:18" s="569" customFormat="1" ht="12.75" customHeight="1" thickBot="1">
      <c r="A67" s="1098">
        <f t="shared" si="0"/>
        <v>44</v>
      </c>
      <c r="B67" s="1388"/>
      <c r="C67" s="1395"/>
      <c r="D67" s="1395"/>
      <c r="E67" s="1397" t="s">
        <v>328</v>
      </c>
      <c r="F67" s="1398"/>
      <c r="G67" s="3550">
        <v>40069908</v>
      </c>
      <c r="H67" s="1399">
        <v>53089</v>
      </c>
      <c r="I67" s="1399"/>
      <c r="J67" s="1400"/>
      <c r="K67" s="1101">
        <f t="shared" si="1"/>
        <v>44</v>
      </c>
      <c r="L67" s="908"/>
      <c r="M67" s="908"/>
      <c r="N67" s="1052"/>
      <c r="O67" s="1052"/>
      <c r="P67" s="1136"/>
      <c r="Q67" s="1052"/>
      <c r="R67" s="908"/>
    </row>
    <row r="68" spans="1:18" ht="12.75" customHeight="1">
      <c r="A68" s="1072"/>
      <c r="B68" s="1073"/>
      <c r="C68" s="1073"/>
      <c r="D68" s="1073"/>
      <c r="E68" s="1073"/>
      <c r="F68" s="1073"/>
      <c r="G68" s="3685"/>
      <c r="H68" s="1401"/>
      <c r="I68" s="1401"/>
      <c r="J68" s="1401"/>
      <c r="K68" s="673"/>
    </row>
    <row r="69" spans="1:18" ht="12.75" customHeight="1">
      <c r="A69" s="569" t="s">
        <v>388</v>
      </c>
      <c r="B69" s="569"/>
      <c r="C69" s="569"/>
      <c r="D69" s="569"/>
      <c r="E69" s="569"/>
      <c r="F69" s="569"/>
      <c r="G69" s="569"/>
      <c r="H69" s="569"/>
      <c r="I69" s="570"/>
      <c r="J69" s="570"/>
      <c r="K69" s="569"/>
    </row>
  </sheetData>
  <customSheetViews>
    <customSheetView guid="{4E7A3D04-9F51-465C-A42B-3DF9B3E7D5B5}" showPageBreaks="1" showGridLines="0" printArea="1">
      <selection activeCell="I53" sqref="I53"/>
      <colBreaks count="1" manualBreakCount="1">
        <brk id="11" max="1048575" man="1"/>
      </colBreaks>
      <pageMargins left="0.5" right="0.5" top="0.5" bottom="0.25" header="0.5" footer="0.5"/>
      <printOptions horizontalCentered="1" verticalCentered="1"/>
      <pageSetup scale="75" orientation="portrait" horizontalDpi="360" r:id="rId1"/>
      <headerFooter alignWithMargins="0"/>
    </customSheetView>
    <customSheetView guid="{0DB5BAD5-393A-4F38-9E8B-709DEA7858B1}" showPageBreaks="1" showGridLines="0" printArea="1">
      <selection activeCell="I53" sqref="I53"/>
      <colBreaks count="1" manualBreakCount="1">
        <brk id="11" max="1048575" man="1"/>
      </colBreaks>
      <pageMargins left="0.5" right="0.5" top="0.5" bottom="0.25" header="0.5" footer="0.5"/>
      <printOptions horizontalCentered="1" verticalCentered="1"/>
      <pageSetup scale="75" orientation="portrait" horizontalDpi="360" r:id="rId2"/>
      <headerFooter alignWithMargins="0"/>
    </customSheetView>
    <customSheetView guid="{9188604F-721B-4607-B5A7-F14601E34BB8}" showPageBreaks="1" showGridLines="0" printArea="1">
      <selection activeCell="I53" sqref="I53"/>
      <colBreaks count="1" manualBreakCount="1">
        <brk id="11" max="1048575" man="1"/>
      </colBreaks>
      <pageMargins left="0.5" right="0.5" top="0.5" bottom="0.25" header="0.5" footer="0.5"/>
      <printOptions horizontalCentered="1" verticalCentered="1"/>
      <pageSetup scale="75" orientation="portrait" horizontalDpi="360" r:id="rId3"/>
      <headerFooter alignWithMargins="0"/>
    </customSheetView>
    <customSheetView guid="{26429A53-B624-4AA6-8C8D-667186B058B8}"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4"/>
      <headerFooter alignWithMargins="0"/>
    </customSheetView>
    <customSheetView guid="{7390B031-6060-4327-BF01-8B9465EDB6D9}"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5"/>
      <headerFooter alignWithMargins="0"/>
    </customSheetView>
    <customSheetView guid="{49D366EC-C851-4932-854D-8EA887B298C5}"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6"/>
      <headerFooter alignWithMargins="0"/>
    </customSheetView>
    <customSheetView guid="{F228F194-B0FE-4A91-A927-06A4E89703F0}"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7"/>
      <headerFooter alignWithMargins="0"/>
    </customSheetView>
    <customSheetView guid="{A2494C54-8D9D-4A05-9F27-C858173D9692}"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8"/>
      <headerFooter alignWithMargins="0"/>
    </customSheetView>
    <customSheetView guid="{74404EEC-CA6A-48B0-B168-B7933282EEB2}" showPageBreaks="1" showGridLines="0" printArea="1">
      <selection activeCell="I53" sqref="I53"/>
      <colBreaks count="1" manualBreakCount="1">
        <brk id="11" max="1048575" man="1"/>
      </colBreaks>
      <pageMargins left="0.5" right="0.5" top="0.5" bottom="0.25" header="0.5" footer="0.5"/>
      <printOptions horizontalCentered="1" verticalCentered="1"/>
      <pageSetup scale="75" orientation="portrait" horizontalDpi="360" r:id="rId9"/>
      <headerFooter alignWithMargins="0"/>
    </customSheetView>
    <customSheetView guid="{FB19BFAA-60BA-4CC2-92E5-E4C141AE804E}" showGridLines="0">
      <selection activeCell="I53" sqref="I53"/>
      <colBreaks count="1" manualBreakCount="1">
        <brk id="11" max="1048575" man="1"/>
      </colBreaks>
      <pageMargins left="0.5" right="0.5" top="0.5" bottom="0.25" header="0.5" footer="0.5"/>
      <printOptions horizontalCentered="1" verticalCentered="1"/>
      <pageSetup scale="75" orientation="portrait" horizontalDpi="360" r:id="rId10"/>
      <headerFooter alignWithMargins="0"/>
    </customSheetView>
    <customSheetView guid="{F56BCD39-3910-4701-BCCF-245589B07D98}" showPageBreaks="1" showGridLines="0" printArea="1">
      <selection activeCell="I53" sqref="I53"/>
      <colBreaks count="1" manualBreakCount="1">
        <brk id="11" max="1048575" man="1"/>
      </colBreaks>
      <pageMargins left="0.5" right="0.5" top="0.5" bottom="0.25" header="0.5" footer="0.5"/>
      <printOptions horizontalCentered="1" verticalCentered="1"/>
      <pageSetup scale="75" orientation="portrait" horizontalDpi="360" r:id="rId11"/>
      <headerFooter alignWithMargins="0"/>
    </customSheetView>
    <customSheetView guid="{D099E5BD-69C3-4A36-A01A-AB9127CD02AF}" scale="110" showPageBreaks="1" showGridLines="0" printArea="1" view="pageBreakPreview" topLeftCell="A16">
      <selection activeCell="I60" sqref="I60"/>
      <colBreaks count="1" manualBreakCount="1">
        <brk id="11" max="1048575" man="1"/>
      </colBreaks>
      <pageMargins left="0.5" right="0.5" top="0.5" bottom="0.25" header="0.5" footer="0.5"/>
      <printOptions horizontalCentered="1" verticalCentered="1"/>
      <pageSetup scale="75" orientation="portrait" r:id="rId12"/>
      <headerFooter alignWithMargins="0"/>
    </customSheetView>
  </customSheetViews>
  <printOptions horizontalCentered="1" verticalCentered="1" gridLinesSet="0"/>
  <pageMargins left="0.5" right="0.5" top="0.5" bottom="0.25" header="0.5" footer="0.5"/>
  <pageSetup scale="75" orientation="portrait" r:id="rId13"/>
  <headerFooter alignWithMargins="0"/>
  <colBreaks count="1" manualBreakCount="1">
    <brk id="11" max="1048575" man="1"/>
  </colBreaks>
  <legacyDrawing r:id="rId1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41"/>
  <sheetViews>
    <sheetView zoomScaleNormal="100" workbookViewId="0">
      <selection activeCell="F20" sqref="F20"/>
    </sheetView>
  </sheetViews>
  <sheetFormatPr defaultColWidth="8" defaultRowHeight="11.25"/>
  <cols>
    <col min="1" max="1" width="3.28515625" style="1406" customWidth="1"/>
    <col min="2" max="2" width="1.140625" style="1402" customWidth="1"/>
    <col min="3" max="3" width="15.5703125" style="1402" customWidth="1"/>
    <col min="4" max="4" width="5" style="1402" customWidth="1"/>
    <col min="5" max="5" width="22.140625" style="1402" customWidth="1"/>
    <col min="6" max="6" width="8.42578125" style="1402" customWidth="1"/>
    <col min="7" max="7" width="28" style="1402" customWidth="1"/>
    <col min="8" max="8" width="5" style="1402" customWidth="1"/>
    <col min="9" max="9" width="29.140625" style="1402" customWidth="1"/>
    <col min="10" max="10" width="3.28515625" style="1406" customWidth="1"/>
    <col min="11" max="16384" width="8" style="1402"/>
  </cols>
  <sheetData>
    <row r="1" spans="2:10" s="1402" customFormat="1" ht="15.75">
      <c r="B1" s="3773" t="s">
        <v>1394</v>
      </c>
      <c r="C1" s="3774"/>
      <c r="D1" s="3774"/>
      <c r="E1" s="3774"/>
      <c r="F1" s="3774"/>
      <c r="G1" s="3774"/>
      <c r="H1" s="3774"/>
      <c r="I1" s="3775"/>
      <c r="J1" s="3470">
        <v>40</v>
      </c>
    </row>
    <row r="2" spans="2:10" s="1402" customFormat="1">
      <c r="B2" s="1403"/>
      <c r="C2" s="1404"/>
      <c r="D2" s="1404"/>
      <c r="E2" s="1404"/>
      <c r="F2" s="1404"/>
      <c r="G2" s="1404"/>
      <c r="H2" s="1404"/>
      <c r="I2" s="1405"/>
      <c r="J2" s="1406"/>
    </row>
    <row r="3" spans="2:10" s="1402" customFormat="1" ht="12">
      <c r="B3" s="3776" t="s">
        <v>1395</v>
      </c>
      <c r="C3" s="3777"/>
      <c r="D3" s="3777"/>
      <c r="E3" s="3777"/>
      <c r="F3" s="3777"/>
      <c r="G3" s="3777"/>
      <c r="H3" s="3777"/>
      <c r="I3" s="3778"/>
      <c r="J3" s="1406"/>
    </row>
    <row r="4" spans="2:10" s="1402" customFormat="1">
      <c r="B4" s="1407"/>
      <c r="C4" s="1408"/>
      <c r="D4" s="1408"/>
      <c r="E4" s="1408"/>
      <c r="F4" s="1408"/>
      <c r="G4" s="1408"/>
      <c r="H4" s="1408"/>
      <c r="I4" s="1409"/>
      <c r="J4" s="1406"/>
    </row>
    <row r="5" spans="2:10" s="1402" customFormat="1">
      <c r="B5" s="1410"/>
      <c r="C5" s="1411" t="s">
        <v>1396</v>
      </c>
      <c r="D5" s="1412"/>
      <c r="E5" s="1413" t="s">
        <v>1397</v>
      </c>
      <c r="F5" s="1412"/>
      <c r="G5" s="1413" t="s">
        <v>1396</v>
      </c>
      <c r="H5" s="1412"/>
      <c r="I5" s="1414" t="s">
        <v>1398</v>
      </c>
      <c r="J5" s="1406"/>
    </row>
    <row r="6" spans="2:10" s="1402" customFormat="1">
      <c r="B6" s="1407"/>
      <c r="C6" s="1415"/>
      <c r="D6" s="1415"/>
      <c r="E6" s="1415"/>
      <c r="F6" s="1415"/>
      <c r="G6" s="1415"/>
      <c r="H6" s="1415"/>
      <c r="I6" s="1416"/>
      <c r="J6" s="1406"/>
    </row>
    <row r="7" spans="2:10" s="1402" customFormat="1">
      <c r="B7" s="1407"/>
      <c r="C7" s="1415" t="s">
        <v>1399</v>
      </c>
      <c r="D7" s="1417" t="s">
        <v>1400</v>
      </c>
      <c r="E7" s="1415" t="s">
        <v>651</v>
      </c>
      <c r="F7" s="1415"/>
      <c r="G7" s="1415" t="s">
        <v>1401</v>
      </c>
      <c r="H7" s="1417" t="s">
        <v>1400</v>
      </c>
      <c r="I7" s="1416" t="s">
        <v>1402</v>
      </c>
      <c r="J7" s="1406"/>
    </row>
    <row r="8" spans="2:10" s="1402" customFormat="1">
      <c r="B8" s="1407"/>
      <c r="C8" s="1415" t="s">
        <v>1403</v>
      </c>
      <c r="D8" s="1417" t="s">
        <v>1400</v>
      </c>
      <c r="E8" s="1415" t="s">
        <v>653</v>
      </c>
      <c r="F8" s="1415"/>
      <c r="G8" s="1415" t="s">
        <v>1404</v>
      </c>
      <c r="H8" s="1415"/>
      <c r="I8" s="1416"/>
      <c r="J8" s="1406"/>
    </row>
    <row r="9" spans="2:10" s="1402" customFormat="1">
      <c r="B9" s="1407"/>
      <c r="C9" s="1415" t="s">
        <v>1405</v>
      </c>
      <c r="D9" s="1417" t="s">
        <v>1400</v>
      </c>
      <c r="E9" s="1415" t="s">
        <v>656</v>
      </c>
      <c r="F9" s="1415"/>
      <c r="G9" s="1415" t="s">
        <v>1406</v>
      </c>
      <c r="H9" s="1417" t="s">
        <v>1400</v>
      </c>
      <c r="I9" s="1416" t="s">
        <v>1407</v>
      </c>
      <c r="J9" s="1406"/>
    </row>
    <row r="10" spans="2:10" s="1402" customFormat="1">
      <c r="B10" s="1407"/>
      <c r="C10" s="1415"/>
      <c r="D10" s="1415"/>
      <c r="E10" s="1415"/>
      <c r="F10" s="1415"/>
      <c r="G10" s="1415"/>
      <c r="H10" s="1415"/>
      <c r="I10" s="1416"/>
      <c r="J10" s="1406"/>
    </row>
    <row r="11" spans="2:10" s="1402" customFormat="1">
      <c r="B11" s="1410"/>
      <c r="C11" s="1412"/>
      <c r="D11" s="1412"/>
      <c r="E11" s="1413" t="s">
        <v>1408</v>
      </c>
      <c r="F11" s="1412"/>
      <c r="G11" s="1412"/>
      <c r="H11" s="1412"/>
      <c r="I11" s="1414" t="s">
        <v>1409</v>
      </c>
      <c r="J11" s="1406"/>
    </row>
    <row r="12" spans="2:10" s="1402" customFormat="1">
      <c r="B12" s="1407"/>
      <c r="C12" s="1415"/>
      <c r="D12" s="1415"/>
      <c r="E12" s="1415"/>
      <c r="F12" s="1415"/>
      <c r="G12" s="1415"/>
      <c r="H12" s="1415"/>
      <c r="I12" s="1416"/>
      <c r="J12" s="1406"/>
    </row>
    <row r="13" spans="2:10" s="1402" customFormat="1">
      <c r="B13" s="1407"/>
      <c r="C13" s="1415" t="s">
        <v>1410</v>
      </c>
      <c r="D13" s="1417" t="s">
        <v>1400</v>
      </c>
      <c r="E13" s="1415" t="s">
        <v>1411</v>
      </c>
      <c r="F13" s="1415"/>
      <c r="G13" s="1415" t="s">
        <v>1412</v>
      </c>
      <c r="H13" s="1417" t="s">
        <v>1400</v>
      </c>
      <c r="I13" s="1416" t="s">
        <v>1413</v>
      </c>
      <c r="J13" s="1406"/>
    </row>
    <row r="14" spans="2:10" s="1402" customFormat="1">
      <c r="B14" s="1407"/>
      <c r="C14" s="1415" t="s">
        <v>1414</v>
      </c>
      <c r="D14" s="1417" t="s">
        <v>1400</v>
      </c>
      <c r="E14" s="1415" t="s">
        <v>1415</v>
      </c>
      <c r="F14" s="1415"/>
      <c r="G14" s="1415" t="s">
        <v>1416</v>
      </c>
      <c r="H14" s="1417" t="s">
        <v>1400</v>
      </c>
      <c r="I14" s="1416" t="s">
        <v>1417</v>
      </c>
      <c r="J14" s="1406"/>
    </row>
    <row r="15" spans="2:10" s="1402" customFormat="1">
      <c r="B15" s="1407"/>
      <c r="C15" s="1415"/>
      <c r="D15" s="1415"/>
      <c r="E15" s="1415"/>
      <c r="F15" s="1415"/>
      <c r="G15" s="1415" t="s">
        <v>1418</v>
      </c>
      <c r="H15" s="1417" t="s">
        <v>1400</v>
      </c>
      <c r="I15" s="1416" t="s">
        <v>1419</v>
      </c>
      <c r="J15" s="1406"/>
    </row>
    <row r="16" spans="2:10" s="1402" customFormat="1">
      <c r="B16" s="1407"/>
      <c r="C16" s="1415"/>
      <c r="D16" s="1415"/>
      <c r="E16" s="1418" t="s">
        <v>1420</v>
      </c>
      <c r="F16" s="1415"/>
      <c r="G16" s="1415"/>
      <c r="H16" s="1415"/>
      <c r="I16" s="1419" t="s">
        <v>1421</v>
      </c>
      <c r="J16" s="1406"/>
    </row>
    <row r="17" spans="1:10">
      <c r="B17" s="1407"/>
      <c r="C17" s="1415"/>
      <c r="D17" s="1415"/>
      <c r="E17" s="1415"/>
      <c r="F17" s="1415"/>
      <c r="G17" s="1415"/>
      <c r="H17" s="1415"/>
      <c r="I17" s="1420" t="s">
        <v>1408</v>
      </c>
    </row>
    <row r="18" spans="1:10">
      <c r="B18" s="1407"/>
      <c r="C18" s="1415" t="s">
        <v>1422</v>
      </c>
      <c r="D18" s="1417" t="s">
        <v>1400</v>
      </c>
      <c r="E18" s="1415" t="s">
        <v>1423</v>
      </c>
      <c r="F18" s="1415"/>
      <c r="G18" s="1415"/>
      <c r="H18" s="1415"/>
      <c r="I18" s="1416"/>
    </row>
    <row r="19" spans="1:10">
      <c r="B19" s="1407"/>
      <c r="C19" s="1415" t="s">
        <v>1424</v>
      </c>
      <c r="D19" s="1417" t="s">
        <v>1400</v>
      </c>
      <c r="E19" s="1415" t="s">
        <v>1425</v>
      </c>
      <c r="F19" s="1415"/>
      <c r="G19" s="1415"/>
      <c r="H19" s="1415"/>
      <c r="I19" s="1416" t="s">
        <v>1426</v>
      </c>
    </row>
    <row r="20" spans="1:10">
      <c r="B20" s="1407"/>
      <c r="C20" s="1415" t="s">
        <v>1427</v>
      </c>
      <c r="D20" s="1417" t="s">
        <v>1400</v>
      </c>
      <c r="E20" s="1415" t="s">
        <v>1428</v>
      </c>
      <c r="F20" s="1415"/>
      <c r="G20" s="1415"/>
      <c r="H20" s="1415"/>
      <c r="I20" s="1416" t="s">
        <v>1429</v>
      </c>
    </row>
    <row r="21" spans="1:10">
      <c r="B21" s="1407"/>
      <c r="C21" s="1415" t="s">
        <v>1430</v>
      </c>
      <c r="D21" s="1417" t="s">
        <v>1400</v>
      </c>
      <c r="E21" s="1415" t="s">
        <v>1431</v>
      </c>
      <c r="F21" s="1415"/>
      <c r="G21" s="1415"/>
      <c r="H21" s="1415"/>
      <c r="I21" s="1416"/>
    </row>
    <row r="22" spans="1:10">
      <c r="B22" s="1407"/>
      <c r="C22" s="1415" t="s">
        <v>1432</v>
      </c>
      <c r="D22" s="1417" t="s">
        <v>1400</v>
      </c>
      <c r="E22" s="1415" t="s">
        <v>1433</v>
      </c>
      <c r="F22" s="1415"/>
      <c r="G22" s="1415"/>
      <c r="H22" s="1415"/>
      <c r="I22" s="1414" t="s">
        <v>1409</v>
      </c>
    </row>
    <row r="23" spans="1:10">
      <c r="B23" s="1407"/>
      <c r="C23" s="1415" t="s">
        <v>1434</v>
      </c>
      <c r="D23" s="1417" t="s">
        <v>1400</v>
      </c>
      <c r="E23" s="1415" t="s">
        <v>1435</v>
      </c>
      <c r="F23" s="1415"/>
      <c r="G23" s="1415"/>
      <c r="H23" s="1415"/>
      <c r="I23" s="1416"/>
    </row>
    <row r="24" spans="1:10">
      <c r="B24" s="1407"/>
      <c r="C24" s="1415" t="s">
        <v>1436</v>
      </c>
      <c r="D24" s="1417" t="s">
        <v>1400</v>
      </c>
      <c r="E24" s="1415" t="s">
        <v>1437</v>
      </c>
      <c r="F24" s="1415"/>
      <c r="G24" s="1415" t="s">
        <v>1438</v>
      </c>
      <c r="H24" s="1417" t="s">
        <v>1400</v>
      </c>
      <c r="I24" s="1416" t="s">
        <v>1439</v>
      </c>
    </row>
    <row r="25" spans="1:10">
      <c r="B25" s="1407"/>
      <c r="C25" s="1415" t="s">
        <v>1440</v>
      </c>
      <c r="D25" s="1417" t="s">
        <v>1400</v>
      </c>
      <c r="E25" s="1415" t="s">
        <v>1441</v>
      </c>
      <c r="F25" s="1415"/>
      <c r="G25" s="1415" t="s">
        <v>1442</v>
      </c>
      <c r="H25" s="1417" t="s">
        <v>1400</v>
      </c>
      <c r="I25" s="1416" t="s">
        <v>1443</v>
      </c>
      <c r="J25" s="3779" t="s">
        <v>3204</v>
      </c>
    </row>
    <row r="26" spans="1:10">
      <c r="A26" s="3780" t="s">
        <v>388</v>
      </c>
      <c r="B26" s="1407"/>
      <c r="C26" s="1415" t="s">
        <v>1444</v>
      </c>
      <c r="D26" s="1417" t="s">
        <v>1400</v>
      </c>
      <c r="E26" s="1415" t="s">
        <v>1445</v>
      </c>
      <c r="F26" s="1415"/>
      <c r="G26" s="1415" t="s">
        <v>1446</v>
      </c>
      <c r="H26" s="1417" t="s">
        <v>1400</v>
      </c>
      <c r="I26" s="1416" t="s">
        <v>1447</v>
      </c>
      <c r="J26" s="3779"/>
    </row>
    <row r="27" spans="1:10">
      <c r="A27" s="3781"/>
      <c r="B27" s="1407"/>
      <c r="C27" s="1415" t="s">
        <v>1448</v>
      </c>
      <c r="D27" s="1417" t="s">
        <v>1400</v>
      </c>
      <c r="E27" s="1415" t="s">
        <v>1449</v>
      </c>
      <c r="F27" s="1415"/>
      <c r="G27" s="1415"/>
      <c r="H27" s="1415"/>
      <c r="I27" s="1416" t="s">
        <v>1450</v>
      </c>
      <c r="J27" s="3779"/>
    </row>
    <row r="28" spans="1:10">
      <c r="A28" s="3781"/>
      <c r="B28" s="1407"/>
      <c r="C28" s="1415" t="s">
        <v>1451</v>
      </c>
      <c r="D28" s="1417" t="s">
        <v>1400</v>
      </c>
      <c r="E28" s="1415" t="s">
        <v>1452</v>
      </c>
      <c r="F28" s="1415"/>
      <c r="G28" s="1415"/>
      <c r="H28" s="1415"/>
      <c r="I28" s="1416"/>
      <c r="J28" s="3779"/>
    </row>
    <row r="29" spans="1:10">
      <c r="A29" s="3781"/>
      <c r="B29" s="1407"/>
      <c r="C29" s="1415"/>
      <c r="D29" s="1415"/>
      <c r="E29" s="1415"/>
      <c r="F29" s="1415"/>
      <c r="G29" s="1415" t="s">
        <v>1453</v>
      </c>
      <c r="H29" s="1415"/>
      <c r="I29" s="1416" t="s">
        <v>1454</v>
      </c>
      <c r="J29" s="3779"/>
    </row>
    <row r="30" spans="1:10">
      <c r="A30" s="3781"/>
      <c r="B30" s="1407"/>
      <c r="C30" s="1418" t="s">
        <v>3443</v>
      </c>
      <c r="D30" s="1415"/>
      <c r="E30" s="1418" t="s">
        <v>1397</v>
      </c>
      <c r="F30" s="1415"/>
      <c r="G30" s="1415" t="s">
        <v>1455</v>
      </c>
      <c r="H30" s="1415"/>
      <c r="I30" s="1416"/>
      <c r="J30" s="3779"/>
    </row>
    <row r="31" spans="1:10">
      <c r="A31" s="3781"/>
      <c r="B31" s="1407"/>
      <c r="C31" s="1415"/>
      <c r="D31" s="1415"/>
      <c r="E31" s="1415"/>
      <c r="F31" s="1415"/>
      <c r="G31" s="1415" t="s">
        <v>1456</v>
      </c>
      <c r="H31" s="1415"/>
      <c r="I31" s="1416"/>
      <c r="J31" s="3779"/>
    </row>
    <row r="32" spans="1:10">
      <c r="A32" s="3781"/>
      <c r="B32" s="1407"/>
      <c r="C32" s="1415" t="s">
        <v>1457</v>
      </c>
      <c r="D32" s="1417" t="s">
        <v>1400</v>
      </c>
      <c r="E32" s="1415" t="s">
        <v>1458</v>
      </c>
      <c r="F32" s="1415"/>
      <c r="G32" s="1415"/>
      <c r="H32" s="1415"/>
      <c r="I32" s="1416"/>
      <c r="J32" s="3779"/>
    </row>
    <row r="33" spans="1:10">
      <c r="A33" s="3781"/>
      <c r="B33" s="1407"/>
      <c r="C33" s="1415"/>
      <c r="D33" s="1415"/>
      <c r="E33" s="1415"/>
      <c r="F33" s="1415"/>
      <c r="G33" s="1415" t="s">
        <v>1459</v>
      </c>
      <c r="H33" s="1415"/>
      <c r="I33" s="1416" t="s">
        <v>1460</v>
      </c>
      <c r="J33" s="3779"/>
    </row>
    <row r="34" spans="1:10">
      <c r="A34" s="3781"/>
      <c r="B34" s="1407"/>
      <c r="C34" s="1415"/>
      <c r="D34" s="1415"/>
      <c r="E34" s="1415"/>
      <c r="F34" s="1415"/>
      <c r="G34" s="1415" t="s">
        <v>1455</v>
      </c>
      <c r="H34" s="1415"/>
      <c r="I34" s="1416"/>
      <c r="J34" s="3779"/>
    </row>
    <row r="35" spans="1:10">
      <c r="A35" s="3781"/>
      <c r="B35" s="1407"/>
      <c r="C35" s="1415"/>
      <c r="D35" s="1415"/>
      <c r="E35" s="1415"/>
      <c r="F35" s="1415"/>
      <c r="G35" s="1415" t="s">
        <v>1461</v>
      </c>
      <c r="H35" s="1415"/>
      <c r="I35" s="1416"/>
      <c r="J35" s="3779"/>
    </row>
    <row r="36" spans="1:10">
      <c r="A36" s="3781"/>
      <c r="B36" s="1407"/>
      <c r="C36" s="1415"/>
      <c r="D36" s="1415"/>
      <c r="E36" s="1415"/>
      <c r="F36" s="1415"/>
      <c r="G36" s="1415"/>
      <c r="H36" s="1415"/>
      <c r="I36" s="1416"/>
      <c r="J36" s="3779"/>
    </row>
    <row r="37" spans="1:10">
      <c r="A37" s="3781"/>
      <c r="B37" s="1407"/>
      <c r="C37" s="1415"/>
      <c r="D37" s="1415"/>
      <c r="E37" s="1415"/>
      <c r="F37" s="1415"/>
      <c r="G37" s="1415" t="s">
        <v>1462</v>
      </c>
      <c r="H37" s="1415"/>
      <c r="I37" s="1416" t="s">
        <v>1463</v>
      </c>
      <c r="J37" s="3779"/>
    </row>
    <row r="38" spans="1:10">
      <c r="A38" s="3781"/>
      <c r="B38" s="1407"/>
      <c r="C38" s="1415"/>
      <c r="D38" s="1415"/>
      <c r="E38" s="1415"/>
      <c r="F38" s="1415"/>
      <c r="G38" s="1415" t="s">
        <v>1464</v>
      </c>
      <c r="H38" s="1415"/>
      <c r="I38" s="1416"/>
      <c r="J38" s="3779"/>
    </row>
    <row r="39" spans="1:10">
      <c r="A39" s="3781"/>
      <c r="B39" s="1407"/>
      <c r="C39" s="1415"/>
      <c r="D39" s="1415"/>
      <c r="E39" s="1415"/>
      <c r="F39" s="1415"/>
      <c r="G39" s="1415" t="s">
        <v>1465</v>
      </c>
      <c r="H39" s="1415"/>
      <c r="I39" s="1416"/>
      <c r="J39" s="3779"/>
    </row>
    <row r="40" spans="1:10">
      <c r="A40" s="3781"/>
      <c r="B40" s="1421"/>
      <c r="C40" s="1422"/>
      <c r="D40" s="1422"/>
      <c r="E40" s="1422"/>
      <c r="F40" s="1422"/>
      <c r="G40" s="1422"/>
      <c r="H40" s="1422"/>
      <c r="I40" s="1423"/>
      <c r="J40" s="3779"/>
    </row>
    <row r="41" spans="1:10">
      <c r="B41" s="1424" t="s">
        <v>1466</v>
      </c>
    </row>
  </sheetData>
  <customSheetViews>
    <customSheetView guid="{4E7A3D04-9F51-465C-A42B-3DF9B3E7D5B5}" showPageBreaks="1" fitToPage="1">
      <selection activeCell="P29" sqref="P29"/>
      <pageMargins left="0.5" right="0.5" top="0.5" bottom="0.25" header="0" footer="0"/>
      <printOptions horizontalCentered="1" verticalCentered="1"/>
      <pageSetup orientation="landscape" horizontalDpi="4294967292" r:id="rId1"/>
      <headerFooter alignWithMargins="0"/>
    </customSheetView>
    <customSheetView guid="{0DB5BAD5-393A-4F38-9E8B-709DEA7858B1}" fitToPage="1">
      <selection activeCell="P29" sqref="P29"/>
      <pageMargins left="0.5" right="0.5" top="0.5" bottom="0.25" header="0" footer="0"/>
      <printOptions horizontalCentered="1" verticalCentered="1"/>
      <pageSetup orientation="landscape" horizontalDpi="4294967292" r:id="rId2"/>
      <headerFooter alignWithMargins="0"/>
    </customSheetView>
    <customSheetView guid="{9188604F-721B-4607-B5A7-F14601E34BB8}" fitToPage="1">
      <selection activeCell="P29" sqref="P29"/>
      <pageMargins left="0.5" right="0.5" top="0.5" bottom="0.25" header="0" footer="0"/>
      <printOptions horizontalCentered="1" verticalCentered="1"/>
      <pageSetup orientation="landscape" horizontalDpi="4294967292" r:id="rId3"/>
      <headerFooter alignWithMargins="0"/>
    </customSheetView>
    <customSheetView guid="{26429A53-B624-4AA6-8C8D-667186B058B8}" fitToPage="1">
      <selection activeCell="P29" sqref="P29"/>
      <pageMargins left="0.5" right="0.5" top="0.5" bottom="0.25" header="0" footer="0"/>
      <printOptions horizontalCentered="1" verticalCentered="1"/>
      <pageSetup orientation="landscape" horizontalDpi="4294967292" r:id="rId4"/>
      <headerFooter alignWithMargins="0"/>
    </customSheetView>
    <customSheetView guid="{7390B031-6060-4327-BF01-8B9465EDB6D9}" fitToPage="1">
      <selection activeCell="P29" sqref="P29"/>
      <pageMargins left="0.5" right="0.5" top="0.5" bottom="0.25" header="0" footer="0"/>
      <printOptions horizontalCentered="1" verticalCentered="1"/>
      <pageSetup orientation="landscape" horizontalDpi="4294967292" r:id="rId5"/>
      <headerFooter alignWithMargins="0"/>
    </customSheetView>
    <customSheetView guid="{49D366EC-C851-4932-854D-8EA887B298C5}" fitToPage="1">
      <selection activeCell="P29" sqref="P29"/>
      <pageMargins left="0.5" right="0.5" top="0.5" bottom="0.25" header="0" footer="0"/>
      <printOptions horizontalCentered="1" verticalCentered="1"/>
      <pageSetup orientation="landscape" horizontalDpi="4294967292" r:id="rId6"/>
      <headerFooter alignWithMargins="0"/>
    </customSheetView>
    <customSheetView guid="{F228F194-B0FE-4A91-A927-06A4E89703F0}" fitToPage="1">
      <selection activeCell="P29" sqref="P29"/>
      <pageMargins left="0.5" right="0.5" top="0.5" bottom="0.25" header="0" footer="0"/>
      <printOptions horizontalCentered="1" verticalCentered="1"/>
      <pageSetup orientation="landscape" horizontalDpi="4294967292" r:id="rId7"/>
      <headerFooter alignWithMargins="0"/>
    </customSheetView>
    <customSheetView guid="{A2494C54-8D9D-4A05-9F27-C858173D9692}" fitToPage="1">
      <selection activeCell="P29" sqref="P29"/>
      <pageMargins left="0.5" right="0.5" top="0.5" bottom="0.25" header="0" footer="0"/>
      <printOptions horizontalCentered="1" verticalCentered="1"/>
      <pageSetup orientation="landscape" horizontalDpi="4294967292" r:id="rId8"/>
      <headerFooter alignWithMargins="0"/>
    </customSheetView>
    <customSheetView guid="{74404EEC-CA6A-48B0-B168-B7933282EEB2}" fitToPage="1">
      <selection activeCell="P29" sqref="P29"/>
      <pageMargins left="0.5" right="0.5" top="0.5" bottom="0.25" header="0" footer="0"/>
      <printOptions horizontalCentered="1" verticalCentered="1"/>
      <pageSetup orientation="landscape" horizontalDpi="4294967292" r:id="rId9"/>
      <headerFooter alignWithMargins="0"/>
    </customSheetView>
    <customSheetView guid="{FB19BFAA-60BA-4CC2-92E5-E4C141AE804E}" fitToPage="1">
      <selection activeCell="P29" sqref="P29"/>
      <pageMargins left="0.5" right="0.5" top="0.5" bottom="0.25" header="0" footer="0"/>
      <printOptions horizontalCentered="1" verticalCentered="1"/>
      <pageSetup orientation="landscape" horizontalDpi="4294967292" r:id="rId10"/>
      <headerFooter alignWithMargins="0"/>
    </customSheetView>
    <customSheetView guid="{F56BCD39-3910-4701-BCCF-245589B07D98}" fitToPage="1">
      <selection activeCell="P29" sqref="P29"/>
      <pageMargins left="0.5" right="0.5" top="0.5" bottom="0.25" header="0" footer="0"/>
      <printOptions horizontalCentered="1" verticalCentered="1"/>
      <pageSetup orientation="landscape" horizontalDpi="4294967292" r:id="rId11"/>
      <headerFooter alignWithMargins="0"/>
    </customSheetView>
    <customSheetView guid="{D099E5BD-69C3-4A36-A01A-AB9127CD02AF}" fitToPage="1">
      <selection activeCell="F20" sqref="F20"/>
      <pageMargins left="0.5" right="0.5" top="0.5" bottom="0.25" header="0" footer="0"/>
      <printOptions horizontalCentered="1" verticalCentered="1"/>
      <pageSetup orientation="landscape" r:id="rId12"/>
      <headerFooter alignWithMargins="0"/>
    </customSheetView>
  </customSheetViews>
  <mergeCells count="4">
    <mergeCell ref="B1:I1"/>
    <mergeCell ref="B3:I3"/>
    <mergeCell ref="J25:J40"/>
    <mergeCell ref="A26:A40"/>
  </mergeCells>
  <printOptions horizontalCentered="1" verticalCentered="1"/>
  <pageMargins left="0.5" right="0.5" top="0.5" bottom="0.25" header="0" footer="0"/>
  <pageSetup orientation="landscape" r:id="rId1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3"/>
  <sheetViews>
    <sheetView showGridLines="0" showZeros="0" showOutlineSymbols="0" zoomScaleNormal="100" zoomScaleSheetLayoutView="100" workbookViewId="0">
      <selection activeCell="Q21" sqref="Q21"/>
    </sheetView>
  </sheetViews>
  <sheetFormatPr defaultColWidth="10.7109375" defaultRowHeight="12.75"/>
  <cols>
    <col min="1" max="1" width="3.5703125" style="1429" customWidth="1"/>
    <col min="2" max="2" width="4.42578125" style="1430" customWidth="1"/>
    <col min="3" max="3" width="5.85546875" style="1430" customWidth="1"/>
    <col min="4" max="4" width="3.7109375" style="1430" customWidth="1"/>
    <col min="5" max="5" width="49.5703125" style="1429" customWidth="1"/>
    <col min="6" max="6" width="11.7109375" style="1489" customWidth="1"/>
    <col min="7" max="7" width="13" style="1489" customWidth="1"/>
    <col min="8" max="9" width="11.7109375" style="1489" customWidth="1"/>
    <col min="10" max="10" width="11.7109375" style="1429" customWidth="1"/>
    <col min="11" max="11" width="9.85546875" style="1429" customWidth="1"/>
    <col min="12" max="12" width="10.7109375" style="1429" customWidth="1"/>
    <col min="13" max="13" width="4.5703125" style="1429" customWidth="1"/>
    <col min="14" max="14" width="2.7109375" style="1429" customWidth="1"/>
    <col min="15" max="15" width="10.7109375" style="1429"/>
    <col min="16" max="16" width="10.140625" style="1429" bestFit="1" customWidth="1"/>
    <col min="17" max="251" width="10.7109375" style="1429"/>
    <col min="252" max="252" width="3.5703125" style="1429" customWidth="1"/>
    <col min="253" max="253" width="4.42578125" style="1429" customWidth="1"/>
    <col min="254" max="254" width="5.85546875" style="1429" customWidth="1"/>
    <col min="255" max="255" width="3.7109375" style="1429" customWidth="1"/>
    <col min="256" max="256" width="49.5703125" style="1429" customWidth="1"/>
    <col min="257" max="257" width="11.7109375" style="1429" customWidth="1"/>
    <col min="258" max="258" width="13" style="1429" customWidth="1"/>
    <col min="259" max="261" width="11.7109375" style="1429" customWidth="1"/>
    <col min="262" max="262" width="9.85546875" style="1429" customWidth="1"/>
    <col min="263" max="263" width="10.7109375" style="1429" customWidth="1"/>
    <col min="264" max="264" width="4.5703125" style="1429" customWidth="1"/>
    <col min="265" max="265" width="2.7109375" style="1429" customWidth="1"/>
    <col min="266" max="507" width="10.7109375" style="1429"/>
    <col min="508" max="508" width="3.5703125" style="1429" customWidth="1"/>
    <col min="509" max="509" width="4.42578125" style="1429" customWidth="1"/>
    <col min="510" max="510" width="5.85546875" style="1429" customWidth="1"/>
    <col min="511" max="511" width="3.7109375" style="1429" customWidth="1"/>
    <col min="512" max="512" width="49.5703125" style="1429" customWidth="1"/>
    <col min="513" max="513" width="11.7109375" style="1429" customWidth="1"/>
    <col min="514" max="514" width="13" style="1429" customWidth="1"/>
    <col min="515" max="517" width="11.7109375" style="1429" customWidth="1"/>
    <col min="518" max="518" width="9.85546875" style="1429" customWidth="1"/>
    <col min="519" max="519" width="10.7109375" style="1429" customWidth="1"/>
    <col min="520" max="520" width="4.5703125" style="1429" customWidth="1"/>
    <col min="521" max="521" width="2.7109375" style="1429" customWidth="1"/>
    <col min="522" max="763" width="10.7109375" style="1429"/>
    <col min="764" max="764" width="3.5703125" style="1429" customWidth="1"/>
    <col min="765" max="765" width="4.42578125" style="1429" customWidth="1"/>
    <col min="766" max="766" width="5.85546875" style="1429" customWidth="1"/>
    <col min="767" max="767" width="3.7109375" style="1429" customWidth="1"/>
    <col min="768" max="768" width="49.5703125" style="1429" customWidth="1"/>
    <col min="769" max="769" width="11.7109375" style="1429" customWidth="1"/>
    <col min="770" max="770" width="13" style="1429" customWidth="1"/>
    <col min="771" max="773" width="11.7109375" style="1429" customWidth="1"/>
    <col min="774" max="774" width="9.85546875" style="1429" customWidth="1"/>
    <col min="775" max="775" width="10.7109375" style="1429" customWidth="1"/>
    <col min="776" max="776" width="4.5703125" style="1429" customWidth="1"/>
    <col min="777" max="777" width="2.7109375" style="1429" customWidth="1"/>
    <col min="778" max="1019" width="10.7109375" style="1429"/>
    <col min="1020" max="1020" width="3.5703125" style="1429" customWidth="1"/>
    <col min="1021" max="1021" width="4.42578125" style="1429" customWidth="1"/>
    <col min="1022" max="1022" width="5.85546875" style="1429" customWidth="1"/>
    <col min="1023" max="1023" width="3.7109375" style="1429" customWidth="1"/>
    <col min="1024" max="1024" width="49.5703125" style="1429" customWidth="1"/>
    <col min="1025" max="1025" width="11.7109375" style="1429" customWidth="1"/>
    <col min="1026" max="1026" width="13" style="1429" customWidth="1"/>
    <col min="1027" max="1029" width="11.7109375" style="1429" customWidth="1"/>
    <col min="1030" max="1030" width="9.85546875" style="1429" customWidth="1"/>
    <col min="1031" max="1031" width="10.7109375" style="1429" customWidth="1"/>
    <col min="1032" max="1032" width="4.5703125" style="1429" customWidth="1"/>
    <col min="1033" max="1033" width="2.7109375" style="1429" customWidth="1"/>
    <col min="1034" max="1275" width="10.7109375" style="1429"/>
    <col min="1276" max="1276" width="3.5703125" style="1429" customWidth="1"/>
    <col min="1277" max="1277" width="4.42578125" style="1429" customWidth="1"/>
    <col min="1278" max="1278" width="5.85546875" style="1429" customWidth="1"/>
    <col min="1279" max="1279" width="3.7109375" style="1429" customWidth="1"/>
    <col min="1280" max="1280" width="49.5703125" style="1429" customWidth="1"/>
    <col min="1281" max="1281" width="11.7109375" style="1429" customWidth="1"/>
    <col min="1282" max="1282" width="13" style="1429" customWidth="1"/>
    <col min="1283" max="1285" width="11.7109375" style="1429" customWidth="1"/>
    <col min="1286" max="1286" width="9.85546875" style="1429" customWidth="1"/>
    <col min="1287" max="1287" width="10.7109375" style="1429" customWidth="1"/>
    <col min="1288" max="1288" width="4.5703125" style="1429" customWidth="1"/>
    <col min="1289" max="1289" width="2.7109375" style="1429" customWidth="1"/>
    <col min="1290" max="1531" width="10.7109375" style="1429"/>
    <col min="1532" max="1532" width="3.5703125" style="1429" customWidth="1"/>
    <col min="1533" max="1533" width="4.42578125" style="1429" customWidth="1"/>
    <col min="1534" max="1534" width="5.85546875" style="1429" customWidth="1"/>
    <col min="1535" max="1535" width="3.7109375" style="1429" customWidth="1"/>
    <col min="1536" max="1536" width="49.5703125" style="1429" customWidth="1"/>
    <col min="1537" max="1537" width="11.7109375" style="1429" customWidth="1"/>
    <col min="1538" max="1538" width="13" style="1429" customWidth="1"/>
    <col min="1539" max="1541" width="11.7109375" style="1429" customWidth="1"/>
    <col min="1542" max="1542" width="9.85546875" style="1429" customWidth="1"/>
    <col min="1543" max="1543" width="10.7109375" style="1429" customWidth="1"/>
    <col min="1544" max="1544" width="4.5703125" style="1429" customWidth="1"/>
    <col min="1545" max="1545" width="2.7109375" style="1429" customWidth="1"/>
    <col min="1546" max="1787" width="10.7109375" style="1429"/>
    <col min="1788" max="1788" width="3.5703125" style="1429" customWidth="1"/>
    <col min="1789" max="1789" width="4.42578125" style="1429" customWidth="1"/>
    <col min="1790" max="1790" width="5.85546875" style="1429" customWidth="1"/>
    <col min="1791" max="1791" width="3.7109375" style="1429" customWidth="1"/>
    <col min="1792" max="1792" width="49.5703125" style="1429" customWidth="1"/>
    <col min="1793" max="1793" width="11.7109375" style="1429" customWidth="1"/>
    <col min="1794" max="1794" width="13" style="1429" customWidth="1"/>
    <col min="1795" max="1797" width="11.7109375" style="1429" customWidth="1"/>
    <col min="1798" max="1798" width="9.85546875" style="1429" customWidth="1"/>
    <col min="1799" max="1799" width="10.7109375" style="1429" customWidth="1"/>
    <col min="1800" max="1800" width="4.5703125" style="1429" customWidth="1"/>
    <col min="1801" max="1801" width="2.7109375" style="1429" customWidth="1"/>
    <col min="1802" max="2043" width="10.7109375" style="1429"/>
    <col min="2044" max="2044" width="3.5703125" style="1429" customWidth="1"/>
    <col min="2045" max="2045" width="4.42578125" style="1429" customWidth="1"/>
    <col min="2046" max="2046" width="5.85546875" style="1429" customWidth="1"/>
    <col min="2047" max="2047" width="3.7109375" style="1429" customWidth="1"/>
    <col min="2048" max="2048" width="49.5703125" style="1429" customWidth="1"/>
    <col min="2049" max="2049" width="11.7109375" style="1429" customWidth="1"/>
    <col min="2050" max="2050" width="13" style="1429" customWidth="1"/>
    <col min="2051" max="2053" width="11.7109375" style="1429" customWidth="1"/>
    <col min="2054" max="2054" width="9.85546875" style="1429" customWidth="1"/>
    <col min="2055" max="2055" width="10.7109375" style="1429" customWidth="1"/>
    <col min="2056" max="2056" width="4.5703125" style="1429" customWidth="1"/>
    <col min="2057" max="2057" width="2.7109375" style="1429" customWidth="1"/>
    <col min="2058" max="2299" width="10.7109375" style="1429"/>
    <col min="2300" max="2300" width="3.5703125" style="1429" customWidth="1"/>
    <col min="2301" max="2301" width="4.42578125" style="1429" customWidth="1"/>
    <col min="2302" max="2302" width="5.85546875" style="1429" customWidth="1"/>
    <col min="2303" max="2303" width="3.7109375" style="1429" customWidth="1"/>
    <col min="2304" max="2304" width="49.5703125" style="1429" customWidth="1"/>
    <col min="2305" max="2305" width="11.7109375" style="1429" customWidth="1"/>
    <col min="2306" max="2306" width="13" style="1429" customWidth="1"/>
    <col min="2307" max="2309" width="11.7109375" style="1429" customWidth="1"/>
    <col min="2310" max="2310" width="9.85546875" style="1429" customWidth="1"/>
    <col min="2311" max="2311" width="10.7109375" style="1429" customWidth="1"/>
    <col min="2312" max="2312" width="4.5703125" style="1429" customWidth="1"/>
    <col min="2313" max="2313" width="2.7109375" style="1429" customWidth="1"/>
    <col min="2314" max="2555" width="10.7109375" style="1429"/>
    <col min="2556" max="2556" width="3.5703125" style="1429" customWidth="1"/>
    <col min="2557" max="2557" width="4.42578125" style="1429" customWidth="1"/>
    <col min="2558" max="2558" width="5.85546875" style="1429" customWidth="1"/>
    <col min="2559" max="2559" width="3.7109375" style="1429" customWidth="1"/>
    <col min="2560" max="2560" width="49.5703125" style="1429" customWidth="1"/>
    <col min="2561" max="2561" width="11.7109375" style="1429" customWidth="1"/>
    <col min="2562" max="2562" width="13" style="1429" customWidth="1"/>
    <col min="2563" max="2565" width="11.7109375" style="1429" customWidth="1"/>
    <col min="2566" max="2566" width="9.85546875" style="1429" customWidth="1"/>
    <col min="2567" max="2567" width="10.7109375" style="1429" customWidth="1"/>
    <col min="2568" max="2568" width="4.5703125" style="1429" customWidth="1"/>
    <col min="2569" max="2569" width="2.7109375" style="1429" customWidth="1"/>
    <col min="2570" max="2811" width="10.7109375" style="1429"/>
    <col min="2812" max="2812" width="3.5703125" style="1429" customWidth="1"/>
    <col min="2813" max="2813" width="4.42578125" style="1429" customWidth="1"/>
    <col min="2814" max="2814" width="5.85546875" style="1429" customWidth="1"/>
    <col min="2815" max="2815" width="3.7109375" style="1429" customWidth="1"/>
    <col min="2816" max="2816" width="49.5703125" style="1429" customWidth="1"/>
    <col min="2817" max="2817" width="11.7109375" style="1429" customWidth="1"/>
    <col min="2818" max="2818" width="13" style="1429" customWidth="1"/>
    <col min="2819" max="2821" width="11.7109375" style="1429" customWidth="1"/>
    <col min="2822" max="2822" width="9.85546875" style="1429" customWidth="1"/>
    <col min="2823" max="2823" width="10.7109375" style="1429" customWidth="1"/>
    <col min="2824" max="2824" width="4.5703125" style="1429" customWidth="1"/>
    <col min="2825" max="2825" width="2.7109375" style="1429" customWidth="1"/>
    <col min="2826" max="3067" width="10.7109375" style="1429"/>
    <col min="3068" max="3068" width="3.5703125" style="1429" customWidth="1"/>
    <col min="3069" max="3069" width="4.42578125" style="1429" customWidth="1"/>
    <col min="3070" max="3070" width="5.85546875" style="1429" customWidth="1"/>
    <col min="3071" max="3071" width="3.7109375" style="1429" customWidth="1"/>
    <col min="3072" max="3072" width="49.5703125" style="1429" customWidth="1"/>
    <col min="3073" max="3073" width="11.7109375" style="1429" customWidth="1"/>
    <col min="3074" max="3074" width="13" style="1429" customWidth="1"/>
    <col min="3075" max="3077" width="11.7109375" style="1429" customWidth="1"/>
    <col min="3078" max="3078" width="9.85546875" style="1429" customWidth="1"/>
    <col min="3079" max="3079" width="10.7109375" style="1429" customWidth="1"/>
    <col min="3080" max="3080" width="4.5703125" style="1429" customWidth="1"/>
    <col min="3081" max="3081" width="2.7109375" style="1429" customWidth="1"/>
    <col min="3082" max="3323" width="10.7109375" style="1429"/>
    <col min="3324" max="3324" width="3.5703125" style="1429" customWidth="1"/>
    <col min="3325" max="3325" width="4.42578125" style="1429" customWidth="1"/>
    <col min="3326" max="3326" width="5.85546875" style="1429" customWidth="1"/>
    <col min="3327" max="3327" width="3.7109375" style="1429" customWidth="1"/>
    <col min="3328" max="3328" width="49.5703125" style="1429" customWidth="1"/>
    <col min="3329" max="3329" width="11.7109375" style="1429" customWidth="1"/>
    <col min="3330" max="3330" width="13" style="1429" customWidth="1"/>
    <col min="3331" max="3333" width="11.7109375" style="1429" customWidth="1"/>
    <col min="3334" max="3334" width="9.85546875" style="1429" customWidth="1"/>
    <col min="3335" max="3335" width="10.7109375" style="1429" customWidth="1"/>
    <col min="3336" max="3336" width="4.5703125" style="1429" customWidth="1"/>
    <col min="3337" max="3337" width="2.7109375" style="1429" customWidth="1"/>
    <col min="3338" max="3579" width="10.7109375" style="1429"/>
    <col min="3580" max="3580" width="3.5703125" style="1429" customWidth="1"/>
    <col min="3581" max="3581" width="4.42578125" style="1429" customWidth="1"/>
    <col min="3582" max="3582" width="5.85546875" style="1429" customWidth="1"/>
    <col min="3583" max="3583" width="3.7109375" style="1429" customWidth="1"/>
    <col min="3584" max="3584" width="49.5703125" style="1429" customWidth="1"/>
    <col min="3585" max="3585" width="11.7109375" style="1429" customWidth="1"/>
    <col min="3586" max="3586" width="13" style="1429" customWidth="1"/>
    <col min="3587" max="3589" width="11.7109375" style="1429" customWidth="1"/>
    <col min="3590" max="3590" width="9.85546875" style="1429" customWidth="1"/>
    <col min="3591" max="3591" width="10.7109375" style="1429" customWidth="1"/>
    <col min="3592" max="3592" width="4.5703125" style="1429" customWidth="1"/>
    <col min="3593" max="3593" width="2.7109375" style="1429" customWidth="1"/>
    <col min="3594" max="3835" width="10.7109375" style="1429"/>
    <col min="3836" max="3836" width="3.5703125" style="1429" customWidth="1"/>
    <col min="3837" max="3837" width="4.42578125" style="1429" customWidth="1"/>
    <col min="3838" max="3838" width="5.85546875" style="1429" customWidth="1"/>
    <col min="3839" max="3839" width="3.7109375" style="1429" customWidth="1"/>
    <col min="3840" max="3840" width="49.5703125" style="1429" customWidth="1"/>
    <col min="3841" max="3841" width="11.7109375" style="1429" customWidth="1"/>
    <col min="3842" max="3842" width="13" style="1429" customWidth="1"/>
    <col min="3843" max="3845" width="11.7109375" style="1429" customWidth="1"/>
    <col min="3846" max="3846" width="9.85546875" style="1429" customWidth="1"/>
    <col min="3847" max="3847" width="10.7109375" style="1429" customWidth="1"/>
    <col min="3848" max="3848" width="4.5703125" style="1429" customWidth="1"/>
    <col min="3849" max="3849" width="2.7109375" style="1429" customWidth="1"/>
    <col min="3850" max="4091" width="10.7109375" style="1429"/>
    <col min="4092" max="4092" width="3.5703125" style="1429" customWidth="1"/>
    <col min="4093" max="4093" width="4.42578125" style="1429" customWidth="1"/>
    <col min="4094" max="4094" width="5.85546875" style="1429" customWidth="1"/>
    <col min="4095" max="4095" width="3.7109375" style="1429" customWidth="1"/>
    <col min="4096" max="4096" width="49.5703125" style="1429" customWidth="1"/>
    <col min="4097" max="4097" width="11.7109375" style="1429" customWidth="1"/>
    <col min="4098" max="4098" width="13" style="1429" customWidth="1"/>
    <col min="4099" max="4101" width="11.7109375" style="1429" customWidth="1"/>
    <col min="4102" max="4102" width="9.85546875" style="1429" customWidth="1"/>
    <col min="4103" max="4103" width="10.7109375" style="1429" customWidth="1"/>
    <col min="4104" max="4104" width="4.5703125" style="1429" customWidth="1"/>
    <col min="4105" max="4105" width="2.7109375" style="1429" customWidth="1"/>
    <col min="4106" max="4347" width="10.7109375" style="1429"/>
    <col min="4348" max="4348" width="3.5703125" style="1429" customWidth="1"/>
    <col min="4349" max="4349" width="4.42578125" style="1429" customWidth="1"/>
    <col min="4350" max="4350" width="5.85546875" style="1429" customWidth="1"/>
    <col min="4351" max="4351" width="3.7109375" style="1429" customWidth="1"/>
    <col min="4352" max="4352" width="49.5703125" style="1429" customWidth="1"/>
    <col min="4353" max="4353" width="11.7109375" style="1429" customWidth="1"/>
    <col min="4354" max="4354" width="13" style="1429" customWidth="1"/>
    <col min="4355" max="4357" width="11.7109375" style="1429" customWidth="1"/>
    <col min="4358" max="4358" width="9.85546875" style="1429" customWidth="1"/>
    <col min="4359" max="4359" width="10.7109375" style="1429" customWidth="1"/>
    <col min="4360" max="4360" width="4.5703125" style="1429" customWidth="1"/>
    <col min="4361" max="4361" width="2.7109375" style="1429" customWidth="1"/>
    <col min="4362" max="4603" width="10.7109375" style="1429"/>
    <col min="4604" max="4604" width="3.5703125" style="1429" customWidth="1"/>
    <col min="4605" max="4605" width="4.42578125" style="1429" customWidth="1"/>
    <col min="4606" max="4606" width="5.85546875" style="1429" customWidth="1"/>
    <col min="4607" max="4607" width="3.7109375" style="1429" customWidth="1"/>
    <col min="4608" max="4608" width="49.5703125" style="1429" customWidth="1"/>
    <col min="4609" max="4609" width="11.7109375" style="1429" customWidth="1"/>
    <col min="4610" max="4610" width="13" style="1429" customWidth="1"/>
    <col min="4611" max="4613" width="11.7109375" style="1429" customWidth="1"/>
    <col min="4614" max="4614" width="9.85546875" style="1429" customWidth="1"/>
    <col min="4615" max="4615" width="10.7109375" style="1429" customWidth="1"/>
    <col min="4616" max="4616" width="4.5703125" style="1429" customWidth="1"/>
    <col min="4617" max="4617" width="2.7109375" style="1429" customWidth="1"/>
    <col min="4618" max="4859" width="10.7109375" style="1429"/>
    <col min="4860" max="4860" width="3.5703125" style="1429" customWidth="1"/>
    <col min="4861" max="4861" width="4.42578125" style="1429" customWidth="1"/>
    <col min="4862" max="4862" width="5.85546875" style="1429" customWidth="1"/>
    <col min="4863" max="4863" width="3.7109375" style="1429" customWidth="1"/>
    <col min="4864" max="4864" width="49.5703125" style="1429" customWidth="1"/>
    <col min="4865" max="4865" width="11.7109375" style="1429" customWidth="1"/>
    <col min="4866" max="4866" width="13" style="1429" customWidth="1"/>
    <col min="4867" max="4869" width="11.7109375" style="1429" customWidth="1"/>
    <col min="4870" max="4870" width="9.85546875" style="1429" customWidth="1"/>
    <col min="4871" max="4871" width="10.7109375" style="1429" customWidth="1"/>
    <col min="4872" max="4872" width="4.5703125" style="1429" customWidth="1"/>
    <col min="4873" max="4873" width="2.7109375" style="1429" customWidth="1"/>
    <col min="4874" max="5115" width="10.7109375" style="1429"/>
    <col min="5116" max="5116" width="3.5703125" style="1429" customWidth="1"/>
    <col min="5117" max="5117" width="4.42578125" style="1429" customWidth="1"/>
    <col min="5118" max="5118" width="5.85546875" style="1429" customWidth="1"/>
    <col min="5119" max="5119" width="3.7109375" style="1429" customWidth="1"/>
    <col min="5120" max="5120" width="49.5703125" style="1429" customWidth="1"/>
    <col min="5121" max="5121" width="11.7109375" style="1429" customWidth="1"/>
    <col min="5122" max="5122" width="13" style="1429" customWidth="1"/>
    <col min="5123" max="5125" width="11.7109375" style="1429" customWidth="1"/>
    <col min="5126" max="5126" width="9.85546875" style="1429" customWidth="1"/>
    <col min="5127" max="5127" width="10.7109375" style="1429" customWidth="1"/>
    <col min="5128" max="5128" width="4.5703125" style="1429" customWidth="1"/>
    <col min="5129" max="5129" width="2.7109375" style="1429" customWidth="1"/>
    <col min="5130" max="5371" width="10.7109375" style="1429"/>
    <col min="5372" max="5372" width="3.5703125" style="1429" customWidth="1"/>
    <col min="5373" max="5373" width="4.42578125" style="1429" customWidth="1"/>
    <col min="5374" max="5374" width="5.85546875" style="1429" customWidth="1"/>
    <col min="5375" max="5375" width="3.7109375" style="1429" customWidth="1"/>
    <col min="5376" max="5376" width="49.5703125" style="1429" customWidth="1"/>
    <col min="5377" max="5377" width="11.7109375" style="1429" customWidth="1"/>
    <col min="5378" max="5378" width="13" style="1429" customWidth="1"/>
    <col min="5379" max="5381" width="11.7109375" style="1429" customWidth="1"/>
    <col min="5382" max="5382" width="9.85546875" style="1429" customWidth="1"/>
    <col min="5383" max="5383" width="10.7109375" style="1429" customWidth="1"/>
    <col min="5384" max="5384" width="4.5703125" style="1429" customWidth="1"/>
    <col min="5385" max="5385" width="2.7109375" style="1429" customWidth="1"/>
    <col min="5386" max="5627" width="10.7109375" style="1429"/>
    <col min="5628" max="5628" width="3.5703125" style="1429" customWidth="1"/>
    <col min="5629" max="5629" width="4.42578125" style="1429" customWidth="1"/>
    <col min="5630" max="5630" width="5.85546875" style="1429" customWidth="1"/>
    <col min="5631" max="5631" width="3.7109375" style="1429" customWidth="1"/>
    <col min="5632" max="5632" width="49.5703125" style="1429" customWidth="1"/>
    <col min="5633" max="5633" width="11.7109375" style="1429" customWidth="1"/>
    <col min="5634" max="5634" width="13" style="1429" customWidth="1"/>
    <col min="5635" max="5637" width="11.7109375" style="1429" customWidth="1"/>
    <col min="5638" max="5638" width="9.85546875" style="1429" customWidth="1"/>
    <col min="5639" max="5639" width="10.7109375" style="1429" customWidth="1"/>
    <col min="5640" max="5640" width="4.5703125" style="1429" customWidth="1"/>
    <col min="5641" max="5641" width="2.7109375" style="1429" customWidth="1"/>
    <col min="5642" max="5883" width="10.7109375" style="1429"/>
    <col min="5884" max="5884" width="3.5703125" style="1429" customWidth="1"/>
    <col min="5885" max="5885" width="4.42578125" style="1429" customWidth="1"/>
    <col min="5886" max="5886" width="5.85546875" style="1429" customWidth="1"/>
    <col min="5887" max="5887" width="3.7109375" style="1429" customWidth="1"/>
    <col min="5888" max="5888" width="49.5703125" style="1429" customWidth="1"/>
    <col min="5889" max="5889" width="11.7109375" style="1429" customWidth="1"/>
    <col min="5890" max="5890" width="13" style="1429" customWidth="1"/>
    <col min="5891" max="5893" width="11.7109375" style="1429" customWidth="1"/>
    <col min="5894" max="5894" width="9.85546875" style="1429" customWidth="1"/>
    <col min="5895" max="5895" width="10.7109375" style="1429" customWidth="1"/>
    <col min="5896" max="5896" width="4.5703125" style="1429" customWidth="1"/>
    <col min="5897" max="5897" width="2.7109375" style="1429" customWidth="1"/>
    <col min="5898" max="6139" width="10.7109375" style="1429"/>
    <col min="6140" max="6140" width="3.5703125" style="1429" customWidth="1"/>
    <col min="6141" max="6141" width="4.42578125" style="1429" customWidth="1"/>
    <col min="6142" max="6142" width="5.85546875" style="1429" customWidth="1"/>
    <col min="6143" max="6143" width="3.7109375" style="1429" customWidth="1"/>
    <col min="6144" max="6144" width="49.5703125" style="1429" customWidth="1"/>
    <col min="6145" max="6145" width="11.7109375" style="1429" customWidth="1"/>
    <col min="6146" max="6146" width="13" style="1429" customWidth="1"/>
    <col min="6147" max="6149" width="11.7109375" style="1429" customWidth="1"/>
    <col min="6150" max="6150" width="9.85546875" style="1429" customWidth="1"/>
    <col min="6151" max="6151" width="10.7109375" style="1429" customWidth="1"/>
    <col min="6152" max="6152" width="4.5703125" style="1429" customWidth="1"/>
    <col min="6153" max="6153" width="2.7109375" style="1429" customWidth="1"/>
    <col min="6154" max="6395" width="10.7109375" style="1429"/>
    <col min="6396" max="6396" width="3.5703125" style="1429" customWidth="1"/>
    <col min="6397" max="6397" width="4.42578125" style="1429" customWidth="1"/>
    <col min="6398" max="6398" width="5.85546875" style="1429" customWidth="1"/>
    <col min="6399" max="6399" width="3.7109375" style="1429" customWidth="1"/>
    <col min="6400" max="6400" width="49.5703125" style="1429" customWidth="1"/>
    <col min="6401" max="6401" width="11.7109375" style="1429" customWidth="1"/>
    <col min="6402" max="6402" width="13" style="1429" customWidth="1"/>
    <col min="6403" max="6405" width="11.7109375" style="1429" customWidth="1"/>
    <col min="6406" max="6406" width="9.85546875" style="1429" customWidth="1"/>
    <col min="6407" max="6407" width="10.7109375" style="1429" customWidth="1"/>
    <col min="6408" max="6408" width="4.5703125" style="1429" customWidth="1"/>
    <col min="6409" max="6409" width="2.7109375" style="1429" customWidth="1"/>
    <col min="6410" max="6651" width="10.7109375" style="1429"/>
    <col min="6652" max="6652" width="3.5703125" style="1429" customWidth="1"/>
    <col min="6653" max="6653" width="4.42578125" style="1429" customWidth="1"/>
    <col min="6654" max="6654" width="5.85546875" style="1429" customWidth="1"/>
    <col min="6655" max="6655" width="3.7109375" style="1429" customWidth="1"/>
    <col min="6656" max="6656" width="49.5703125" style="1429" customWidth="1"/>
    <col min="6657" max="6657" width="11.7109375" style="1429" customWidth="1"/>
    <col min="6658" max="6658" width="13" style="1429" customWidth="1"/>
    <col min="6659" max="6661" width="11.7109375" style="1429" customWidth="1"/>
    <col min="6662" max="6662" width="9.85546875" style="1429" customWidth="1"/>
    <col min="6663" max="6663" width="10.7109375" style="1429" customWidth="1"/>
    <col min="6664" max="6664" width="4.5703125" style="1429" customWidth="1"/>
    <col min="6665" max="6665" width="2.7109375" style="1429" customWidth="1"/>
    <col min="6666" max="6907" width="10.7109375" style="1429"/>
    <col min="6908" max="6908" width="3.5703125" style="1429" customWidth="1"/>
    <col min="6909" max="6909" width="4.42578125" style="1429" customWidth="1"/>
    <col min="6910" max="6910" width="5.85546875" style="1429" customWidth="1"/>
    <col min="6911" max="6911" width="3.7109375" style="1429" customWidth="1"/>
    <col min="6912" max="6912" width="49.5703125" style="1429" customWidth="1"/>
    <col min="6913" max="6913" width="11.7109375" style="1429" customWidth="1"/>
    <col min="6914" max="6914" width="13" style="1429" customWidth="1"/>
    <col min="6915" max="6917" width="11.7109375" style="1429" customWidth="1"/>
    <col min="6918" max="6918" width="9.85546875" style="1429" customWidth="1"/>
    <col min="6919" max="6919" width="10.7109375" style="1429" customWidth="1"/>
    <col min="6920" max="6920" width="4.5703125" style="1429" customWidth="1"/>
    <col min="6921" max="6921" width="2.7109375" style="1429" customWidth="1"/>
    <col min="6922" max="7163" width="10.7109375" style="1429"/>
    <col min="7164" max="7164" width="3.5703125" style="1429" customWidth="1"/>
    <col min="7165" max="7165" width="4.42578125" style="1429" customWidth="1"/>
    <col min="7166" max="7166" width="5.85546875" style="1429" customWidth="1"/>
    <col min="7167" max="7167" width="3.7109375" style="1429" customWidth="1"/>
    <col min="7168" max="7168" width="49.5703125" style="1429" customWidth="1"/>
    <col min="7169" max="7169" width="11.7109375" style="1429" customWidth="1"/>
    <col min="7170" max="7170" width="13" style="1429" customWidth="1"/>
    <col min="7171" max="7173" width="11.7109375" style="1429" customWidth="1"/>
    <col min="7174" max="7174" width="9.85546875" style="1429" customWidth="1"/>
    <col min="7175" max="7175" width="10.7109375" style="1429" customWidth="1"/>
    <col min="7176" max="7176" width="4.5703125" style="1429" customWidth="1"/>
    <col min="7177" max="7177" width="2.7109375" style="1429" customWidth="1"/>
    <col min="7178" max="7419" width="10.7109375" style="1429"/>
    <col min="7420" max="7420" width="3.5703125" style="1429" customWidth="1"/>
    <col min="7421" max="7421" width="4.42578125" style="1429" customWidth="1"/>
    <col min="7422" max="7422" width="5.85546875" style="1429" customWidth="1"/>
    <col min="7423" max="7423" width="3.7109375" style="1429" customWidth="1"/>
    <col min="7424" max="7424" width="49.5703125" style="1429" customWidth="1"/>
    <col min="7425" max="7425" width="11.7109375" style="1429" customWidth="1"/>
    <col min="7426" max="7426" width="13" style="1429" customWidth="1"/>
    <col min="7427" max="7429" width="11.7109375" style="1429" customWidth="1"/>
    <col min="7430" max="7430" width="9.85546875" style="1429" customWidth="1"/>
    <col min="7431" max="7431" width="10.7109375" style="1429" customWidth="1"/>
    <col min="7432" max="7432" width="4.5703125" style="1429" customWidth="1"/>
    <col min="7433" max="7433" width="2.7109375" style="1429" customWidth="1"/>
    <col min="7434" max="7675" width="10.7109375" style="1429"/>
    <col min="7676" max="7676" width="3.5703125" style="1429" customWidth="1"/>
    <col min="7677" max="7677" width="4.42578125" style="1429" customWidth="1"/>
    <col min="7678" max="7678" width="5.85546875" style="1429" customWidth="1"/>
    <col min="7679" max="7679" width="3.7109375" style="1429" customWidth="1"/>
    <col min="7680" max="7680" width="49.5703125" style="1429" customWidth="1"/>
    <col min="7681" max="7681" width="11.7109375" style="1429" customWidth="1"/>
    <col min="7682" max="7682" width="13" style="1429" customWidth="1"/>
    <col min="7683" max="7685" width="11.7109375" style="1429" customWidth="1"/>
    <col min="7686" max="7686" width="9.85546875" style="1429" customWidth="1"/>
    <col min="7687" max="7687" width="10.7109375" style="1429" customWidth="1"/>
    <col min="7688" max="7688" width="4.5703125" style="1429" customWidth="1"/>
    <col min="7689" max="7689" width="2.7109375" style="1429" customWidth="1"/>
    <col min="7690" max="7931" width="10.7109375" style="1429"/>
    <col min="7932" max="7932" width="3.5703125" style="1429" customWidth="1"/>
    <col min="7933" max="7933" width="4.42578125" style="1429" customWidth="1"/>
    <col min="7934" max="7934" width="5.85546875" style="1429" customWidth="1"/>
    <col min="7935" max="7935" width="3.7109375" style="1429" customWidth="1"/>
    <col min="7936" max="7936" width="49.5703125" style="1429" customWidth="1"/>
    <col min="7937" max="7937" width="11.7109375" style="1429" customWidth="1"/>
    <col min="7938" max="7938" width="13" style="1429" customWidth="1"/>
    <col min="7939" max="7941" width="11.7109375" style="1429" customWidth="1"/>
    <col min="7942" max="7942" width="9.85546875" style="1429" customWidth="1"/>
    <col min="7943" max="7943" width="10.7109375" style="1429" customWidth="1"/>
    <col min="7944" max="7944" width="4.5703125" style="1429" customWidth="1"/>
    <col min="7945" max="7945" width="2.7109375" style="1429" customWidth="1"/>
    <col min="7946" max="8187" width="10.7109375" style="1429"/>
    <col min="8188" max="8188" width="3.5703125" style="1429" customWidth="1"/>
    <col min="8189" max="8189" width="4.42578125" style="1429" customWidth="1"/>
    <col min="8190" max="8190" width="5.85546875" style="1429" customWidth="1"/>
    <col min="8191" max="8191" width="3.7109375" style="1429" customWidth="1"/>
    <col min="8192" max="8192" width="49.5703125" style="1429" customWidth="1"/>
    <col min="8193" max="8193" width="11.7109375" style="1429" customWidth="1"/>
    <col min="8194" max="8194" width="13" style="1429" customWidth="1"/>
    <col min="8195" max="8197" width="11.7109375" style="1429" customWidth="1"/>
    <col min="8198" max="8198" width="9.85546875" style="1429" customWidth="1"/>
    <col min="8199" max="8199" width="10.7109375" style="1429" customWidth="1"/>
    <col min="8200" max="8200" width="4.5703125" style="1429" customWidth="1"/>
    <col min="8201" max="8201" width="2.7109375" style="1429" customWidth="1"/>
    <col min="8202" max="8443" width="10.7109375" style="1429"/>
    <col min="8444" max="8444" width="3.5703125" style="1429" customWidth="1"/>
    <col min="8445" max="8445" width="4.42578125" style="1429" customWidth="1"/>
    <col min="8446" max="8446" width="5.85546875" style="1429" customWidth="1"/>
    <col min="8447" max="8447" width="3.7109375" style="1429" customWidth="1"/>
    <col min="8448" max="8448" width="49.5703125" style="1429" customWidth="1"/>
    <col min="8449" max="8449" width="11.7109375" style="1429" customWidth="1"/>
    <col min="8450" max="8450" width="13" style="1429" customWidth="1"/>
    <col min="8451" max="8453" width="11.7109375" style="1429" customWidth="1"/>
    <col min="8454" max="8454" width="9.85546875" style="1429" customWidth="1"/>
    <col min="8455" max="8455" width="10.7109375" style="1429" customWidth="1"/>
    <col min="8456" max="8456" width="4.5703125" style="1429" customWidth="1"/>
    <col min="8457" max="8457" width="2.7109375" style="1429" customWidth="1"/>
    <col min="8458" max="8699" width="10.7109375" style="1429"/>
    <col min="8700" max="8700" width="3.5703125" style="1429" customWidth="1"/>
    <col min="8701" max="8701" width="4.42578125" style="1429" customWidth="1"/>
    <col min="8702" max="8702" width="5.85546875" style="1429" customWidth="1"/>
    <col min="8703" max="8703" width="3.7109375" style="1429" customWidth="1"/>
    <col min="8704" max="8704" width="49.5703125" style="1429" customWidth="1"/>
    <col min="8705" max="8705" width="11.7109375" style="1429" customWidth="1"/>
    <col min="8706" max="8706" width="13" style="1429" customWidth="1"/>
    <col min="8707" max="8709" width="11.7109375" style="1429" customWidth="1"/>
    <col min="8710" max="8710" width="9.85546875" style="1429" customWidth="1"/>
    <col min="8711" max="8711" width="10.7109375" style="1429" customWidth="1"/>
    <col min="8712" max="8712" width="4.5703125" style="1429" customWidth="1"/>
    <col min="8713" max="8713" width="2.7109375" style="1429" customWidth="1"/>
    <col min="8714" max="8955" width="10.7109375" style="1429"/>
    <col min="8956" max="8956" width="3.5703125" style="1429" customWidth="1"/>
    <col min="8957" max="8957" width="4.42578125" style="1429" customWidth="1"/>
    <col min="8958" max="8958" width="5.85546875" style="1429" customWidth="1"/>
    <col min="8959" max="8959" width="3.7109375" style="1429" customWidth="1"/>
    <col min="8960" max="8960" width="49.5703125" style="1429" customWidth="1"/>
    <col min="8961" max="8961" width="11.7109375" style="1429" customWidth="1"/>
    <col min="8962" max="8962" width="13" style="1429" customWidth="1"/>
    <col min="8963" max="8965" width="11.7109375" style="1429" customWidth="1"/>
    <col min="8966" max="8966" width="9.85546875" style="1429" customWidth="1"/>
    <col min="8967" max="8967" width="10.7109375" style="1429" customWidth="1"/>
    <col min="8968" max="8968" width="4.5703125" style="1429" customWidth="1"/>
    <col min="8969" max="8969" width="2.7109375" style="1429" customWidth="1"/>
    <col min="8970" max="9211" width="10.7109375" style="1429"/>
    <col min="9212" max="9212" width="3.5703125" style="1429" customWidth="1"/>
    <col min="9213" max="9213" width="4.42578125" style="1429" customWidth="1"/>
    <col min="9214" max="9214" width="5.85546875" style="1429" customWidth="1"/>
    <col min="9215" max="9215" width="3.7109375" style="1429" customWidth="1"/>
    <col min="9216" max="9216" width="49.5703125" style="1429" customWidth="1"/>
    <col min="9217" max="9217" width="11.7109375" style="1429" customWidth="1"/>
    <col min="9218" max="9218" width="13" style="1429" customWidth="1"/>
    <col min="9219" max="9221" width="11.7109375" style="1429" customWidth="1"/>
    <col min="9222" max="9222" width="9.85546875" style="1429" customWidth="1"/>
    <col min="9223" max="9223" width="10.7109375" style="1429" customWidth="1"/>
    <col min="9224" max="9224" width="4.5703125" style="1429" customWidth="1"/>
    <col min="9225" max="9225" width="2.7109375" style="1429" customWidth="1"/>
    <col min="9226" max="9467" width="10.7109375" style="1429"/>
    <col min="9468" max="9468" width="3.5703125" style="1429" customWidth="1"/>
    <col min="9469" max="9469" width="4.42578125" style="1429" customWidth="1"/>
    <col min="9470" max="9470" width="5.85546875" style="1429" customWidth="1"/>
    <col min="9471" max="9471" width="3.7109375" style="1429" customWidth="1"/>
    <col min="9472" max="9472" width="49.5703125" style="1429" customWidth="1"/>
    <col min="9473" max="9473" width="11.7109375" style="1429" customWidth="1"/>
    <col min="9474" max="9474" width="13" style="1429" customWidth="1"/>
    <col min="9475" max="9477" width="11.7109375" style="1429" customWidth="1"/>
    <col min="9478" max="9478" width="9.85546875" style="1429" customWidth="1"/>
    <col min="9479" max="9479" width="10.7109375" style="1429" customWidth="1"/>
    <col min="9480" max="9480" width="4.5703125" style="1429" customWidth="1"/>
    <col min="9481" max="9481" width="2.7109375" style="1429" customWidth="1"/>
    <col min="9482" max="9723" width="10.7109375" style="1429"/>
    <col min="9724" max="9724" width="3.5703125" style="1429" customWidth="1"/>
    <col min="9725" max="9725" width="4.42578125" style="1429" customWidth="1"/>
    <col min="9726" max="9726" width="5.85546875" style="1429" customWidth="1"/>
    <col min="9727" max="9727" width="3.7109375" style="1429" customWidth="1"/>
    <col min="9728" max="9728" width="49.5703125" style="1429" customWidth="1"/>
    <col min="9729" max="9729" width="11.7109375" style="1429" customWidth="1"/>
    <col min="9730" max="9730" width="13" style="1429" customWidth="1"/>
    <col min="9731" max="9733" width="11.7109375" style="1429" customWidth="1"/>
    <col min="9734" max="9734" width="9.85546875" style="1429" customWidth="1"/>
    <col min="9735" max="9735" width="10.7109375" style="1429" customWidth="1"/>
    <col min="9736" max="9736" width="4.5703125" style="1429" customWidth="1"/>
    <col min="9737" max="9737" width="2.7109375" style="1429" customWidth="1"/>
    <col min="9738" max="9979" width="10.7109375" style="1429"/>
    <col min="9980" max="9980" width="3.5703125" style="1429" customWidth="1"/>
    <col min="9981" max="9981" width="4.42578125" style="1429" customWidth="1"/>
    <col min="9982" max="9982" width="5.85546875" style="1429" customWidth="1"/>
    <col min="9983" max="9983" width="3.7109375" style="1429" customWidth="1"/>
    <col min="9984" max="9984" width="49.5703125" style="1429" customWidth="1"/>
    <col min="9985" max="9985" width="11.7109375" style="1429" customWidth="1"/>
    <col min="9986" max="9986" width="13" style="1429" customWidth="1"/>
    <col min="9987" max="9989" width="11.7109375" style="1429" customWidth="1"/>
    <col min="9990" max="9990" width="9.85546875" style="1429" customWidth="1"/>
    <col min="9991" max="9991" width="10.7109375" style="1429" customWidth="1"/>
    <col min="9992" max="9992" width="4.5703125" style="1429" customWidth="1"/>
    <col min="9993" max="9993" width="2.7109375" style="1429" customWidth="1"/>
    <col min="9994" max="10235" width="10.7109375" style="1429"/>
    <col min="10236" max="10236" width="3.5703125" style="1429" customWidth="1"/>
    <col min="10237" max="10237" width="4.42578125" style="1429" customWidth="1"/>
    <col min="10238" max="10238" width="5.85546875" style="1429" customWidth="1"/>
    <col min="10239" max="10239" width="3.7109375" style="1429" customWidth="1"/>
    <col min="10240" max="10240" width="49.5703125" style="1429" customWidth="1"/>
    <col min="10241" max="10241" width="11.7109375" style="1429" customWidth="1"/>
    <col min="10242" max="10242" width="13" style="1429" customWidth="1"/>
    <col min="10243" max="10245" width="11.7109375" style="1429" customWidth="1"/>
    <col min="10246" max="10246" width="9.85546875" style="1429" customWidth="1"/>
    <col min="10247" max="10247" width="10.7109375" style="1429" customWidth="1"/>
    <col min="10248" max="10248" width="4.5703125" style="1429" customWidth="1"/>
    <col min="10249" max="10249" width="2.7109375" style="1429" customWidth="1"/>
    <col min="10250" max="10491" width="10.7109375" style="1429"/>
    <col min="10492" max="10492" width="3.5703125" style="1429" customWidth="1"/>
    <col min="10493" max="10493" width="4.42578125" style="1429" customWidth="1"/>
    <col min="10494" max="10494" width="5.85546875" style="1429" customWidth="1"/>
    <col min="10495" max="10495" width="3.7109375" style="1429" customWidth="1"/>
    <col min="10496" max="10496" width="49.5703125" style="1429" customWidth="1"/>
    <col min="10497" max="10497" width="11.7109375" style="1429" customWidth="1"/>
    <col min="10498" max="10498" width="13" style="1429" customWidth="1"/>
    <col min="10499" max="10501" width="11.7109375" style="1429" customWidth="1"/>
    <col min="10502" max="10502" width="9.85546875" style="1429" customWidth="1"/>
    <col min="10503" max="10503" width="10.7109375" style="1429" customWidth="1"/>
    <col min="10504" max="10504" width="4.5703125" style="1429" customWidth="1"/>
    <col min="10505" max="10505" width="2.7109375" style="1429" customWidth="1"/>
    <col min="10506" max="10747" width="10.7109375" style="1429"/>
    <col min="10748" max="10748" width="3.5703125" style="1429" customWidth="1"/>
    <col min="10749" max="10749" width="4.42578125" style="1429" customWidth="1"/>
    <col min="10750" max="10750" width="5.85546875" style="1429" customWidth="1"/>
    <col min="10751" max="10751" width="3.7109375" style="1429" customWidth="1"/>
    <col min="10752" max="10752" width="49.5703125" style="1429" customWidth="1"/>
    <col min="10753" max="10753" width="11.7109375" style="1429" customWidth="1"/>
    <col min="10754" max="10754" width="13" style="1429" customWidth="1"/>
    <col min="10755" max="10757" width="11.7109375" style="1429" customWidth="1"/>
    <col min="10758" max="10758" width="9.85546875" style="1429" customWidth="1"/>
    <col min="10759" max="10759" width="10.7109375" style="1429" customWidth="1"/>
    <col min="10760" max="10760" width="4.5703125" style="1429" customWidth="1"/>
    <col min="10761" max="10761" width="2.7109375" style="1429" customWidth="1"/>
    <col min="10762" max="11003" width="10.7109375" style="1429"/>
    <col min="11004" max="11004" width="3.5703125" style="1429" customWidth="1"/>
    <col min="11005" max="11005" width="4.42578125" style="1429" customWidth="1"/>
    <col min="11006" max="11006" width="5.85546875" style="1429" customWidth="1"/>
    <col min="11007" max="11007" width="3.7109375" style="1429" customWidth="1"/>
    <col min="11008" max="11008" width="49.5703125" style="1429" customWidth="1"/>
    <col min="11009" max="11009" width="11.7109375" style="1429" customWidth="1"/>
    <col min="11010" max="11010" width="13" style="1429" customWidth="1"/>
    <col min="11011" max="11013" width="11.7109375" style="1429" customWidth="1"/>
    <col min="11014" max="11014" width="9.85546875" style="1429" customWidth="1"/>
    <col min="11015" max="11015" width="10.7109375" style="1429" customWidth="1"/>
    <col min="11016" max="11016" width="4.5703125" style="1429" customWidth="1"/>
    <col min="11017" max="11017" width="2.7109375" style="1429" customWidth="1"/>
    <col min="11018" max="11259" width="10.7109375" style="1429"/>
    <col min="11260" max="11260" width="3.5703125" style="1429" customWidth="1"/>
    <col min="11261" max="11261" width="4.42578125" style="1429" customWidth="1"/>
    <col min="11262" max="11262" width="5.85546875" style="1429" customWidth="1"/>
    <col min="11263" max="11263" width="3.7109375" style="1429" customWidth="1"/>
    <col min="11264" max="11264" width="49.5703125" style="1429" customWidth="1"/>
    <col min="11265" max="11265" width="11.7109375" style="1429" customWidth="1"/>
    <col min="11266" max="11266" width="13" style="1429" customWidth="1"/>
    <col min="11267" max="11269" width="11.7109375" style="1429" customWidth="1"/>
    <col min="11270" max="11270" width="9.85546875" style="1429" customWidth="1"/>
    <col min="11271" max="11271" width="10.7109375" style="1429" customWidth="1"/>
    <col min="11272" max="11272" width="4.5703125" style="1429" customWidth="1"/>
    <col min="11273" max="11273" width="2.7109375" style="1429" customWidth="1"/>
    <col min="11274" max="11515" width="10.7109375" style="1429"/>
    <col min="11516" max="11516" width="3.5703125" style="1429" customWidth="1"/>
    <col min="11517" max="11517" width="4.42578125" style="1429" customWidth="1"/>
    <col min="11518" max="11518" width="5.85546875" style="1429" customWidth="1"/>
    <col min="11519" max="11519" width="3.7109375" style="1429" customWidth="1"/>
    <col min="11520" max="11520" width="49.5703125" style="1429" customWidth="1"/>
    <col min="11521" max="11521" width="11.7109375" style="1429" customWidth="1"/>
    <col min="11522" max="11522" width="13" style="1429" customWidth="1"/>
    <col min="11523" max="11525" width="11.7109375" style="1429" customWidth="1"/>
    <col min="11526" max="11526" width="9.85546875" style="1429" customWidth="1"/>
    <col min="11527" max="11527" width="10.7109375" style="1429" customWidth="1"/>
    <col min="11528" max="11528" width="4.5703125" style="1429" customWidth="1"/>
    <col min="11529" max="11529" width="2.7109375" style="1429" customWidth="1"/>
    <col min="11530" max="11771" width="10.7109375" style="1429"/>
    <col min="11772" max="11772" width="3.5703125" style="1429" customWidth="1"/>
    <col min="11773" max="11773" width="4.42578125" style="1429" customWidth="1"/>
    <col min="11774" max="11774" width="5.85546875" style="1429" customWidth="1"/>
    <col min="11775" max="11775" width="3.7109375" style="1429" customWidth="1"/>
    <col min="11776" max="11776" width="49.5703125" style="1429" customWidth="1"/>
    <col min="11777" max="11777" width="11.7109375" style="1429" customWidth="1"/>
    <col min="11778" max="11778" width="13" style="1429" customWidth="1"/>
    <col min="11779" max="11781" width="11.7109375" style="1429" customWidth="1"/>
    <col min="11782" max="11782" width="9.85546875" style="1429" customWidth="1"/>
    <col min="11783" max="11783" width="10.7109375" style="1429" customWidth="1"/>
    <col min="11784" max="11784" width="4.5703125" style="1429" customWidth="1"/>
    <col min="11785" max="11785" width="2.7109375" style="1429" customWidth="1"/>
    <col min="11786" max="12027" width="10.7109375" style="1429"/>
    <col min="12028" max="12028" width="3.5703125" style="1429" customWidth="1"/>
    <col min="12029" max="12029" width="4.42578125" style="1429" customWidth="1"/>
    <col min="12030" max="12030" width="5.85546875" style="1429" customWidth="1"/>
    <col min="12031" max="12031" width="3.7109375" style="1429" customWidth="1"/>
    <col min="12032" max="12032" width="49.5703125" style="1429" customWidth="1"/>
    <col min="12033" max="12033" width="11.7109375" style="1429" customWidth="1"/>
    <col min="12034" max="12034" width="13" style="1429" customWidth="1"/>
    <col min="12035" max="12037" width="11.7109375" style="1429" customWidth="1"/>
    <col min="12038" max="12038" width="9.85546875" style="1429" customWidth="1"/>
    <col min="12039" max="12039" width="10.7109375" style="1429" customWidth="1"/>
    <col min="12040" max="12040" width="4.5703125" style="1429" customWidth="1"/>
    <col min="12041" max="12041" width="2.7109375" style="1429" customWidth="1"/>
    <col min="12042" max="12283" width="10.7109375" style="1429"/>
    <col min="12284" max="12284" width="3.5703125" style="1429" customWidth="1"/>
    <col min="12285" max="12285" width="4.42578125" style="1429" customWidth="1"/>
    <col min="12286" max="12286" width="5.85546875" style="1429" customWidth="1"/>
    <col min="12287" max="12287" width="3.7109375" style="1429" customWidth="1"/>
    <col min="12288" max="12288" width="49.5703125" style="1429" customWidth="1"/>
    <col min="12289" max="12289" width="11.7109375" style="1429" customWidth="1"/>
    <col min="12290" max="12290" width="13" style="1429" customWidth="1"/>
    <col min="12291" max="12293" width="11.7109375" style="1429" customWidth="1"/>
    <col min="12294" max="12294" width="9.85546875" style="1429" customWidth="1"/>
    <col min="12295" max="12295" width="10.7109375" style="1429" customWidth="1"/>
    <col min="12296" max="12296" width="4.5703125" style="1429" customWidth="1"/>
    <col min="12297" max="12297" width="2.7109375" style="1429" customWidth="1"/>
    <col min="12298" max="12539" width="10.7109375" style="1429"/>
    <col min="12540" max="12540" width="3.5703125" style="1429" customWidth="1"/>
    <col min="12541" max="12541" width="4.42578125" style="1429" customWidth="1"/>
    <col min="12542" max="12542" width="5.85546875" style="1429" customWidth="1"/>
    <col min="12543" max="12543" width="3.7109375" style="1429" customWidth="1"/>
    <col min="12544" max="12544" width="49.5703125" style="1429" customWidth="1"/>
    <col min="12545" max="12545" width="11.7109375" style="1429" customWidth="1"/>
    <col min="12546" max="12546" width="13" style="1429" customWidth="1"/>
    <col min="12547" max="12549" width="11.7109375" style="1429" customWidth="1"/>
    <col min="12550" max="12550" width="9.85546875" style="1429" customWidth="1"/>
    <col min="12551" max="12551" width="10.7109375" style="1429" customWidth="1"/>
    <col min="12552" max="12552" width="4.5703125" style="1429" customWidth="1"/>
    <col min="12553" max="12553" width="2.7109375" style="1429" customWidth="1"/>
    <col min="12554" max="12795" width="10.7109375" style="1429"/>
    <col min="12796" max="12796" width="3.5703125" style="1429" customWidth="1"/>
    <col min="12797" max="12797" width="4.42578125" style="1429" customWidth="1"/>
    <col min="12798" max="12798" width="5.85546875" style="1429" customWidth="1"/>
    <col min="12799" max="12799" width="3.7109375" style="1429" customWidth="1"/>
    <col min="12800" max="12800" width="49.5703125" style="1429" customWidth="1"/>
    <col min="12801" max="12801" width="11.7109375" style="1429" customWidth="1"/>
    <col min="12802" max="12802" width="13" style="1429" customWidth="1"/>
    <col min="12803" max="12805" width="11.7109375" style="1429" customWidth="1"/>
    <col min="12806" max="12806" width="9.85546875" style="1429" customWidth="1"/>
    <col min="12807" max="12807" width="10.7109375" style="1429" customWidth="1"/>
    <col min="12808" max="12808" width="4.5703125" style="1429" customWidth="1"/>
    <col min="12809" max="12809" width="2.7109375" style="1429" customWidth="1"/>
    <col min="12810" max="13051" width="10.7109375" style="1429"/>
    <col min="13052" max="13052" width="3.5703125" style="1429" customWidth="1"/>
    <col min="13053" max="13053" width="4.42578125" style="1429" customWidth="1"/>
    <col min="13054" max="13054" width="5.85546875" style="1429" customWidth="1"/>
    <col min="13055" max="13055" width="3.7109375" style="1429" customWidth="1"/>
    <col min="13056" max="13056" width="49.5703125" style="1429" customWidth="1"/>
    <col min="13057" max="13057" width="11.7109375" style="1429" customWidth="1"/>
    <col min="13058" max="13058" width="13" style="1429" customWidth="1"/>
    <col min="13059" max="13061" width="11.7109375" style="1429" customWidth="1"/>
    <col min="13062" max="13062" width="9.85546875" style="1429" customWidth="1"/>
    <col min="13063" max="13063" width="10.7109375" style="1429" customWidth="1"/>
    <col min="13064" max="13064" width="4.5703125" style="1429" customWidth="1"/>
    <col min="13065" max="13065" width="2.7109375" style="1429" customWidth="1"/>
    <col min="13066" max="13307" width="10.7109375" style="1429"/>
    <col min="13308" max="13308" width="3.5703125" style="1429" customWidth="1"/>
    <col min="13309" max="13309" width="4.42578125" style="1429" customWidth="1"/>
    <col min="13310" max="13310" width="5.85546875" style="1429" customWidth="1"/>
    <col min="13311" max="13311" width="3.7109375" style="1429" customWidth="1"/>
    <col min="13312" max="13312" width="49.5703125" style="1429" customWidth="1"/>
    <col min="13313" max="13313" width="11.7109375" style="1429" customWidth="1"/>
    <col min="13314" max="13314" width="13" style="1429" customWidth="1"/>
    <col min="13315" max="13317" width="11.7109375" style="1429" customWidth="1"/>
    <col min="13318" max="13318" width="9.85546875" style="1429" customWidth="1"/>
    <col min="13319" max="13319" width="10.7109375" style="1429" customWidth="1"/>
    <col min="13320" max="13320" width="4.5703125" style="1429" customWidth="1"/>
    <col min="13321" max="13321" width="2.7109375" style="1429" customWidth="1"/>
    <col min="13322" max="13563" width="10.7109375" style="1429"/>
    <col min="13564" max="13564" width="3.5703125" style="1429" customWidth="1"/>
    <col min="13565" max="13565" width="4.42578125" style="1429" customWidth="1"/>
    <col min="13566" max="13566" width="5.85546875" style="1429" customWidth="1"/>
    <col min="13567" max="13567" width="3.7109375" style="1429" customWidth="1"/>
    <col min="13568" max="13568" width="49.5703125" style="1429" customWidth="1"/>
    <col min="13569" max="13569" width="11.7109375" style="1429" customWidth="1"/>
    <col min="13570" max="13570" width="13" style="1429" customWidth="1"/>
    <col min="13571" max="13573" width="11.7109375" style="1429" customWidth="1"/>
    <col min="13574" max="13574" width="9.85546875" style="1429" customWidth="1"/>
    <col min="13575" max="13575" width="10.7109375" style="1429" customWidth="1"/>
    <col min="13576" max="13576" width="4.5703125" style="1429" customWidth="1"/>
    <col min="13577" max="13577" width="2.7109375" style="1429" customWidth="1"/>
    <col min="13578" max="13819" width="10.7109375" style="1429"/>
    <col min="13820" max="13820" width="3.5703125" style="1429" customWidth="1"/>
    <col min="13821" max="13821" width="4.42578125" style="1429" customWidth="1"/>
    <col min="13822" max="13822" width="5.85546875" style="1429" customWidth="1"/>
    <col min="13823" max="13823" width="3.7109375" style="1429" customWidth="1"/>
    <col min="13824" max="13824" width="49.5703125" style="1429" customWidth="1"/>
    <col min="13825" max="13825" width="11.7109375" style="1429" customWidth="1"/>
    <col min="13826" max="13826" width="13" style="1429" customWidth="1"/>
    <col min="13827" max="13829" width="11.7109375" style="1429" customWidth="1"/>
    <col min="13830" max="13830" width="9.85546875" style="1429" customWidth="1"/>
    <col min="13831" max="13831" width="10.7109375" style="1429" customWidth="1"/>
    <col min="13832" max="13832" width="4.5703125" style="1429" customWidth="1"/>
    <col min="13833" max="13833" width="2.7109375" style="1429" customWidth="1"/>
    <col min="13834" max="14075" width="10.7109375" style="1429"/>
    <col min="14076" max="14076" width="3.5703125" style="1429" customWidth="1"/>
    <col min="14077" max="14077" width="4.42578125" style="1429" customWidth="1"/>
    <col min="14078" max="14078" width="5.85546875" style="1429" customWidth="1"/>
    <col min="14079" max="14079" width="3.7109375" style="1429" customWidth="1"/>
    <col min="14080" max="14080" width="49.5703125" style="1429" customWidth="1"/>
    <col min="14081" max="14081" width="11.7109375" style="1429" customWidth="1"/>
    <col min="14082" max="14082" width="13" style="1429" customWidth="1"/>
    <col min="14083" max="14085" width="11.7109375" style="1429" customWidth="1"/>
    <col min="14086" max="14086" width="9.85546875" style="1429" customWidth="1"/>
    <col min="14087" max="14087" width="10.7109375" style="1429" customWidth="1"/>
    <col min="14088" max="14088" width="4.5703125" style="1429" customWidth="1"/>
    <col min="14089" max="14089" width="2.7109375" style="1429" customWidth="1"/>
    <col min="14090" max="14331" width="10.7109375" style="1429"/>
    <col min="14332" max="14332" width="3.5703125" style="1429" customWidth="1"/>
    <col min="14333" max="14333" width="4.42578125" style="1429" customWidth="1"/>
    <col min="14334" max="14334" width="5.85546875" style="1429" customWidth="1"/>
    <col min="14335" max="14335" width="3.7109375" style="1429" customWidth="1"/>
    <col min="14336" max="14336" width="49.5703125" style="1429" customWidth="1"/>
    <col min="14337" max="14337" width="11.7109375" style="1429" customWidth="1"/>
    <col min="14338" max="14338" width="13" style="1429" customWidth="1"/>
    <col min="14339" max="14341" width="11.7109375" style="1429" customWidth="1"/>
    <col min="14342" max="14342" width="9.85546875" style="1429" customWidth="1"/>
    <col min="14343" max="14343" width="10.7109375" style="1429" customWidth="1"/>
    <col min="14344" max="14344" width="4.5703125" style="1429" customWidth="1"/>
    <col min="14345" max="14345" width="2.7109375" style="1429" customWidth="1"/>
    <col min="14346" max="14587" width="10.7109375" style="1429"/>
    <col min="14588" max="14588" width="3.5703125" style="1429" customWidth="1"/>
    <col min="14589" max="14589" width="4.42578125" style="1429" customWidth="1"/>
    <col min="14590" max="14590" width="5.85546875" style="1429" customWidth="1"/>
    <col min="14591" max="14591" width="3.7109375" style="1429" customWidth="1"/>
    <col min="14592" max="14592" width="49.5703125" style="1429" customWidth="1"/>
    <col min="14593" max="14593" width="11.7109375" style="1429" customWidth="1"/>
    <col min="14594" max="14594" width="13" style="1429" customWidth="1"/>
    <col min="14595" max="14597" width="11.7109375" style="1429" customWidth="1"/>
    <col min="14598" max="14598" width="9.85546875" style="1429" customWidth="1"/>
    <col min="14599" max="14599" width="10.7109375" style="1429" customWidth="1"/>
    <col min="14600" max="14600" width="4.5703125" style="1429" customWidth="1"/>
    <col min="14601" max="14601" width="2.7109375" style="1429" customWidth="1"/>
    <col min="14602" max="14843" width="10.7109375" style="1429"/>
    <col min="14844" max="14844" width="3.5703125" style="1429" customWidth="1"/>
    <col min="14845" max="14845" width="4.42578125" style="1429" customWidth="1"/>
    <col min="14846" max="14846" width="5.85546875" style="1429" customWidth="1"/>
    <col min="14847" max="14847" width="3.7109375" style="1429" customWidth="1"/>
    <col min="14848" max="14848" width="49.5703125" style="1429" customWidth="1"/>
    <col min="14849" max="14849" width="11.7109375" style="1429" customWidth="1"/>
    <col min="14850" max="14850" width="13" style="1429" customWidth="1"/>
    <col min="14851" max="14853" width="11.7109375" style="1429" customWidth="1"/>
    <col min="14854" max="14854" width="9.85546875" style="1429" customWidth="1"/>
    <col min="14855" max="14855" width="10.7109375" style="1429" customWidth="1"/>
    <col min="14856" max="14856" width="4.5703125" style="1429" customWidth="1"/>
    <col min="14857" max="14857" width="2.7109375" style="1429" customWidth="1"/>
    <col min="14858" max="15099" width="10.7109375" style="1429"/>
    <col min="15100" max="15100" width="3.5703125" style="1429" customWidth="1"/>
    <col min="15101" max="15101" width="4.42578125" style="1429" customWidth="1"/>
    <col min="15102" max="15102" width="5.85546875" style="1429" customWidth="1"/>
    <col min="15103" max="15103" width="3.7109375" style="1429" customWidth="1"/>
    <col min="15104" max="15104" width="49.5703125" style="1429" customWidth="1"/>
    <col min="15105" max="15105" width="11.7109375" style="1429" customWidth="1"/>
    <col min="15106" max="15106" width="13" style="1429" customWidth="1"/>
    <col min="15107" max="15109" width="11.7109375" style="1429" customWidth="1"/>
    <col min="15110" max="15110" width="9.85546875" style="1429" customWidth="1"/>
    <col min="15111" max="15111" width="10.7109375" style="1429" customWidth="1"/>
    <col min="15112" max="15112" width="4.5703125" style="1429" customWidth="1"/>
    <col min="15113" max="15113" width="2.7109375" style="1429" customWidth="1"/>
    <col min="15114" max="15355" width="10.7109375" style="1429"/>
    <col min="15356" max="15356" width="3.5703125" style="1429" customWidth="1"/>
    <col min="15357" max="15357" width="4.42578125" style="1429" customWidth="1"/>
    <col min="15358" max="15358" width="5.85546875" style="1429" customWidth="1"/>
    <col min="15359" max="15359" width="3.7109375" style="1429" customWidth="1"/>
    <col min="15360" max="15360" width="49.5703125" style="1429" customWidth="1"/>
    <col min="15361" max="15361" width="11.7109375" style="1429" customWidth="1"/>
    <col min="15362" max="15362" width="13" style="1429" customWidth="1"/>
    <col min="15363" max="15365" width="11.7109375" style="1429" customWidth="1"/>
    <col min="15366" max="15366" width="9.85546875" style="1429" customWidth="1"/>
    <col min="15367" max="15367" width="10.7109375" style="1429" customWidth="1"/>
    <col min="15368" max="15368" width="4.5703125" style="1429" customWidth="1"/>
    <col min="15369" max="15369" width="2.7109375" style="1429" customWidth="1"/>
    <col min="15370" max="15611" width="10.7109375" style="1429"/>
    <col min="15612" max="15612" width="3.5703125" style="1429" customWidth="1"/>
    <col min="15613" max="15613" width="4.42578125" style="1429" customWidth="1"/>
    <col min="15614" max="15614" width="5.85546875" style="1429" customWidth="1"/>
    <col min="15615" max="15615" width="3.7109375" style="1429" customWidth="1"/>
    <col min="15616" max="15616" width="49.5703125" style="1429" customWidth="1"/>
    <col min="15617" max="15617" width="11.7109375" style="1429" customWidth="1"/>
    <col min="15618" max="15618" width="13" style="1429" customWidth="1"/>
    <col min="15619" max="15621" width="11.7109375" style="1429" customWidth="1"/>
    <col min="15622" max="15622" width="9.85546875" style="1429" customWidth="1"/>
    <col min="15623" max="15623" width="10.7109375" style="1429" customWidth="1"/>
    <col min="15624" max="15624" width="4.5703125" style="1429" customWidth="1"/>
    <col min="15625" max="15625" width="2.7109375" style="1429" customWidth="1"/>
    <col min="15626" max="15867" width="10.7109375" style="1429"/>
    <col min="15868" max="15868" width="3.5703125" style="1429" customWidth="1"/>
    <col min="15869" max="15869" width="4.42578125" style="1429" customWidth="1"/>
    <col min="15870" max="15870" width="5.85546875" style="1429" customWidth="1"/>
    <col min="15871" max="15871" width="3.7109375" style="1429" customWidth="1"/>
    <col min="15872" max="15872" width="49.5703125" style="1429" customWidth="1"/>
    <col min="15873" max="15873" width="11.7109375" style="1429" customWidth="1"/>
    <col min="15874" max="15874" width="13" style="1429" customWidth="1"/>
    <col min="15875" max="15877" width="11.7109375" style="1429" customWidth="1"/>
    <col min="15878" max="15878" width="9.85546875" style="1429" customWidth="1"/>
    <col min="15879" max="15879" width="10.7109375" style="1429" customWidth="1"/>
    <col min="15880" max="15880" width="4.5703125" style="1429" customWidth="1"/>
    <col min="15881" max="15881" width="2.7109375" style="1429" customWidth="1"/>
    <col min="15882" max="16123" width="10.7109375" style="1429"/>
    <col min="16124" max="16124" width="3.5703125" style="1429" customWidth="1"/>
    <col min="16125" max="16125" width="4.42578125" style="1429" customWidth="1"/>
    <col min="16126" max="16126" width="5.85546875" style="1429" customWidth="1"/>
    <col min="16127" max="16127" width="3.7109375" style="1429" customWidth="1"/>
    <col min="16128" max="16128" width="49.5703125" style="1429" customWidth="1"/>
    <col min="16129" max="16129" width="11.7109375" style="1429" customWidth="1"/>
    <col min="16130" max="16130" width="13" style="1429" customWidth="1"/>
    <col min="16131" max="16133" width="11.7109375" style="1429" customWidth="1"/>
    <col min="16134" max="16134" width="9.85546875" style="1429" customWidth="1"/>
    <col min="16135" max="16135" width="10.7109375" style="1429" customWidth="1"/>
    <col min="16136" max="16136" width="4.5703125" style="1429" customWidth="1"/>
    <col min="16137" max="16137" width="2.7109375" style="1429" customWidth="1"/>
    <col min="16138" max="16384" width="10.7109375" style="1429"/>
  </cols>
  <sheetData>
    <row r="1" spans="1:16" ht="13.5" customHeight="1">
      <c r="A1" s="3786" t="s">
        <v>388</v>
      </c>
      <c r="B1" s="1425" t="s">
        <v>1467</v>
      </c>
      <c r="C1" s="1426"/>
      <c r="D1" s="1426"/>
      <c r="E1" s="1426"/>
      <c r="F1" s="1427"/>
      <c r="G1" s="1427"/>
      <c r="H1" s="1427"/>
      <c r="I1" s="1427"/>
      <c r="J1" s="1426"/>
      <c r="K1" s="1426"/>
      <c r="L1" s="1426"/>
      <c r="M1" s="1428"/>
      <c r="N1" s="3784" t="s">
        <v>3206</v>
      </c>
    </row>
    <row r="2" spans="1:16" ht="12.75" customHeight="1">
      <c r="A2" s="3786"/>
      <c r="B2" s="1431" t="s">
        <v>295</v>
      </c>
      <c r="C2" s="1432"/>
      <c r="D2" s="1432"/>
      <c r="E2" s="1433"/>
      <c r="F2" s="1434"/>
      <c r="G2" s="1434"/>
      <c r="H2" s="1434"/>
      <c r="I2" s="1434"/>
      <c r="J2" s="1432"/>
      <c r="K2" s="1432"/>
      <c r="L2" s="1432"/>
      <c r="M2" s="1435"/>
      <c r="N2" s="3785"/>
    </row>
    <row r="3" spans="1:16" ht="12.75" customHeight="1">
      <c r="A3" s="3786"/>
      <c r="B3" s="1436"/>
      <c r="C3" s="1437"/>
      <c r="D3" s="1437"/>
      <c r="E3" s="1438"/>
      <c r="F3" s="1439"/>
      <c r="G3" s="1440"/>
      <c r="H3" s="1440"/>
      <c r="I3" s="1440"/>
      <c r="J3" s="1441"/>
      <c r="K3" s="1441"/>
      <c r="L3" s="1441"/>
      <c r="M3" s="1435"/>
      <c r="N3" s="3785"/>
    </row>
    <row r="4" spans="1:16" ht="12.75" customHeight="1">
      <c r="A4" s="3786"/>
      <c r="B4" s="1442" t="s">
        <v>1468</v>
      </c>
      <c r="C4" s="1437"/>
      <c r="D4" s="1437"/>
      <c r="E4" s="1441"/>
      <c r="F4" s="1439"/>
      <c r="G4" s="1440"/>
      <c r="H4" s="1440"/>
      <c r="I4" s="1440"/>
      <c r="J4" s="1441"/>
      <c r="K4" s="1441"/>
      <c r="L4" s="1441"/>
      <c r="M4" s="1435"/>
      <c r="N4" s="3785"/>
    </row>
    <row r="5" spans="1:16" ht="12.75" customHeight="1">
      <c r="A5" s="3786"/>
      <c r="B5" s="1443" t="s">
        <v>3500</v>
      </c>
      <c r="C5" s="1444"/>
      <c r="D5" s="1444"/>
      <c r="E5" s="1445"/>
      <c r="F5" s="1446"/>
      <c r="G5" s="1447"/>
      <c r="H5" s="1447"/>
      <c r="I5" s="1447"/>
      <c r="J5" s="1445"/>
      <c r="K5" s="1445"/>
      <c r="L5" s="1445"/>
      <c r="M5" s="1448"/>
      <c r="N5" s="3785"/>
    </row>
    <row r="6" spans="1:16" ht="12.75" customHeight="1">
      <c r="A6" s="3786"/>
      <c r="B6" s="1449"/>
      <c r="C6" s="1450"/>
      <c r="D6" s="1450"/>
      <c r="E6" s="1451"/>
      <c r="F6" s="1452"/>
      <c r="G6" s="1447"/>
      <c r="H6" s="1447"/>
      <c r="I6" s="1447"/>
      <c r="J6" s="1445"/>
      <c r="K6" s="1441"/>
      <c r="L6" s="1453"/>
      <c r="M6" s="1435"/>
      <c r="N6" s="3785"/>
      <c r="P6" s="1454"/>
    </row>
    <row r="7" spans="1:16" ht="12.75" customHeight="1">
      <c r="A7" s="3786"/>
      <c r="B7" s="1455"/>
      <c r="C7" s="1456"/>
      <c r="D7" s="1457"/>
      <c r="E7" s="1458"/>
      <c r="F7" s="1459"/>
      <c r="G7" s="1460"/>
      <c r="H7" s="1460" t="s">
        <v>1469</v>
      </c>
      <c r="I7" s="1460"/>
      <c r="J7" s="1461"/>
      <c r="K7" s="1462"/>
      <c r="L7" s="1462"/>
      <c r="M7" s="1463"/>
      <c r="N7" s="3785"/>
    </row>
    <row r="8" spans="1:16" ht="12.75" customHeight="1">
      <c r="A8" s="3786"/>
      <c r="B8" s="1464"/>
      <c r="C8" s="1464"/>
      <c r="D8" s="1437"/>
      <c r="E8" s="1441"/>
      <c r="F8" s="1465"/>
      <c r="G8" s="1466" t="s">
        <v>1470</v>
      </c>
      <c r="H8" s="1466"/>
      <c r="I8" s="1466"/>
      <c r="J8" s="1467"/>
      <c r="K8" s="1467"/>
      <c r="L8" s="1467"/>
      <c r="M8" s="1468"/>
      <c r="N8" s="3785"/>
    </row>
    <row r="9" spans="1:16" ht="17.25" customHeight="1">
      <c r="A9" s="3786"/>
      <c r="B9" s="1464"/>
      <c r="C9" s="1464"/>
      <c r="D9" s="1437"/>
      <c r="E9" s="1441"/>
      <c r="F9" s="1469" t="s">
        <v>1471</v>
      </c>
      <c r="G9" s="1469" t="s">
        <v>1472</v>
      </c>
      <c r="H9" s="1469" t="s">
        <v>1473</v>
      </c>
      <c r="I9" s="1469"/>
      <c r="J9" s="1464" t="s">
        <v>1474</v>
      </c>
      <c r="K9" s="1467"/>
      <c r="L9" s="1467"/>
      <c r="M9" s="1468"/>
      <c r="N9" s="3785"/>
    </row>
    <row r="10" spans="1:16" ht="12.75" customHeight="1">
      <c r="A10" s="3786"/>
      <c r="B10" s="1464" t="s">
        <v>7</v>
      </c>
      <c r="C10" s="1464" t="s">
        <v>71</v>
      </c>
      <c r="D10" s="1437"/>
      <c r="E10" s="1470" t="s">
        <v>1475</v>
      </c>
      <c r="F10" s="1469" t="s">
        <v>1476</v>
      </c>
      <c r="G10" s="1469" t="s">
        <v>1477</v>
      </c>
      <c r="H10" s="1469" t="s">
        <v>1478</v>
      </c>
      <c r="I10" s="1469" t="s">
        <v>1479</v>
      </c>
      <c r="J10" s="1464" t="s">
        <v>1480</v>
      </c>
      <c r="K10" s="1464" t="s">
        <v>1481</v>
      </c>
      <c r="L10" s="1464" t="s">
        <v>319</v>
      </c>
      <c r="M10" s="1464" t="s">
        <v>7</v>
      </c>
      <c r="N10" s="3785"/>
    </row>
    <row r="11" spans="1:16" ht="12.75" customHeight="1">
      <c r="A11" s="3786"/>
      <c r="B11" s="1471" t="s">
        <v>17</v>
      </c>
      <c r="C11" s="1471" t="s">
        <v>79</v>
      </c>
      <c r="D11" s="1444"/>
      <c r="E11" s="1472" t="s">
        <v>24</v>
      </c>
      <c r="F11" s="1473" t="s">
        <v>25</v>
      </c>
      <c r="G11" s="1473" t="s">
        <v>26</v>
      </c>
      <c r="H11" s="1473" t="s">
        <v>27</v>
      </c>
      <c r="I11" s="1473" t="s">
        <v>28</v>
      </c>
      <c r="J11" s="1471" t="s">
        <v>29</v>
      </c>
      <c r="K11" s="1471" t="s">
        <v>30</v>
      </c>
      <c r="L11" s="1471" t="s">
        <v>31</v>
      </c>
      <c r="M11" s="1471" t="s">
        <v>17</v>
      </c>
      <c r="N11" s="3785"/>
    </row>
    <row r="12" spans="1:16" ht="12.75" customHeight="1">
      <c r="A12" s="3786"/>
      <c r="B12" s="1464"/>
      <c r="C12" s="1464"/>
      <c r="D12" s="1441" t="s">
        <v>1482</v>
      </c>
      <c r="E12" s="1470"/>
      <c r="F12" s="2703" t="s">
        <v>1483</v>
      </c>
      <c r="G12" s="2703" t="s">
        <v>1483</v>
      </c>
      <c r="H12" s="2703" t="s">
        <v>1483</v>
      </c>
      <c r="I12" s="2703" t="s">
        <v>1483</v>
      </c>
      <c r="J12" s="2700" t="s">
        <v>1483</v>
      </c>
      <c r="K12" s="2700" t="s">
        <v>1483</v>
      </c>
      <c r="L12" s="2700" t="s">
        <v>1483</v>
      </c>
      <c r="M12" s="1464"/>
      <c r="N12" s="3785"/>
    </row>
    <row r="13" spans="1:16" ht="12.75" customHeight="1">
      <c r="A13" s="3786"/>
      <c r="B13" s="1464"/>
      <c r="C13" s="1464"/>
      <c r="D13" s="1441" t="s">
        <v>1484</v>
      </c>
      <c r="E13" s="1470"/>
      <c r="F13" s="2703"/>
      <c r="G13" s="2703"/>
      <c r="H13" s="2703"/>
      <c r="I13" s="2703"/>
      <c r="J13" s="2700"/>
      <c r="K13" s="2700"/>
      <c r="L13" s="2700"/>
      <c r="M13" s="1464"/>
      <c r="N13" s="1474"/>
    </row>
    <row r="14" spans="1:16" ht="12.75" customHeight="1">
      <c r="A14" s="3786"/>
      <c r="B14" s="1464">
        <v>1</v>
      </c>
      <c r="C14" s="1464"/>
      <c r="D14" s="1437"/>
      <c r="E14" s="1470" t="s">
        <v>1485</v>
      </c>
      <c r="F14" s="2704">
        <v>804</v>
      </c>
      <c r="G14" s="2704">
        <v>540</v>
      </c>
      <c r="H14" s="2704">
        <v>1883</v>
      </c>
      <c r="I14" s="2704">
        <v>2099</v>
      </c>
      <c r="J14" s="2703">
        <v>5326</v>
      </c>
      <c r="K14" s="2703"/>
      <c r="L14" s="2703">
        <v>5326</v>
      </c>
      <c r="M14" s="1464">
        <v>1</v>
      </c>
      <c r="N14" s="1474"/>
    </row>
    <row r="15" spans="1:16" ht="12.75" customHeight="1">
      <c r="A15" s="3786"/>
      <c r="B15" s="1475">
        <v>2</v>
      </c>
      <c r="C15" s="1475"/>
      <c r="D15" s="1450"/>
      <c r="E15" s="1461" t="s">
        <v>1486</v>
      </c>
      <c r="F15" s="2705">
        <v>11</v>
      </c>
      <c r="G15" s="2705">
        <v>320</v>
      </c>
      <c r="H15" s="2705">
        <v>3524</v>
      </c>
      <c r="I15" s="2705">
        <v>206</v>
      </c>
      <c r="J15" s="2705">
        <v>4061</v>
      </c>
      <c r="K15" s="2706"/>
      <c r="L15" s="2706">
        <v>4061</v>
      </c>
      <c r="M15" s="1475">
        <v>2</v>
      </c>
      <c r="N15" s="1474"/>
    </row>
    <row r="16" spans="1:16" ht="12.75" customHeight="1">
      <c r="A16" s="3786"/>
      <c r="B16" s="1475">
        <v>3</v>
      </c>
      <c r="C16" s="1475"/>
      <c r="D16" s="1450"/>
      <c r="E16" s="1461" t="s">
        <v>1487</v>
      </c>
      <c r="F16" s="2705">
        <v>91</v>
      </c>
      <c r="G16" s="2705">
        <v>210</v>
      </c>
      <c r="H16" s="2705">
        <v>1517</v>
      </c>
      <c r="I16" s="2705">
        <v>1105</v>
      </c>
      <c r="J16" s="2705">
        <v>2923</v>
      </c>
      <c r="K16" s="2706"/>
      <c r="L16" s="2706">
        <v>2923</v>
      </c>
      <c r="M16" s="1475">
        <v>3</v>
      </c>
      <c r="N16" s="1437"/>
    </row>
    <row r="17" spans="1:14" ht="12.75" customHeight="1">
      <c r="A17" s="3786"/>
      <c r="B17" s="1475">
        <v>4</v>
      </c>
      <c r="C17" s="1475"/>
      <c r="D17" s="1450"/>
      <c r="E17" s="1461" t="s">
        <v>1488</v>
      </c>
      <c r="F17" s="2705">
        <v>15</v>
      </c>
      <c r="G17" s="2705">
        <v>9</v>
      </c>
      <c r="H17" s="2705">
        <v>132</v>
      </c>
      <c r="I17" s="2705">
        <v>403</v>
      </c>
      <c r="J17" s="2705">
        <v>559</v>
      </c>
      <c r="K17" s="2706"/>
      <c r="L17" s="2706">
        <v>559</v>
      </c>
      <c r="M17" s="1475">
        <v>4</v>
      </c>
      <c r="N17" s="1437"/>
    </row>
    <row r="18" spans="1:14" ht="12.75" customHeight="1">
      <c r="A18" s="3786"/>
      <c r="B18" s="1475">
        <v>5</v>
      </c>
      <c r="C18" s="1475"/>
      <c r="D18" s="1450"/>
      <c r="E18" s="1461" t="s">
        <v>1114</v>
      </c>
      <c r="F18" s="2705">
        <v>1766</v>
      </c>
      <c r="G18" s="3573"/>
      <c r="H18" s="2705">
        <v>0</v>
      </c>
      <c r="I18" s="2705">
        <v>0</v>
      </c>
      <c r="J18" s="2705">
        <v>1766</v>
      </c>
      <c r="K18" s="2706"/>
      <c r="L18" s="2706">
        <v>1766</v>
      </c>
      <c r="M18" s="1475">
        <v>5</v>
      </c>
      <c r="N18" s="1476"/>
    </row>
    <row r="19" spans="1:14">
      <c r="A19" s="3786"/>
      <c r="B19" s="1475"/>
      <c r="C19" s="1475"/>
      <c r="D19" s="1450"/>
      <c r="E19" s="1461" t="s">
        <v>1489</v>
      </c>
      <c r="F19" s="2705">
        <v>2687</v>
      </c>
      <c r="G19" s="2705">
        <v>1079</v>
      </c>
      <c r="H19" s="2705">
        <v>7056</v>
      </c>
      <c r="I19" s="2705">
        <v>3813</v>
      </c>
      <c r="J19" s="2705">
        <v>14635</v>
      </c>
      <c r="K19" s="2706"/>
      <c r="L19" s="2706">
        <v>14635</v>
      </c>
      <c r="M19" s="1475"/>
      <c r="N19" s="1437"/>
    </row>
    <row r="20" spans="1:14">
      <c r="A20" s="3786"/>
      <c r="B20" s="1464"/>
      <c r="C20" s="1464"/>
      <c r="D20" s="1476"/>
      <c r="E20" s="1470"/>
      <c r="F20" s="2704">
        <v>0</v>
      </c>
      <c r="G20" s="2704"/>
      <c r="H20" s="2704">
        <v>0</v>
      </c>
      <c r="I20" s="2704">
        <v>0</v>
      </c>
      <c r="J20" s="2703">
        <v>0</v>
      </c>
      <c r="K20" s="2703"/>
      <c r="L20" s="2703"/>
      <c r="M20" s="1464"/>
      <c r="N20" s="1437"/>
    </row>
    <row r="21" spans="1:14">
      <c r="A21" s="3786"/>
      <c r="B21" s="1464"/>
      <c r="C21" s="1464"/>
      <c r="D21" s="1453" t="s">
        <v>1490</v>
      </c>
      <c r="E21" s="1470"/>
      <c r="F21" s="2704">
        <v>0</v>
      </c>
      <c r="G21" s="2704"/>
      <c r="H21" s="2704">
        <v>0</v>
      </c>
      <c r="I21" s="2704">
        <v>0</v>
      </c>
      <c r="J21" s="2703">
        <v>0</v>
      </c>
      <c r="K21" s="2703"/>
      <c r="L21" s="2703"/>
      <c r="M21" s="1464"/>
      <c r="N21" s="1437"/>
    </row>
    <row r="22" spans="1:14">
      <c r="A22" s="3786"/>
      <c r="B22" s="1464">
        <v>6</v>
      </c>
      <c r="C22" s="1464"/>
      <c r="D22" s="1476"/>
      <c r="E22" s="1470" t="s">
        <v>1491</v>
      </c>
      <c r="F22" s="2704">
        <v>13160</v>
      </c>
      <c r="G22" s="2704">
        <v>743</v>
      </c>
      <c r="H22" s="2704">
        <v>29574</v>
      </c>
      <c r="I22" s="2704">
        <v>0</v>
      </c>
      <c r="J22" s="2703">
        <v>43477</v>
      </c>
      <c r="K22" s="2703"/>
      <c r="L22" s="2703">
        <v>43477</v>
      </c>
      <c r="M22" s="1464">
        <v>6</v>
      </c>
      <c r="N22" s="1437"/>
    </row>
    <row r="23" spans="1:14">
      <c r="A23" s="3786"/>
      <c r="B23" s="1475">
        <v>7</v>
      </c>
      <c r="C23" s="1475"/>
      <c r="D23" s="1450"/>
      <c r="E23" s="1461" t="s">
        <v>1492</v>
      </c>
      <c r="F23" s="2705">
        <v>1070</v>
      </c>
      <c r="G23" s="2705">
        <v>4</v>
      </c>
      <c r="H23" s="2705">
        <v>490</v>
      </c>
      <c r="I23" s="2705">
        <v>0</v>
      </c>
      <c r="J23" s="2705">
        <v>1564</v>
      </c>
      <c r="K23" s="2706"/>
      <c r="L23" s="2706">
        <v>1564</v>
      </c>
      <c r="M23" s="1475">
        <v>7</v>
      </c>
      <c r="N23" s="1476"/>
    </row>
    <row r="24" spans="1:14">
      <c r="A24" s="3786"/>
      <c r="B24" s="1475">
        <v>8</v>
      </c>
      <c r="C24" s="1475"/>
      <c r="D24" s="1450"/>
      <c r="E24" s="1461" t="s">
        <v>1493</v>
      </c>
      <c r="F24" s="2705">
        <v>0</v>
      </c>
      <c r="G24" s="2705"/>
      <c r="H24" s="2705">
        <v>242</v>
      </c>
      <c r="I24" s="2705">
        <v>0</v>
      </c>
      <c r="J24" s="2705">
        <v>242</v>
      </c>
      <c r="K24" s="2706"/>
      <c r="L24" s="2706">
        <v>242</v>
      </c>
      <c r="M24" s="1475">
        <v>8</v>
      </c>
      <c r="N24" s="1476"/>
    </row>
    <row r="25" spans="1:14">
      <c r="A25" s="3786"/>
      <c r="B25" s="1475">
        <v>9</v>
      </c>
      <c r="C25" s="1475"/>
      <c r="D25" s="1450"/>
      <c r="E25" s="1461" t="s">
        <v>1494</v>
      </c>
      <c r="F25" s="2705">
        <v>0</v>
      </c>
      <c r="G25" s="2705"/>
      <c r="H25" s="2705">
        <v>16</v>
      </c>
      <c r="I25" s="2705">
        <v>0</v>
      </c>
      <c r="J25" s="2705">
        <v>16</v>
      </c>
      <c r="K25" s="2706"/>
      <c r="L25" s="2706">
        <v>16</v>
      </c>
      <c r="M25" s="1475">
        <v>9</v>
      </c>
      <c r="N25" s="1476"/>
    </row>
    <row r="26" spans="1:14">
      <c r="A26" s="3786"/>
      <c r="B26" s="1475">
        <v>10</v>
      </c>
      <c r="C26" s="1475"/>
      <c r="D26" s="1450"/>
      <c r="E26" s="1461" t="s">
        <v>1495</v>
      </c>
      <c r="F26" s="2705">
        <v>16768</v>
      </c>
      <c r="G26" s="2705">
        <v>1150</v>
      </c>
      <c r="H26" s="2705">
        <v>13070</v>
      </c>
      <c r="I26" s="2705">
        <v>2517</v>
      </c>
      <c r="J26" s="2705">
        <v>33505</v>
      </c>
      <c r="K26" s="2706"/>
      <c r="L26" s="2706">
        <v>33505</v>
      </c>
      <c r="M26" s="1475">
        <v>10</v>
      </c>
      <c r="N26" s="1476"/>
    </row>
    <row r="27" spans="1:14">
      <c r="A27" s="3786"/>
      <c r="B27" s="1475">
        <v>11</v>
      </c>
      <c r="C27" s="1475"/>
      <c r="D27" s="1450"/>
      <c r="E27" s="1461" t="s">
        <v>1496</v>
      </c>
      <c r="F27" s="2705">
        <v>637</v>
      </c>
      <c r="G27" s="2705">
        <v>93</v>
      </c>
      <c r="H27" s="2705">
        <v>996</v>
      </c>
      <c r="I27" s="2705">
        <v>77</v>
      </c>
      <c r="J27" s="2705">
        <v>1803</v>
      </c>
      <c r="K27" s="2706"/>
      <c r="L27" s="2706">
        <v>1803</v>
      </c>
      <c r="M27" s="1475">
        <v>11</v>
      </c>
      <c r="N27" s="1476"/>
    </row>
    <row r="28" spans="1:14">
      <c r="A28" s="3786"/>
      <c r="B28" s="1475">
        <v>12</v>
      </c>
      <c r="C28" s="1475"/>
      <c r="D28" s="1450"/>
      <c r="E28" s="1461" t="s">
        <v>1497</v>
      </c>
      <c r="F28" s="2705">
        <v>10538</v>
      </c>
      <c r="G28" s="2705">
        <v>3778</v>
      </c>
      <c r="H28" s="2705">
        <v>3594</v>
      </c>
      <c r="I28" s="2705">
        <v>1353</v>
      </c>
      <c r="J28" s="2705">
        <v>19263</v>
      </c>
      <c r="K28" s="2706"/>
      <c r="L28" s="2706">
        <v>19263</v>
      </c>
      <c r="M28" s="1475">
        <v>12</v>
      </c>
      <c r="N28" s="1476"/>
    </row>
    <row r="29" spans="1:14">
      <c r="A29" s="3786"/>
      <c r="B29" s="1475">
        <v>13</v>
      </c>
      <c r="C29" s="1475"/>
      <c r="D29" s="1450"/>
      <c r="E29" s="1461" t="s">
        <v>1498</v>
      </c>
      <c r="F29" s="2705">
        <v>102</v>
      </c>
      <c r="G29" s="2705">
        <v>258</v>
      </c>
      <c r="H29" s="2705">
        <v>0</v>
      </c>
      <c r="I29" s="2705">
        <v>0</v>
      </c>
      <c r="J29" s="2705">
        <v>360</v>
      </c>
      <c r="K29" s="2706"/>
      <c r="L29" s="2706">
        <v>360</v>
      </c>
      <c r="M29" s="1475">
        <v>13</v>
      </c>
      <c r="N29" s="1476"/>
    </row>
    <row r="30" spans="1:14">
      <c r="A30" s="3786"/>
      <c r="B30" s="1475">
        <v>14</v>
      </c>
      <c r="C30" s="1475"/>
      <c r="D30" s="1450"/>
      <c r="E30" s="1461" t="s">
        <v>1499</v>
      </c>
      <c r="F30" s="2705">
        <v>67655</v>
      </c>
      <c r="G30" s="2705">
        <v>16754</v>
      </c>
      <c r="H30" s="2705">
        <v>37693</v>
      </c>
      <c r="I30" s="2705">
        <v>11324</v>
      </c>
      <c r="J30" s="2705">
        <v>133426</v>
      </c>
      <c r="K30" s="2706"/>
      <c r="L30" s="2706">
        <v>133426</v>
      </c>
      <c r="M30" s="1475">
        <v>14</v>
      </c>
      <c r="N30" s="1476"/>
    </row>
    <row r="31" spans="1:14">
      <c r="A31" s="3786"/>
      <c r="B31" s="1475">
        <v>15</v>
      </c>
      <c r="C31" s="1475"/>
      <c r="D31" s="1450"/>
      <c r="E31" s="1461" t="s">
        <v>1500</v>
      </c>
      <c r="F31" s="2705">
        <v>3006</v>
      </c>
      <c r="G31" s="2705">
        <v>1205</v>
      </c>
      <c r="H31" s="2705">
        <v>1608</v>
      </c>
      <c r="I31" s="2705">
        <v>278</v>
      </c>
      <c r="J31" s="2705">
        <v>6097</v>
      </c>
      <c r="K31" s="2706"/>
      <c r="L31" s="2706">
        <v>6097</v>
      </c>
      <c r="M31" s="1475">
        <v>15</v>
      </c>
      <c r="N31" s="1476"/>
    </row>
    <row r="32" spans="1:14">
      <c r="A32" s="3786"/>
      <c r="B32" s="1475">
        <v>16</v>
      </c>
      <c r="C32" s="1475"/>
      <c r="D32" s="1450"/>
      <c r="E32" s="1461" t="s">
        <v>1501</v>
      </c>
      <c r="F32" s="2705">
        <v>3592</v>
      </c>
      <c r="G32" s="2705">
        <v>742</v>
      </c>
      <c r="H32" s="2705">
        <v>462</v>
      </c>
      <c r="I32" s="2705">
        <v>74</v>
      </c>
      <c r="J32" s="2705">
        <v>4870</v>
      </c>
      <c r="K32" s="2706"/>
      <c r="L32" s="2706">
        <v>4870</v>
      </c>
      <c r="M32" s="1475">
        <v>16</v>
      </c>
      <c r="N32" s="1476"/>
    </row>
    <row r="33" spans="1:14">
      <c r="A33" s="3786"/>
      <c r="B33" s="1475">
        <v>17</v>
      </c>
      <c r="C33" s="1475"/>
      <c r="D33" s="1450"/>
      <c r="E33" s="1461" t="s">
        <v>1502</v>
      </c>
      <c r="F33" s="2705">
        <v>198</v>
      </c>
      <c r="G33" s="2705">
        <v>31</v>
      </c>
      <c r="H33" s="2705">
        <v>28</v>
      </c>
      <c r="I33" s="2705">
        <v>0</v>
      </c>
      <c r="J33" s="2705">
        <v>257</v>
      </c>
      <c r="K33" s="2706"/>
      <c r="L33" s="2706">
        <v>257</v>
      </c>
      <c r="M33" s="1475">
        <v>17</v>
      </c>
      <c r="N33" s="1476"/>
    </row>
    <row r="34" spans="1:14">
      <c r="A34" s="3786"/>
      <c r="B34" s="1475">
        <v>18</v>
      </c>
      <c r="C34" s="1475"/>
      <c r="D34" s="1450"/>
      <c r="E34" s="1461" t="s">
        <v>1503</v>
      </c>
      <c r="F34" s="2705">
        <v>4178</v>
      </c>
      <c r="G34" s="2705">
        <v>3330</v>
      </c>
      <c r="H34" s="2705">
        <v>3913</v>
      </c>
      <c r="I34" s="2705">
        <v>6</v>
      </c>
      <c r="J34" s="2705">
        <v>11427</v>
      </c>
      <c r="K34" s="2706"/>
      <c r="L34" s="2706">
        <v>11427</v>
      </c>
      <c r="M34" s="1475">
        <v>18</v>
      </c>
      <c r="N34" s="1476"/>
    </row>
    <row r="35" spans="1:14">
      <c r="A35" s="3786"/>
      <c r="B35" s="1475">
        <v>19</v>
      </c>
      <c r="C35" s="1475"/>
      <c r="D35" s="1450"/>
      <c r="E35" s="1461" t="s">
        <v>1504</v>
      </c>
      <c r="F35" s="2705">
        <v>0</v>
      </c>
      <c r="G35" s="2705">
        <v>0</v>
      </c>
      <c r="H35" s="2705">
        <v>0</v>
      </c>
      <c r="I35" s="2705">
        <v>0</v>
      </c>
      <c r="J35" s="2705">
        <v>0</v>
      </c>
      <c r="K35" s="2706"/>
      <c r="L35" s="2706">
        <v>0</v>
      </c>
      <c r="M35" s="1475">
        <v>19</v>
      </c>
      <c r="N35" s="1476"/>
    </row>
    <row r="36" spans="1:14">
      <c r="A36" s="3786"/>
      <c r="B36" s="1475">
        <v>20</v>
      </c>
      <c r="C36" s="1475"/>
      <c r="D36" s="1450"/>
      <c r="E36" s="1461" t="s">
        <v>1505</v>
      </c>
      <c r="F36" s="2705">
        <v>3</v>
      </c>
      <c r="G36" s="2705">
        <v>3</v>
      </c>
      <c r="H36" s="2705">
        <v>8</v>
      </c>
      <c r="I36" s="2705">
        <v>0</v>
      </c>
      <c r="J36" s="2705">
        <v>14</v>
      </c>
      <c r="K36" s="2706"/>
      <c r="L36" s="2706">
        <v>14</v>
      </c>
      <c r="M36" s="1475">
        <v>20</v>
      </c>
      <c r="N36" s="1476"/>
    </row>
    <row r="37" spans="1:14">
      <c r="A37" s="3786"/>
      <c r="B37" s="1475">
        <v>21</v>
      </c>
      <c r="C37" s="1475"/>
      <c r="D37" s="1450"/>
      <c r="E37" s="1461" t="s">
        <v>1506</v>
      </c>
      <c r="F37" s="2705">
        <v>34966</v>
      </c>
      <c r="G37" s="2705">
        <v>8778</v>
      </c>
      <c r="H37" s="2705">
        <v>7010</v>
      </c>
      <c r="I37" s="2705">
        <v>1002</v>
      </c>
      <c r="J37" s="2705">
        <v>51756</v>
      </c>
      <c r="K37" s="2706"/>
      <c r="L37" s="2706">
        <v>51756</v>
      </c>
      <c r="M37" s="1475">
        <v>21</v>
      </c>
      <c r="N37" s="1476"/>
    </row>
    <row r="38" spans="1:14">
      <c r="A38" s="3786"/>
      <c r="B38" s="1475">
        <v>22</v>
      </c>
      <c r="C38" s="1475"/>
      <c r="D38" s="1450"/>
      <c r="E38" s="1461" t="s">
        <v>1507</v>
      </c>
      <c r="F38" s="2705">
        <v>5157</v>
      </c>
      <c r="G38" s="2705">
        <v>88</v>
      </c>
      <c r="H38" s="2705">
        <v>11</v>
      </c>
      <c r="I38" s="2705">
        <v>19</v>
      </c>
      <c r="J38" s="2705">
        <v>5275</v>
      </c>
      <c r="K38" s="2706"/>
      <c r="L38" s="2706">
        <v>5275</v>
      </c>
      <c r="M38" s="1475">
        <v>22</v>
      </c>
      <c r="N38" s="1476"/>
    </row>
    <row r="39" spans="1:14">
      <c r="A39" s="3786"/>
      <c r="B39" s="1475">
        <v>23</v>
      </c>
      <c r="C39" s="1475"/>
      <c r="D39" s="1450"/>
      <c r="E39" s="1461" t="s">
        <v>1508</v>
      </c>
      <c r="F39" s="2705">
        <v>1211</v>
      </c>
      <c r="G39" s="2705">
        <v>1959</v>
      </c>
      <c r="H39" s="2705">
        <v>8938</v>
      </c>
      <c r="I39" s="2705">
        <v>9</v>
      </c>
      <c r="J39" s="2705">
        <v>12117</v>
      </c>
      <c r="K39" s="2706"/>
      <c r="L39" s="2706">
        <v>12117</v>
      </c>
      <c r="M39" s="1475">
        <v>23</v>
      </c>
      <c r="N39" s="1476"/>
    </row>
    <row r="40" spans="1:14">
      <c r="A40" s="3786"/>
      <c r="B40" s="1475">
        <v>24</v>
      </c>
      <c r="C40" s="1475"/>
      <c r="D40" s="1450"/>
      <c r="E40" s="1461" t="s">
        <v>1509</v>
      </c>
      <c r="F40" s="2705">
        <v>1007</v>
      </c>
      <c r="G40" s="2705">
        <v>192</v>
      </c>
      <c r="H40" s="2705">
        <v>0</v>
      </c>
      <c r="I40" s="2705">
        <v>0</v>
      </c>
      <c r="J40" s="2705">
        <v>1199</v>
      </c>
      <c r="K40" s="2706"/>
      <c r="L40" s="2706">
        <v>1199</v>
      </c>
      <c r="M40" s="1475">
        <v>24</v>
      </c>
      <c r="N40" s="1476"/>
    </row>
    <row r="41" spans="1:14">
      <c r="A41" s="3786"/>
      <c r="B41" s="1475">
        <v>25</v>
      </c>
      <c r="C41" s="1475"/>
      <c r="D41" s="1450"/>
      <c r="E41" s="1461" t="s">
        <v>1510</v>
      </c>
      <c r="F41" s="2705">
        <v>551</v>
      </c>
      <c r="G41" s="2705">
        <v>585</v>
      </c>
      <c r="H41" s="2705">
        <v>7311</v>
      </c>
      <c r="I41" s="2705">
        <v>2217</v>
      </c>
      <c r="J41" s="2705">
        <v>10664</v>
      </c>
      <c r="K41" s="2706"/>
      <c r="L41" s="2706">
        <v>10664</v>
      </c>
      <c r="M41" s="1475">
        <v>25</v>
      </c>
      <c r="N41" s="1476"/>
    </row>
    <row r="42" spans="1:14" ht="12.75" customHeight="1">
      <c r="A42" s="3786"/>
      <c r="B42" s="1475">
        <v>26</v>
      </c>
      <c r="C42" s="1475"/>
      <c r="D42" s="1450"/>
      <c r="E42" s="1461" t="s">
        <v>1511</v>
      </c>
      <c r="F42" s="2705">
        <v>0</v>
      </c>
      <c r="G42" s="2705">
        <v>163</v>
      </c>
      <c r="H42" s="2705">
        <v>215</v>
      </c>
      <c r="I42" s="2705">
        <v>0</v>
      </c>
      <c r="J42" s="2705">
        <v>378</v>
      </c>
      <c r="K42" s="2706"/>
      <c r="L42" s="2706">
        <v>378</v>
      </c>
      <c r="M42" s="1475">
        <v>26</v>
      </c>
    </row>
    <row r="43" spans="1:14">
      <c r="A43" s="3786"/>
      <c r="B43" s="1475">
        <v>27</v>
      </c>
      <c r="C43" s="1475"/>
      <c r="D43" s="1450"/>
      <c r="E43" s="1461" t="s">
        <v>1512</v>
      </c>
      <c r="F43" s="2705">
        <v>1520</v>
      </c>
      <c r="G43" s="2705">
        <v>921</v>
      </c>
      <c r="H43" s="2705">
        <v>12076</v>
      </c>
      <c r="I43" s="2705">
        <v>20</v>
      </c>
      <c r="J43" s="2705">
        <v>14537</v>
      </c>
      <c r="K43" s="2706"/>
      <c r="L43" s="2706">
        <v>14537</v>
      </c>
      <c r="M43" s="1475">
        <v>27</v>
      </c>
    </row>
    <row r="44" spans="1:14">
      <c r="A44" s="3786"/>
      <c r="B44" s="1475">
        <v>28</v>
      </c>
      <c r="C44" s="1475"/>
      <c r="D44" s="1450"/>
      <c r="E44" s="1461" t="s">
        <v>1513</v>
      </c>
      <c r="F44" s="2705">
        <v>2789</v>
      </c>
      <c r="G44" s="2705">
        <v>1474</v>
      </c>
      <c r="H44" s="2705">
        <v>2102</v>
      </c>
      <c r="I44" s="2705">
        <v>8660</v>
      </c>
      <c r="J44" s="2705">
        <v>15025</v>
      </c>
      <c r="K44" s="2706"/>
      <c r="L44" s="2706">
        <v>15025</v>
      </c>
      <c r="M44" s="1475">
        <v>28</v>
      </c>
      <c r="N44" s="1476"/>
    </row>
    <row r="45" spans="1:14">
      <c r="A45" s="3786"/>
      <c r="B45" s="1475">
        <v>29</v>
      </c>
      <c r="C45" s="1475"/>
      <c r="D45" s="1450"/>
      <c r="E45" s="1461" t="s">
        <v>1514</v>
      </c>
      <c r="F45" s="2705">
        <v>266</v>
      </c>
      <c r="G45" s="2705">
        <v>324</v>
      </c>
      <c r="H45" s="2705">
        <v>1924</v>
      </c>
      <c r="I45" s="2705">
        <v>0</v>
      </c>
      <c r="J45" s="2705">
        <v>2514</v>
      </c>
      <c r="K45" s="2707" t="s">
        <v>104</v>
      </c>
      <c r="L45" s="2706">
        <v>2514</v>
      </c>
      <c r="M45" s="1475">
        <v>29</v>
      </c>
      <c r="N45" s="3783">
        <v>41</v>
      </c>
    </row>
    <row r="46" spans="1:14">
      <c r="A46" s="3786"/>
      <c r="B46" s="1475">
        <v>30</v>
      </c>
      <c r="C46" s="1475"/>
      <c r="D46" s="1450"/>
      <c r="E46" s="1461" t="s">
        <v>1515</v>
      </c>
      <c r="F46" s="2705">
        <v>25</v>
      </c>
      <c r="G46" s="2705">
        <v>33</v>
      </c>
      <c r="H46" s="2705">
        <v>0</v>
      </c>
      <c r="I46" s="2705">
        <v>0</v>
      </c>
      <c r="J46" s="2705">
        <v>58</v>
      </c>
      <c r="K46" s="2706"/>
      <c r="L46" s="2706">
        <v>58</v>
      </c>
      <c r="M46" s="1475">
        <v>30</v>
      </c>
      <c r="N46" s="3783"/>
    </row>
    <row r="47" spans="1:14" ht="15" customHeight="1">
      <c r="A47" s="1453"/>
      <c r="B47" s="1425" t="s">
        <v>1516</v>
      </c>
      <c r="C47" s="1426"/>
      <c r="D47" s="1426"/>
      <c r="E47" s="1426"/>
      <c r="F47" s="2708"/>
      <c r="G47" s="2708"/>
      <c r="H47" s="2708"/>
      <c r="I47" s="2708"/>
      <c r="J47" s="2709"/>
      <c r="K47" s="2710"/>
      <c r="L47" s="2689"/>
      <c r="M47" s="1428"/>
      <c r="N47" s="1477">
        <v>42</v>
      </c>
    </row>
    <row r="48" spans="1:14">
      <c r="A48" s="1453"/>
      <c r="B48" s="1431" t="s">
        <v>295</v>
      </c>
      <c r="C48" s="1432"/>
      <c r="D48" s="1432"/>
      <c r="E48" s="1433"/>
      <c r="F48" s="2711"/>
      <c r="G48" s="2711"/>
      <c r="H48" s="2711"/>
      <c r="I48" s="2711"/>
      <c r="J48" s="2712"/>
      <c r="K48" s="2713"/>
      <c r="L48" s="2691"/>
      <c r="M48" s="1435"/>
      <c r="N48" s="1477"/>
    </row>
    <row r="49" spans="1:14">
      <c r="A49" s="1453"/>
      <c r="B49" s="1478"/>
      <c r="C49" s="1444"/>
      <c r="D49" s="1444"/>
      <c r="E49" s="1479"/>
      <c r="F49" s="2714"/>
      <c r="G49" s="2715"/>
      <c r="H49" s="2714"/>
      <c r="I49" s="2714"/>
      <c r="J49" s="2716"/>
      <c r="K49" s="2696"/>
      <c r="L49" s="2695"/>
      <c r="M49" s="1480"/>
    </row>
    <row r="50" spans="1:14">
      <c r="A50" s="1453"/>
      <c r="B50" s="1449"/>
      <c r="C50" s="1450"/>
      <c r="D50" s="1450"/>
      <c r="E50" s="1451"/>
      <c r="F50" s="2717"/>
      <c r="G50" s="2715"/>
      <c r="H50" s="2715"/>
      <c r="I50" s="2715"/>
      <c r="J50" s="2716"/>
      <c r="K50" s="2694"/>
      <c r="L50" s="2697"/>
      <c r="M50" s="1470"/>
    </row>
    <row r="51" spans="1:14">
      <c r="A51" s="1453"/>
      <c r="B51" s="1455"/>
      <c r="C51" s="1456"/>
      <c r="D51" s="1457"/>
      <c r="E51" s="1458"/>
      <c r="F51" s="2718"/>
      <c r="G51" s="2719"/>
      <c r="H51" s="2719" t="s">
        <v>1469</v>
      </c>
      <c r="I51" s="2719"/>
      <c r="J51" s="2720"/>
      <c r="K51" s="2698"/>
      <c r="L51" s="2698"/>
      <c r="M51" s="1462"/>
      <c r="N51" s="1441"/>
    </row>
    <row r="52" spans="1:14">
      <c r="A52" s="1453"/>
      <c r="B52" s="1464"/>
      <c r="C52" s="1464"/>
      <c r="D52" s="1437"/>
      <c r="E52" s="1441"/>
      <c r="F52" s="2721"/>
      <c r="G52" s="2722" t="s">
        <v>1470</v>
      </c>
      <c r="H52" s="2722"/>
      <c r="I52" s="2722"/>
      <c r="J52" s="2723"/>
      <c r="K52" s="2700"/>
      <c r="L52" s="2700"/>
      <c r="M52" s="1467"/>
      <c r="N52" s="1441"/>
    </row>
    <row r="53" spans="1:14">
      <c r="A53" s="1453"/>
      <c r="B53" s="1464"/>
      <c r="C53" s="1464"/>
      <c r="D53" s="1437"/>
      <c r="E53" s="1441"/>
      <c r="F53" s="2724" t="s">
        <v>1471</v>
      </c>
      <c r="G53" s="2724" t="s">
        <v>1472</v>
      </c>
      <c r="H53" s="2724" t="s">
        <v>1473</v>
      </c>
      <c r="I53" s="2724"/>
      <c r="J53" s="2692" t="s">
        <v>1474</v>
      </c>
      <c r="K53" s="2700"/>
      <c r="L53" s="2700"/>
      <c r="M53" s="1467"/>
      <c r="N53" s="1441"/>
    </row>
    <row r="54" spans="1:14">
      <c r="A54" s="1453"/>
      <c r="B54" s="1464" t="s">
        <v>7</v>
      </c>
      <c r="C54" s="1464" t="s">
        <v>71</v>
      </c>
      <c r="D54" s="1437"/>
      <c r="E54" s="1470" t="s">
        <v>1475</v>
      </c>
      <c r="F54" s="2724" t="s">
        <v>1476</v>
      </c>
      <c r="G54" s="2724" t="s">
        <v>1477</v>
      </c>
      <c r="H54" s="2724" t="s">
        <v>1478</v>
      </c>
      <c r="I54" s="2724" t="s">
        <v>1479</v>
      </c>
      <c r="J54" s="2692" t="s">
        <v>1480</v>
      </c>
      <c r="K54" s="2699" t="s">
        <v>1481</v>
      </c>
      <c r="L54" s="2699" t="s">
        <v>319</v>
      </c>
      <c r="M54" s="1464" t="s">
        <v>7</v>
      </c>
      <c r="N54" s="1437"/>
    </row>
    <row r="55" spans="1:14">
      <c r="A55" s="1453"/>
      <c r="B55" s="1471" t="s">
        <v>17</v>
      </c>
      <c r="C55" s="1471" t="s">
        <v>79</v>
      </c>
      <c r="D55" s="1444"/>
      <c r="E55" s="1472" t="s">
        <v>24</v>
      </c>
      <c r="F55" s="2725" t="s">
        <v>25</v>
      </c>
      <c r="G55" s="2725" t="s">
        <v>26</v>
      </c>
      <c r="H55" s="2725" t="s">
        <v>27</v>
      </c>
      <c r="I55" s="2725" t="s">
        <v>28</v>
      </c>
      <c r="J55" s="2726" t="s">
        <v>29</v>
      </c>
      <c r="K55" s="2702" t="s">
        <v>30</v>
      </c>
      <c r="L55" s="2702" t="s">
        <v>31</v>
      </c>
      <c r="M55" s="1471" t="s">
        <v>17</v>
      </c>
      <c r="N55" s="1437"/>
    </row>
    <row r="56" spans="1:14">
      <c r="A56" s="1453"/>
      <c r="B56" s="1464"/>
      <c r="C56" s="1464"/>
      <c r="D56" s="1453" t="s">
        <v>1517</v>
      </c>
      <c r="E56" s="1470"/>
      <c r="F56" s="2723"/>
      <c r="G56" s="2723"/>
      <c r="H56" s="2723"/>
      <c r="I56" s="2723"/>
      <c r="J56" s="2723"/>
      <c r="K56" s="2703"/>
      <c r="L56" s="2700"/>
      <c r="M56" s="1464"/>
      <c r="N56" s="1437"/>
    </row>
    <row r="57" spans="1:14">
      <c r="A57" s="1453"/>
      <c r="B57" s="1481">
        <v>101</v>
      </c>
      <c r="C57" s="1464"/>
      <c r="D57" s="1476"/>
      <c r="E57" s="1470" t="s">
        <v>1518</v>
      </c>
      <c r="F57" s="2704">
        <v>8</v>
      </c>
      <c r="G57" s="2704">
        <v>0</v>
      </c>
      <c r="H57" s="2704">
        <v>0</v>
      </c>
      <c r="I57" s="2704">
        <v>0</v>
      </c>
      <c r="J57" s="2704">
        <v>8</v>
      </c>
      <c r="K57" s="2703"/>
      <c r="L57" s="2703">
        <v>8</v>
      </c>
      <c r="M57" s="1464">
        <v>101</v>
      </c>
      <c r="N57" s="1437"/>
    </row>
    <row r="58" spans="1:14">
      <c r="A58" s="1453"/>
      <c r="B58" s="1482">
        <v>102</v>
      </c>
      <c r="C58" s="1475"/>
      <c r="D58" s="1450"/>
      <c r="E58" s="1461" t="s">
        <v>1519</v>
      </c>
      <c r="F58" s="2705">
        <v>664</v>
      </c>
      <c r="G58" s="2705">
        <v>670</v>
      </c>
      <c r="H58" s="2705">
        <v>2206</v>
      </c>
      <c r="I58" s="2705">
        <v>0</v>
      </c>
      <c r="J58" s="2705">
        <v>3540</v>
      </c>
      <c r="K58" s="2706"/>
      <c r="L58" s="2706">
        <v>3540</v>
      </c>
      <c r="M58" s="1475">
        <v>102</v>
      </c>
      <c r="N58" s="1476"/>
    </row>
    <row r="59" spans="1:14">
      <c r="A59" s="1453"/>
      <c r="B59" s="1482">
        <v>103</v>
      </c>
      <c r="C59" s="1475"/>
      <c r="D59" s="1450"/>
      <c r="E59" s="1461" t="s">
        <v>1520</v>
      </c>
      <c r="F59" s="2705">
        <v>1876</v>
      </c>
      <c r="G59" s="2705">
        <v>1618</v>
      </c>
      <c r="H59" s="2705">
        <v>1737</v>
      </c>
      <c r="I59" s="2705">
        <v>2</v>
      </c>
      <c r="J59" s="2705">
        <v>5233</v>
      </c>
      <c r="K59" s="2707" t="s">
        <v>104</v>
      </c>
      <c r="L59" s="2706">
        <v>5233</v>
      </c>
      <c r="M59" s="1475">
        <v>103</v>
      </c>
      <c r="N59" s="1476"/>
    </row>
    <row r="60" spans="1:14">
      <c r="A60" s="1453"/>
      <c r="B60" s="1482">
        <v>104</v>
      </c>
      <c r="C60" s="1475"/>
      <c r="D60" s="1450"/>
      <c r="E60" s="1461" t="s">
        <v>1521</v>
      </c>
      <c r="F60" s="2705">
        <v>0</v>
      </c>
      <c r="G60" s="2705">
        <v>0</v>
      </c>
      <c r="H60" s="2705">
        <v>0</v>
      </c>
      <c r="I60" s="2705">
        <v>0</v>
      </c>
      <c r="J60" s="2705">
        <v>0</v>
      </c>
      <c r="K60" s="2707" t="s">
        <v>104</v>
      </c>
      <c r="L60" s="2706">
        <v>0</v>
      </c>
      <c r="M60" s="1475">
        <v>104</v>
      </c>
      <c r="N60" s="1476"/>
    </row>
    <row r="61" spans="1:14">
      <c r="A61" s="1453"/>
      <c r="B61" s="1482">
        <v>105</v>
      </c>
      <c r="C61" s="1475"/>
      <c r="D61" s="1450"/>
      <c r="E61" s="1461" t="s">
        <v>1522</v>
      </c>
      <c r="F61" s="2705">
        <v>0</v>
      </c>
      <c r="G61" s="2705">
        <v>0</v>
      </c>
      <c r="H61" s="2705">
        <v>0</v>
      </c>
      <c r="I61" s="2705">
        <v>0</v>
      </c>
      <c r="J61" s="2705">
        <v>0</v>
      </c>
      <c r="K61" s="2707" t="s">
        <v>104</v>
      </c>
      <c r="L61" s="2706">
        <v>0</v>
      </c>
      <c r="M61" s="1475">
        <v>105</v>
      </c>
      <c r="N61" s="1476"/>
    </row>
    <row r="62" spans="1:14">
      <c r="A62" s="1453"/>
      <c r="B62" s="1482">
        <v>106</v>
      </c>
      <c r="C62" s="1475"/>
      <c r="D62" s="1450"/>
      <c r="E62" s="1461" t="s">
        <v>1523</v>
      </c>
      <c r="F62" s="2705">
        <v>78</v>
      </c>
      <c r="G62" s="2705">
        <v>2654</v>
      </c>
      <c r="H62" s="2705">
        <v>15467</v>
      </c>
      <c r="I62" s="2705">
        <v>0</v>
      </c>
      <c r="J62" s="2705">
        <v>18199</v>
      </c>
      <c r="K62" s="2707" t="s">
        <v>104</v>
      </c>
      <c r="L62" s="2706">
        <v>18199</v>
      </c>
      <c r="M62" s="1475">
        <v>106</v>
      </c>
      <c r="N62" s="1476"/>
    </row>
    <row r="63" spans="1:14">
      <c r="A63" s="1453"/>
      <c r="B63" s="1482">
        <v>107</v>
      </c>
      <c r="C63" s="1475"/>
      <c r="D63" s="1450"/>
      <c r="E63" s="1461" t="s">
        <v>1524</v>
      </c>
      <c r="F63" s="2705">
        <v>0</v>
      </c>
      <c r="G63" s="2705">
        <v>0</v>
      </c>
      <c r="H63" s="2705">
        <v>366</v>
      </c>
      <c r="I63" s="2705">
        <v>0</v>
      </c>
      <c r="J63" s="2705">
        <v>366</v>
      </c>
      <c r="K63" s="2707" t="s">
        <v>104</v>
      </c>
      <c r="L63" s="2706">
        <v>366</v>
      </c>
      <c r="M63" s="1475">
        <v>107</v>
      </c>
      <c r="N63" s="1476"/>
    </row>
    <row r="64" spans="1:14">
      <c r="A64" s="1453"/>
      <c r="B64" s="1482">
        <v>108</v>
      </c>
      <c r="C64" s="1475"/>
      <c r="D64" s="1450"/>
      <c r="E64" s="1461" t="s">
        <v>1525</v>
      </c>
      <c r="F64" s="2705">
        <v>0</v>
      </c>
      <c r="G64" s="2705">
        <v>663</v>
      </c>
      <c r="H64" s="2705">
        <v>1666</v>
      </c>
      <c r="I64" s="2705">
        <v>60</v>
      </c>
      <c r="J64" s="2705">
        <v>2389</v>
      </c>
      <c r="K64" s="2707" t="s">
        <v>104</v>
      </c>
      <c r="L64" s="2706">
        <v>2389</v>
      </c>
      <c r="M64" s="1475">
        <v>108</v>
      </c>
      <c r="N64" s="1476"/>
    </row>
    <row r="65" spans="1:14">
      <c r="A65" s="1453"/>
      <c r="B65" s="1482">
        <v>109</v>
      </c>
      <c r="C65" s="1475"/>
      <c r="D65" s="1450"/>
      <c r="E65" s="1461" t="s">
        <v>1526</v>
      </c>
      <c r="F65" s="2705">
        <v>10051</v>
      </c>
      <c r="G65" s="2705">
        <v>17056</v>
      </c>
      <c r="H65" s="2705">
        <v>1215</v>
      </c>
      <c r="I65" s="2705">
        <v>749</v>
      </c>
      <c r="J65" s="2705">
        <v>29071</v>
      </c>
      <c r="K65" s="2706"/>
      <c r="L65" s="2706">
        <v>29071</v>
      </c>
      <c r="M65" s="1475">
        <v>109</v>
      </c>
      <c r="N65" s="1476"/>
    </row>
    <row r="66" spans="1:14">
      <c r="A66" s="1453"/>
      <c r="B66" s="1482">
        <v>110</v>
      </c>
      <c r="C66" s="1475"/>
      <c r="D66" s="1450"/>
      <c r="E66" s="1461" t="s">
        <v>1527</v>
      </c>
      <c r="F66" s="2705">
        <v>0</v>
      </c>
      <c r="G66" s="2705">
        <v>13720</v>
      </c>
      <c r="H66" s="2705">
        <v>2801</v>
      </c>
      <c r="I66" s="2705">
        <v>0</v>
      </c>
      <c r="J66" s="2705">
        <v>16521</v>
      </c>
      <c r="K66" s="2706"/>
      <c r="L66" s="2706">
        <v>16521</v>
      </c>
      <c r="M66" s="1475">
        <v>110</v>
      </c>
      <c r="N66" s="1476"/>
    </row>
    <row r="67" spans="1:14">
      <c r="A67" s="1453"/>
      <c r="B67" s="1482">
        <v>111</v>
      </c>
      <c r="C67" s="1475"/>
      <c r="D67" s="1450"/>
      <c r="E67" s="1461" t="s">
        <v>1528</v>
      </c>
      <c r="F67" s="2705">
        <v>3533</v>
      </c>
      <c r="G67" s="2705">
        <v>59</v>
      </c>
      <c r="H67" s="2705">
        <v>4456</v>
      </c>
      <c r="I67" s="2705">
        <v>0</v>
      </c>
      <c r="J67" s="2705">
        <v>8048</v>
      </c>
      <c r="K67" s="2706"/>
      <c r="L67" s="2706">
        <v>8048</v>
      </c>
      <c r="M67" s="1475">
        <v>111</v>
      </c>
      <c r="N67" s="1476"/>
    </row>
    <row r="68" spans="1:14">
      <c r="A68" s="1453"/>
      <c r="B68" s="1482">
        <v>112</v>
      </c>
      <c r="C68" s="1475"/>
      <c r="D68" s="1450"/>
      <c r="E68" s="1461" t="s">
        <v>1529</v>
      </c>
      <c r="F68" s="2705">
        <v>0</v>
      </c>
      <c r="G68" s="2705">
        <v>0</v>
      </c>
      <c r="H68" s="2705">
        <v>0</v>
      </c>
      <c r="I68" s="2705">
        <v>81766</v>
      </c>
      <c r="J68" s="2705">
        <v>81766</v>
      </c>
      <c r="K68" s="2706"/>
      <c r="L68" s="2706">
        <v>81766</v>
      </c>
      <c r="M68" s="1475">
        <v>112</v>
      </c>
      <c r="N68" s="1476"/>
    </row>
    <row r="69" spans="1:14">
      <c r="A69" s="1453"/>
      <c r="B69" s="1482">
        <v>113</v>
      </c>
      <c r="C69" s="1475"/>
      <c r="D69" s="1450"/>
      <c r="E69" s="1461" t="s">
        <v>1530</v>
      </c>
      <c r="F69" s="2705">
        <v>0</v>
      </c>
      <c r="G69" s="2705">
        <v>0</v>
      </c>
      <c r="H69" s="2705">
        <v>0</v>
      </c>
      <c r="I69" s="2705">
        <v>4596</v>
      </c>
      <c r="J69" s="2705">
        <v>4596</v>
      </c>
      <c r="K69" s="2706"/>
      <c r="L69" s="2706">
        <v>4596</v>
      </c>
      <c r="M69" s="1475">
        <v>113</v>
      </c>
      <c r="N69" s="1476"/>
    </row>
    <row r="70" spans="1:14">
      <c r="A70" s="1453"/>
      <c r="B70" s="1482">
        <v>114</v>
      </c>
      <c r="C70" s="1475"/>
      <c r="D70" s="1450"/>
      <c r="E70" s="1461" t="s">
        <v>1531</v>
      </c>
      <c r="F70" s="2705">
        <v>0</v>
      </c>
      <c r="G70" s="2705">
        <v>0</v>
      </c>
      <c r="H70" s="2705">
        <v>0</v>
      </c>
      <c r="I70" s="2705">
        <v>12018</v>
      </c>
      <c r="J70" s="2705">
        <v>12018</v>
      </c>
      <c r="K70" s="2706"/>
      <c r="L70" s="2706">
        <v>12018</v>
      </c>
      <c r="M70" s="1475">
        <v>114</v>
      </c>
      <c r="N70" s="1476"/>
    </row>
    <row r="71" spans="1:14">
      <c r="A71" s="1453"/>
      <c r="B71" s="1482">
        <v>115</v>
      </c>
      <c r="C71" s="1475"/>
      <c r="D71" s="1450"/>
      <c r="E71" s="1461" t="s">
        <v>1532</v>
      </c>
      <c r="F71" s="2705">
        <v>0</v>
      </c>
      <c r="G71" s="2705">
        <v>0</v>
      </c>
      <c r="H71" s="2705">
        <v>0</v>
      </c>
      <c r="I71" s="2705">
        <v>33177</v>
      </c>
      <c r="J71" s="2705">
        <v>33177</v>
      </c>
      <c r="K71" s="2706"/>
      <c r="L71" s="2706">
        <v>33177</v>
      </c>
      <c r="M71" s="1475">
        <v>115</v>
      </c>
      <c r="N71" s="1476"/>
    </row>
    <row r="72" spans="1:14">
      <c r="A72" s="1453"/>
      <c r="B72" s="1482">
        <v>116</v>
      </c>
      <c r="C72" s="1475"/>
      <c r="D72" s="1450"/>
      <c r="E72" s="1461" t="s">
        <v>1533</v>
      </c>
      <c r="F72" s="2705">
        <v>0</v>
      </c>
      <c r="G72" s="2705">
        <v>0</v>
      </c>
      <c r="H72" s="2705">
        <v>0</v>
      </c>
      <c r="I72" s="2705">
        <v>2796</v>
      </c>
      <c r="J72" s="2705">
        <v>2796</v>
      </c>
      <c r="K72" s="2706"/>
      <c r="L72" s="2706">
        <v>2796</v>
      </c>
      <c r="M72" s="1475">
        <v>116</v>
      </c>
      <c r="N72" s="1476"/>
    </row>
    <row r="73" spans="1:14">
      <c r="A73" s="1453"/>
      <c r="B73" s="1482">
        <v>117</v>
      </c>
      <c r="C73" s="1475"/>
      <c r="D73" s="1450"/>
      <c r="E73" s="1461" t="s">
        <v>1534</v>
      </c>
      <c r="F73" s="2705">
        <v>0</v>
      </c>
      <c r="G73" s="2705">
        <v>0</v>
      </c>
      <c r="H73" s="2705">
        <v>0</v>
      </c>
      <c r="I73" s="2705">
        <v>6208</v>
      </c>
      <c r="J73" s="2705">
        <v>6208</v>
      </c>
      <c r="K73" s="2706"/>
      <c r="L73" s="2706">
        <v>6208</v>
      </c>
      <c r="M73" s="1475">
        <v>117</v>
      </c>
      <c r="N73" s="1476"/>
    </row>
    <row r="74" spans="1:14">
      <c r="A74" s="1453"/>
      <c r="B74" s="1482">
        <v>118</v>
      </c>
      <c r="C74" s="1475" t="s">
        <v>98</v>
      </c>
      <c r="D74" s="1450"/>
      <c r="E74" s="1461" t="s">
        <v>1535</v>
      </c>
      <c r="F74" s="2705">
        <v>0</v>
      </c>
      <c r="G74" s="2705">
        <v>0</v>
      </c>
      <c r="H74" s="2705">
        <v>40356</v>
      </c>
      <c r="I74" s="2705">
        <v>0</v>
      </c>
      <c r="J74" s="2705">
        <v>40356</v>
      </c>
      <c r="K74" s="2706"/>
      <c r="L74" s="2706">
        <v>40356</v>
      </c>
      <c r="M74" s="1475">
        <v>118</v>
      </c>
      <c r="N74" s="1476"/>
    </row>
    <row r="75" spans="1:14">
      <c r="A75" s="1453"/>
      <c r="B75" s="1482">
        <v>119</v>
      </c>
      <c r="C75" s="1475" t="s">
        <v>98</v>
      </c>
      <c r="D75" s="1450"/>
      <c r="E75" s="1461" t="s">
        <v>1536</v>
      </c>
      <c r="F75" s="2705">
        <v>0</v>
      </c>
      <c r="G75" s="2705">
        <v>0</v>
      </c>
      <c r="H75" s="2705">
        <v>149222</v>
      </c>
      <c r="I75" s="2705">
        <v>0</v>
      </c>
      <c r="J75" s="2705">
        <v>149222</v>
      </c>
      <c r="K75" s="2706"/>
      <c r="L75" s="2706">
        <v>149222</v>
      </c>
      <c r="M75" s="1475">
        <v>119</v>
      </c>
      <c r="N75" s="1476"/>
    </row>
    <row r="76" spans="1:14">
      <c r="A76" s="1453"/>
      <c r="B76" s="1482">
        <v>120</v>
      </c>
      <c r="C76" s="1475" t="s">
        <v>98</v>
      </c>
      <c r="D76" s="1450"/>
      <c r="E76" s="1461" t="s">
        <v>1537</v>
      </c>
      <c r="F76" s="2705">
        <v>0</v>
      </c>
      <c r="G76" s="2705">
        <v>0</v>
      </c>
      <c r="H76" s="2705">
        <v>13308</v>
      </c>
      <c r="I76" s="2705">
        <v>0</v>
      </c>
      <c r="J76" s="2705">
        <v>13308</v>
      </c>
      <c r="K76" s="2706"/>
      <c r="L76" s="2706">
        <v>13308</v>
      </c>
      <c r="M76" s="1475">
        <v>120</v>
      </c>
      <c r="N76" s="1476"/>
    </row>
    <row r="77" spans="1:14">
      <c r="A77" s="1453"/>
      <c r="B77" s="1482">
        <v>121</v>
      </c>
      <c r="C77" s="1475" t="s">
        <v>98</v>
      </c>
      <c r="D77" s="1450"/>
      <c r="E77" s="1461" t="s">
        <v>1538</v>
      </c>
      <c r="F77" s="2705">
        <v>0</v>
      </c>
      <c r="G77" s="2705">
        <v>0</v>
      </c>
      <c r="H77" s="2705">
        <v>-9915</v>
      </c>
      <c r="I77" s="2705">
        <v>0</v>
      </c>
      <c r="J77" s="2705">
        <v>-9915</v>
      </c>
      <c r="K77" s="2706"/>
      <c r="L77" s="2706">
        <v>-9915</v>
      </c>
      <c r="M77" s="1475">
        <v>121</v>
      </c>
      <c r="N77" s="1476"/>
    </row>
    <row r="78" spans="1:14">
      <c r="A78" s="3782" t="s">
        <v>388</v>
      </c>
      <c r="B78" s="1482">
        <v>122</v>
      </c>
      <c r="C78" s="1475" t="s">
        <v>98</v>
      </c>
      <c r="D78" s="1450"/>
      <c r="E78" s="1461" t="s">
        <v>1539</v>
      </c>
      <c r="F78" s="2705">
        <v>0</v>
      </c>
      <c r="G78" s="2705">
        <v>0</v>
      </c>
      <c r="H78" s="2705">
        <v>0</v>
      </c>
      <c r="I78" s="2705">
        <v>0</v>
      </c>
      <c r="J78" s="2705">
        <v>0</v>
      </c>
      <c r="K78" s="2706"/>
      <c r="L78" s="2706">
        <v>0</v>
      </c>
      <c r="M78" s="1475">
        <v>122</v>
      </c>
      <c r="N78" s="1476"/>
    </row>
    <row r="79" spans="1:14">
      <c r="A79" s="3782"/>
      <c r="B79" s="1482">
        <v>123</v>
      </c>
      <c r="C79" s="1475" t="s">
        <v>98</v>
      </c>
      <c r="D79" s="1450"/>
      <c r="E79" s="1461" t="s">
        <v>1540</v>
      </c>
      <c r="F79" s="2705">
        <v>0</v>
      </c>
      <c r="G79" s="2705">
        <v>0</v>
      </c>
      <c r="H79" s="2705">
        <v>0</v>
      </c>
      <c r="I79" s="2705">
        <v>0</v>
      </c>
      <c r="J79" s="2705">
        <v>0</v>
      </c>
      <c r="K79" s="2706"/>
      <c r="L79" s="2706">
        <v>0</v>
      </c>
      <c r="M79" s="1475">
        <v>123</v>
      </c>
      <c r="N79" s="1476"/>
    </row>
    <row r="80" spans="1:14">
      <c r="A80" s="3782"/>
      <c r="B80" s="1482">
        <v>124</v>
      </c>
      <c r="C80" s="1475"/>
      <c r="D80" s="1450"/>
      <c r="E80" s="1461" t="s">
        <v>1541</v>
      </c>
      <c r="F80" s="2705">
        <v>0</v>
      </c>
      <c r="G80" s="2705">
        <v>0</v>
      </c>
      <c r="H80" s="2705">
        <v>6024</v>
      </c>
      <c r="I80" s="2705">
        <v>0</v>
      </c>
      <c r="J80" s="2705">
        <v>6024</v>
      </c>
      <c r="K80" s="2706"/>
      <c r="L80" s="2706">
        <v>6024</v>
      </c>
      <c r="M80" s="1475">
        <v>124</v>
      </c>
      <c r="N80" s="3783" t="s">
        <v>3206</v>
      </c>
    </row>
    <row r="81" spans="1:14">
      <c r="A81" s="3782"/>
      <c r="B81" s="1482">
        <v>125</v>
      </c>
      <c r="C81" s="1475"/>
      <c r="D81" s="1450"/>
      <c r="E81" s="1461" t="s">
        <v>1542</v>
      </c>
      <c r="F81" s="2705">
        <v>0</v>
      </c>
      <c r="G81" s="2705">
        <v>0</v>
      </c>
      <c r="H81" s="2705">
        <v>1354</v>
      </c>
      <c r="I81" s="2705">
        <v>0</v>
      </c>
      <c r="J81" s="2705">
        <v>1354</v>
      </c>
      <c r="K81" s="2706"/>
      <c r="L81" s="2706">
        <v>1354</v>
      </c>
      <c r="M81" s="1475">
        <v>125</v>
      </c>
      <c r="N81" s="3783"/>
    </row>
    <row r="82" spans="1:14">
      <c r="A82" s="3782"/>
      <c r="B82" s="1482">
        <v>126</v>
      </c>
      <c r="C82" s="1475"/>
      <c r="D82" s="1450"/>
      <c r="E82" s="1461" t="s">
        <v>1543</v>
      </c>
      <c r="F82" s="2705">
        <v>0</v>
      </c>
      <c r="G82" s="2705">
        <v>0</v>
      </c>
      <c r="H82" s="2705">
        <v>96</v>
      </c>
      <c r="I82" s="2705">
        <v>0</v>
      </c>
      <c r="J82" s="2705">
        <v>96</v>
      </c>
      <c r="K82" s="2706"/>
      <c r="L82" s="2706">
        <v>96</v>
      </c>
      <c r="M82" s="1475">
        <v>126</v>
      </c>
      <c r="N82" s="3783"/>
    </row>
    <row r="83" spans="1:14">
      <c r="A83" s="3782"/>
      <c r="B83" s="1482">
        <v>127</v>
      </c>
      <c r="C83" s="1475" t="s">
        <v>98</v>
      </c>
      <c r="D83" s="1450"/>
      <c r="E83" s="1461" t="s">
        <v>1544</v>
      </c>
      <c r="F83" s="2705">
        <v>0</v>
      </c>
      <c r="G83" s="2705">
        <v>0</v>
      </c>
      <c r="H83" s="2705">
        <v>-7495</v>
      </c>
      <c r="I83" s="2705">
        <v>0</v>
      </c>
      <c r="J83" s="2705">
        <v>-7495</v>
      </c>
      <c r="K83" s="2706"/>
      <c r="L83" s="2706">
        <v>-7495</v>
      </c>
      <c r="M83" s="1475">
        <v>127</v>
      </c>
      <c r="N83" s="3783"/>
    </row>
    <row r="84" spans="1:14">
      <c r="A84" s="3782"/>
      <c r="B84" s="1482">
        <v>128</v>
      </c>
      <c r="C84" s="1475" t="s">
        <v>98</v>
      </c>
      <c r="D84" s="1450"/>
      <c r="E84" s="1461" t="s">
        <v>1545</v>
      </c>
      <c r="F84" s="2705">
        <v>0</v>
      </c>
      <c r="G84" s="2705">
        <v>0</v>
      </c>
      <c r="H84" s="2705">
        <v>-79</v>
      </c>
      <c r="I84" s="2705">
        <v>0</v>
      </c>
      <c r="J84" s="2705">
        <v>-79</v>
      </c>
      <c r="K84" s="2706"/>
      <c r="L84" s="2706">
        <v>-79</v>
      </c>
      <c r="M84" s="1475">
        <v>128</v>
      </c>
      <c r="N84" s="3783"/>
    </row>
    <row r="85" spans="1:14">
      <c r="A85" s="3782"/>
      <c r="B85" s="1482">
        <v>129</v>
      </c>
      <c r="C85" s="1475" t="s">
        <v>98</v>
      </c>
      <c r="D85" s="1450"/>
      <c r="E85" s="1461" t="s">
        <v>1546</v>
      </c>
      <c r="F85" s="2705">
        <v>0</v>
      </c>
      <c r="G85" s="2705">
        <v>0</v>
      </c>
      <c r="H85" s="2705">
        <v>-3</v>
      </c>
      <c r="I85" s="2705">
        <v>0</v>
      </c>
      <c r="J85" s="2705">
        <v>-3</v>
      </c>
      <c r="K85" s="2706"/>
      <c r="L85" s="2706">
        <v>-3</v>
      </c>
      <c r="M85" s="1475">
        <v>129</v>
      </c>
      <c r="N85" s="3783"/>
    </row>
    <row r="86" spans="1:14">
      <c r="A86" s="3782"/>
      <c r="B86" s="1482">
        <v>130</v>
      </c>
      <c r="C86" s="1475" t="s">
        <v>98</v>
      </c>
      <c r="D86" s="1450"/>
      <c r="E86" s="1461" t="s">
        <v>1547</v>
      </c>
      <c r="F86" s="2705">
        <v>0</v>
      </c>
      <c r="G86" s="2705">
        <v>0</v>
      </c>
      <c r="H86" s="2705">
        <v>5344</v>
      </c>
      <c r="I86" s="2705">
        <v>0</v>
      </c>
      <c r="J86" s="2705">
        <v>5344</v>
      </c>
      <c r="K86" s="2706"/>
      <c r="L86" s="2706">
        <v>5344</v>
      </c>
      <c r="M86" s="1475">
        <v>130</v>
      </c>
      <c r="N86" s="3783"/>
    </row>
    <row r="87" spans="1:14">
      <c r="A87" s="3782"/>
      <c r="B87" s="1482">
        <v>131</v>
      </c>
      <c r="C87" s="1475" t="s">
        <v>98</v>
      </c>
      <c r="D87" s="1450"/>
      <c r="E87" s="1461" t="s">
        <v>1548</v>
      </c>
      <c r="F87" s="2705">
        <v>0</v>
      </c>
      <c r="G87" s="2705">
        <v>0</v>
      </c>
      <c r="H87" s="2705">
        <v>0</v>
      </c>
      <c r="I87" s="2705">
        <v>0</v>
      </c>
      <c r="J87" s="2705">
        <v>0</v>
      </c>
      <c r="K87" s="2706"/>
      <c r="L87" s="2706">
        <v>0</v>
      </c>
      <c r="M87" s="1475">
        <v>131</v>
      </c>
      <c r="N87" s="3783"/>
    </row>
    <row r="88" spans="1:14">
      <c r="A88" s="3782"/>
      <c r="B88" s="1482">
        <v>132</v>
      </c>
      <c r="C88" s="1475" t="s">
        <v>98</v>
      </c>
      <c r="D88" s="1450"/>
      <c r="E88" s="1461" t="s">
        <v>1549</v>
      </c>
      <c r="F88" s="2705">
        <v>0</v>
      </c>
      <c r="G88" s="2705">
        <v>0</v>
      </c>
      <c r="H88" s="2705">
        <v>2696</v>
      </c>
      <c r="I88" s="2705">
        <v>0</v>
      </c>
      <c r="J88" s="2705">
        <v>2696</v>
      </c>
      <c r="K88" s="2706"/>
      <c r="L88" s="2706">
        <v>2696</v>
      </c>
      <c r="M88" s="1475">
        <v>132</v>
      </c>
      <c r="N88" s="3783"/>
    </row>
    <row r="89" spans="1:14">
      <c r="A89" s="3782"/>
      <c r="B89" s="1475">
        <v>133</v>
      </c>
      <c r="C89" s="1475" t="s">
        <v>98</v>
      </c>
      <c r="D89" s="1450"/>
      <c r="E89" s="1461" t="s">
        <v>1550</v>
      </c>
      <c r="F89" s="2705">
        <v>0</v>
      </c>
      <c r="G89" s="2705">
        <v>0</v>
      </c>
      <c r="H89" s="2705">
        <v>0</v>
      </c>
      <c r="I89" s="2705">
        <v>0</v>
      </c>
      <c r="J89" s="2705">
        <v>0</v>
      </c>
      <c r="K89" s="2706"/>
      <c r="L89" s="2706">
        <v>0</v>
      </c>
      <c r="M89" s="1475">
        <v>133</v>
      </c>
      <c r="N89" s="3783"/>
    </row>
    <row r="90" spans="1:14">
      <c r="A90" s="3782"/>
      <c r="B90" s="1481">
        <v>134</v>
      </c>
      <c r="C90" s="1464" t="s">
        <v>98</v>
      </c>
      <c r="D90" s="1476"/>
      <c r="E90" s="1470" t="s">
        <v>1551</v>
      </c>
      <c r="F90" s="2704">
        <v>0</v>
      </c>
      <c r="G90" s="2704">
        <v>0</v>
      </c>
      <c r="H90" s="2704">
        <v>0</v>
      </c>
      <c r="I90" s="2704">
        <v>0</v>
      </c>
      <c r="J90" s="2705">
        <v>0</v>
      </c>
      <c r="K90" s="2703"/>
      <c r="L90" s="2706">
        <v>0</v>
      </c>
      <c r="M90" s="1464">
        <f>M89+1</f>
        <v>134</v>
      </c>
      <c r="N90" s="3783"/>
    </row>
    <row r="91" spans="1:14">
      <c r="A91" s="3782"/>
      <c r="B91" s="1482">
        <v>135</v>
      </c>
      <c r="C91" s="1475" t="s">
        <v>98</v>
      </c>
      <c r="D91" s="1450"/>
      <c r="E91" s="1461" t="s">
        <v>1552</v>
      </c>
      <c r="F91" s="2705">
        <v>0</v>
      </c>
      <c r="G91" s="2705">
        <v>0</v>
      </c>
      <c r="H91" s="2705">
        <v>-1690</v>
      </c>
      <c r="I91" s="2705">
        <v>0</v>
      </c>
      <c r="J91" s="2705">
        <v>-1690</v>
      </c>
      <c r="K91" s="2706"/>
      <c r="L91" s="2706">
        <v>-1690</v>
      </c>
      <c r="M91" s="1475">
        <v>135</v>
      </c>
      <c r="N91" s="3783"/>
    </row>
    <row r="92" spans="1:14" ht="14.25" customHeight="1">
      <c r="A92" s="3787" t="s">
        <v>388</v>
      </c>
      <c r="B92" s="1425" t="s">
        <v>1516</v>
      </c>
      <c r="C92" s="1426"/>
      <c r="D92" s="1426"/>
      <c r="E92" s="1426"/>
      <c r="F92" s="2708"/>
      <c r="G92" s="2708"/>
      <c r="H92" s="2708"/>
      <c r="I92" s="2708"/>
      <c r="J92" s="2709"/>
      <c r="K92" s="2690"/>
      <c r="L92" s="2689"/>
      <c r="M92" s="1483"/>
      <c r="N92" s="3784" t="s">
        <v>3206</v>
      </c>
    </row>
    <row r="93" spans="1:14" ht="12.75" customHeight="1">
      <c r="A93" s="3787"/>
      <c r="B93" s="1431" t="s">
        <v>295</v>
      </c>
      <c r="C93" s="1432"/>
      <c r="D93" s="1432"/>
      <c r="E93" s="1433"/>
      <c r="F93" s="2711"/>
      <c r="G93" s="2711"/>
      <c r="H93" s="2711"/>
      <c r="I93" s="2711"/>
      <c r="J93" s="2712"/>
      <c r="K93" s="2693"/>
      <c r="L93" s="2691"/>
      <c r="M93" s="1435"/>
      <c r="N93" s="3785"/>
    </row>
    <row r="94" spans="1:14" ht="12.75" customHeight="1">
      <c r="A94" s="3787"/>
      <c r="B94" s="1478"/>
      <c r="C94" s="1444"/>
      <c r="D94" s="1444"/>
      <c r="E94" s="1479"/>
      <c r="F94" s="2714"/>
      <c r="G94" s="2715"/>
      <c r="H94" s="2714"/>
      <c r="I94" s="2714"/>
      <c r="J94" s="2716"/>
      <c r="K94" s="2696"/>
      <c r="L94" s="2695"/>
      <c r="M94" s="1480"/>
      <c r="N94" s="3785"/>
    </row>
    <row r="95" spans="1:14" ht="12.75" customHeight="1">
      <c r="A95" s="3787"/>
      <c r="B95" s="1449"/>
      <c r="C95" s="1450"/>
      <c r="D95" s="1450"/>
      <c r="E95" s="1451"/>
      <c r="F95" s="2717"/>
      <c r="G95" s="2715"/>
      <c r="H95" s="2715"/>
      <c r="I95" s="2715"/>
      <c r="J95" s="2716"/>
      <c r="K95" s="2694"/>
      <c r="L95" s="2697"/>
      <c r="M95" s="1470"/>
      <c r="N95" s="3785"/>
    </row>
    <row r="96" spans="1:14" ht="12.75" customHeight="1">
      <c r="A96" s="3787"/>
      <c r="B96" s="1455"/>
      <c r="C96" s="1456"/>
      <c r="D96" s="1457"/>
      <c r="E96" s="1458"/>
      <c r="F96" s="2718"/>
      <c r="G96" s="2719"/>
      <c r="H96" s="2719"/>
      <c r="I96" s="2719"/>
      <c r="J96" s="2720"/>
      <c r="K96" s="2698"/>
      <c r="L96" s="2698"/>
      <c r="M96" s="1462"/>
      <c r="N96" s="3785"/>
    </row>
    <row r="97" spans="1:14" ht="12.75" customHeight="1">
      <c r="A97" s="3787"/>
      <c r="B97" s="1464"/>
      <c r="C97" s="1464"/>
      <c r="D97" s="1437"/>
      <c r="E97" s="1441"/>
      <c r="F97" s="2721"/>
      <c r="G97" s="2722" t="s">
        <v>1470</v>
      </c>
      <c r="H97" s="2722"/>
      <c r="I97" s="2722"/>
      <c r="J97" s="2723"/>
      <c r="K97" s="2700"/>
      <c r="L97" s="2700"/>
      <c r="M97" s="1467"/>
      <c r="N97" s="3785"/>
    </row>
    <row r="98" spans="1:14" ht="12.75" customHeight="1">
      <c r="A98" s="3787"/>
      <c r="B98" s="1464"/>
      <c r="C98" s="1464"/>
      <c r="D98" s="1437"/>
      <c r="E98" s="1441"/>
      <c r="F98" s="2724" t="s">
        <v>1471</v>
      </c>
      <c r="G98" s="2724" t="s">
        <v>1472</v>
      </c>
      <c r="H98" s="2724" t="s">
        <v>1473</v>
      </c>
      <c r="I98" s="2724"/>
      <c r="J98" s="2692" t="s">
        <v>1474</v>
      </c>
      <c r="K98" s="2700"/>
      <c r="L98" s="2700"/>
      <c r="M98" s="1467"/>
      <c r="N98" s="3785"/>
    </row>
    <row r="99" spans="1:14" ht="12.75" customHeight="1">
      <c r="A99" s="3787"/>
      <c r="B99" s="1464" t="s">
        <v>7</v>
      </c>
      <c r="C99" s="1464" t="s">
        <v>71</v>
      </c>
      <c r="D99" s="1437"/>
      <c r="E99" s="1470" t="s">
        <v>1475</v>
      </c>
      <c r="F99" s="2724" t="s">
        <v>1476</v>
      </c>
      <c r="G99" s="2724" t="s">
        <v>1477</v>
      </c>
      <c r="H99" s="2724" t="s">
        <v>1478</v>
      </c>
      <c r="I99" s="2724" t="s">
        <v>1479</v>
      </c>
      <c r="J99" s="2692" t="s">
        <v>1480</v>
      </c>
      <c r="K99" s="2699" t="s">
        <v>1481</v>
      </c>
      <c r="L99" s="2699" t="s">
        <v>319</v>
      </c>
      <c r="M99" s="1464" t="s">
        <v>7</v>
      </c>
      <c r="N99" s="3785"/>
    </row>
    <row r="100" spans="1:14" ht="15.75" customHeight="1">
      <c r="A100" s="3787"/>
      <c r="B100" s="1471" t="s">
        <v>17</v>
      </c>
      <c r="C100" s="1471" t="s">
        <v>79</v>
      </c>
      <c r="D100" s="1444"/>
      <c r="E100" s="1472" t="s">
        <v>24</v>
      </c>
      <c r="F100" s="2725" t="s">
        <v>25</v>
      </c>
      <c r="G100" s="2725" t="s">
        <v>26</v>
      </c>
      <c r="H100" s="2725" t="s">
        <v>27</v>
      </c>
      <c r="I100" s="2725" t="s">
        <v>28</v>
      </c>
      <c r="J100" s="2726" t="s">
        <v>29</v>
      </c>
      <c r="K100" s="2702" t="s">
        <v>30</v>
      </c>
      <c r="L100" s="2702" t="s">
        <v>31</v>
      </c>
      <c r="M100" s="1471" t="s">
        <v>17</v>
      </c>
      <c r="N100" s="3785"/>
    </row>
    <row r="101" spans="1:14" ht="12.75" customHeight="1">
      <c r="A101" s="3787"/>
      <c r="B101" s="1464"/>
      <c r="C101" s="1464"/>
      <c r="D101" s="1453" t="s">
        <v>1517</v>
      </c>
      <c r="E101" s="1470"/>
      <c r="F101" s="2703"/>
      <c r="G101" s="2703"/>
      <c r="H101" s="2703"/>
      <c r="I101" s="2703"/>
      <c r="J101" s="2703"/>
      <c r="K101" s="2703"/>
      <c r="L101" s="2700"/>
      <c r="M101" s="1464"/>
      <c r="N101" s="3785"/>
    </row>
    <row r="102" spans="1:14" s="1485" customFormat="1" ht="12.75" customHeight="1">
      <c r="A102" s="3787"/>
      <c r="B102" s="1484">
        <v>136</v>
      </c>
      <c r="C102" s="1471" t="s">
        <v>98</v>
      </c>
      <c r="D102" s="1444"/>
      <c r="E102" s="1480" t="s">
        <v>1553</v>
      </c>
      <c r="F102" s="2728">
        <v>0</v>
      </c>
      <c r="G102" s="2728">
        <v>0</v>
      </c>
      <c r="H102" s="2728">
        <v>0</v>
      </c>
      <c r="I102" s="2728">
        <v>394792</v>
      </c>
      <c r="J102" s="2728">
        <v>394792</v>
      </c>
      <c r="K102" s="2728"/>
      <c r="L102" s="2728">
        <v>394792</v>
      </c>
      <c r="M102" s="1471">
        <f>M91+1</f>
        <v>136</v>
      </c>
      <c r="N102" s="3785"/>
    </row>
    <row r="103" spans="1:14" ht="15" customHeight="1">
      <c r="A103" s="3787"/>
      <c r="B103" s="1482">
        <v>137</v>
      </c>
      <c r="C103" s="1475" t="s">
        <v>98</v>
      </c>
      <c r="D103" s="1450"/>
      <c r="E103" s="1461" t="s">
        <v>1554</v>
      </c>
      <c r="F103" s="2705">
        <v>0</v>
      </c>
      <c r="G103" s="2705">
        <v>0</v>
      </c>
      <c r="H103" s="2705">
        <v>0</v>
      </c>
      <c r="I103" s="2705">
        <v>56643</v>
      </c>
      <c r="J103" s="2705">
        <v>56643</v>
      </c>
      <c r="K103" s="2706"/>
      <c r="L103" s="2706">
        <v>56643</v>
      </c>
      <c r="M103" s="1475">
        <v>137</v>
      </c>
      <c r="N103" s="3785"/>
    </row>
    <row r="104" spans="1:14" ht="15" customHeight="1">
      <c r="A104" s="3787"/>
      <c r="B104" s="1482">
        <v>138</v>
      </c>
      <c r="C104" s="1475" t="s">
        <v>98</v>
      </c>
      <c r="D104" s="1450"/>
      <c r="E104" s="1461" t="s">
        <v>1555</v>
      </c>
      <c r="F104" s="2705">
        <v>0</v>
      </c>
      <c r="G104" s="2705">
        <v>0</v>
      </c>
      <c r="H104" s="2705">
        <v>0</v>
      </c>
      <c r="I104" s="2705">
        <v>308844</v>
      </c>
      <c r="J104" s="2705">
        <v>308844</v>
      </c>
      <c r="K104" s="2706"/>
      <c r="L104" s="2706">
        <v>308844</v>
      </c>
      <c r="M104" s="1475">
        <v>138</v>
      </c>
      <c r="N104" s="1474"/>
    </row>
    <row r="105" spans="1:14" ht="15" customHeight="1">
      <c r="A105" s="3787"/>
      <c r="B105" s="1482">
        <v>139</v>
      </c>
      <c r="C105" s="1486"/>
      <c r="D105" s="1451"/>
      <c r="E105" s="1461" t="s">
        <v>1556</v>
      </c>
      <c r="F105" s="2705">
        <v>0</v>
      </c>
      <c r="G105" s="2705">
        <v>0</v>
      </c>
      <c r="H105" s="2705">
        <v>46245</v>
      </c>
      <c r="I105" s="2705">
        <v>0</v>
      </c>
      <c r="J105" s="2705">
        <v>46245</v>
      </c>
      <c r="K105" s="2706"/>
      <c r="L105" s="2706">
        <v>46245</v>
      </c>
      <c r="M105" s="1475">
        <v>139</v>
      </c>
      <c r="N105" s="1474"/>
    </row>
    <row r="106" spans="1:14" ht="15" customHeight="1">
      <c r="A106" s="3787"/>
      <c r="B106" s="1482">
        <v>140</v>
      </c>
      <c r="C106" s="1486"/>
      <c r="D106" s="1451"/>
      <c r="E106" s="1461" t="s">
        <v>1557</v>
      </c>
      <c r="F106" s="2705">
        <v>0</v>
      </c>
      <c r="G106" s="2705">
        <v>0</v>
      </c>
      <c r="H106" s="2705">
        <v>7792</v>
      </c>
      <c r="I106" s="2705">
        <v>0</v>
      </c>
      <c r="J106" s="2705">
        <v>7792</v>
      </c>
      <c r="K106" s="2706"/>
      <c r="L106" s="2706">
        <v>7792</v>
      </c>
      <c r="M106" s="1475">
        <v>140</v>
      </c>
      <c r="N106" s="1474"/>
    </row>
    <row r="107" spans="1:14" ht="12.75" customHeight="1">
      <c r="A107" s="3787"/>
      <c r="B107" s="1482">
        <v>141</v>
      </c>
      <c r="C107" s="1486"/>
      <c r="D107" s="1451"/>
      <c r="E107" s="1461" t="s">
        <v>1558</v>
      </c>
      <c r="F107" s="2705">
        <v>0</v>
      </c>
      <c r="G107" s="2705">
        <v>0</v>
      </c>
      <c r="H107" s="2705">
        <v>378</v>
      </c>
      <c r="I107" s="2705">
        <v>0</v>
      </c>
      <c r="J107" s="2705">
        <v>378</v>
      </c>
      <c r="K107" s="2706"/>
      <c r="L107" s="2706">
        <v>378</v>
      </c>
      <c r="M107" s="1475">
        <v>141</v>
      </c>
      <c r="N107" s="1437"/>
    </row>
    <row r="108" spans="1:14" ht="12.75" customHeight="1">
      <c r="A108" s="3787"/>
      <c r="B108" s="1482">
        <v>142</v>
      </c>
      <c r="C108" s="1486"/>
      <c r="D108" s="1451"/>
      <c r="E108" s="1461" t="s">
        <v>1559</v>
      </c>
      <c r="F108" s="2705">
        <v>0</v>
      </c>
      <c r="G108" s="2705">
        <v>0</v>
      </c>
      <c r="H108" s="2705">
        <v>-25626</v>
      </c>
      <c r="I108" s="2705">
        <v>0</v>
      </c>
      <c r="J108" s="2705">
        <v>-25626</v>
      </c>
      <c r="K108" s="2706"/>
      <c r="L108" s="2706">
        <v>-25626</v>
      </c>
      <c r="M108" s="1475">
        <v>142</v>
      </c>
      <c r="N108" s="1437"/>
    </row>
    <row r="109" spans="1:14" ht="12.75" customHeight="1">
      <c r="A109" s="3787"/>
      <c r="B109" s="1482">
        <v>143</v>
      </c>
      <c r="C109" s="1486"/>
      <c r="D109" s="1451"/>
      <c r="E109" s="1461" t="s">
        <v>1560</v>
      </c>
      <c r="F109" s="2705">
        <v>0</v>
      </c>
      <c r="G109" s="2705">
        <v>0</v>
      </c>
      <c r="H109" s="2705">
        <v>-296</v>
      </c>
      <c r="I109" s="2705">
        <v>0</v>
      </c>
      <c r="J109" s="2705">
        <v>-296</v>
      </c>
      <c r="K109" s="2706"/>
      <c r="L109" s="2706">
        <v>-296</v>
      </c>
      <c r="M109" s="1475">
        <v>143</v>
      </c>
      <c r="N109" s="1476"/>
    </row>
    <row r="110" spans="1:14" ht="12.75" customHeight="1">
      <c r="A110" s="3787"/>
      <c r="B110" s="1482">
        <v>144</v>
      </c>
      <c r="C110" s="1486"/>
      <c r="D110" s="1451"/>
      <c r="E110" s="1461" t="s">
        <v>1561</v>
      </c>
      <c r="F110" s="2705">
        <v>0</v>
      </c>
      <c r="G110" s="2705">
        <v>0</v>
      </c>
      <c r="H110" s="2705">
        <v>-282</v>
      </c>
      <c r="I110" s="2705">
        <v>0</v>
      </c>
      <c r="J110" s="2705">
        <v>-282</v>
      </c>
      <c r="K110" s="2706"/>
      <c r="L110" s="2706">
        <v>-282</v>
      </c>
      <c r="M110" s="1475">
        <v>144</v>
      </c>
      <c r="N110" s="1437"/>
    </row>
    <row r="111" spans="1:14" ht="12.75" customHeight="1">
      <c r="A111" s="3787"/>
      <c r="B111" s="1482">
        <v>145</v>
      </c>
      <c r="C111" s="1486"/>
      <c r="D111" s="1451"/>
      <c r="E111" s="1461" t="s">
        <v>1562</v>
      </c>
      <c r="F111" s="2705">
        <v>0</v>
      </c>
      <c r="G111" s="2705">
        <v>0</v>
      </c>
      <c r="H111" s="2705">
        <v>0</v>
      </c>
      <c r="I111" s="2705">
        <v>0</v>
      </c>
      <c r="J111" s="2705">
        <v>0</v>
      </c>
      <c r="K111" s="2706"/>
      <c r="L111" s="2706">
        <v>0</v>
      </c>
      <c r="M111" s="1475">
        <v>145</v>
      </c>
      <c r="N111" s="1437"/>
    </row>
    <row r="112" spans="1:14" ht="12.75" customHeight="1">
      <c r="A112" s="3787"/>
      <c r="B112" s="1482">
        <v>146</v>
      </c>
      <c r="C112" s="1486"/>
      <c r="D112" s="1451"/>
      <c r="E112" s="1461" t="s">
        <v>1563</v>
      </c>
      <c r="F112" s="2705">
        <v>0</v>
      </c>
      <c r="G112" s="2705">
        <v>0</v>
      </c>
      <c r="H112" s="2705">
        <v>0</v>
      </c>
      <c r="I112" s="2705">
        <v>0</v>
      </c>
      <c r="J112" s="2705">
        <v>0</v>
      </c>
      <c r="K112" s="2706"/>
      <c r="L112" s="2706">
        <v>0</v>
      </c>
      <c r="M112" s="1475">
        <v>146</v>
      </c>
      <c r="N112" s="1437"/>
    </row>
    <row r="113" spans="1:14">
      <c r="A113" s="3787"/>
      <c r="B113" s="1482">
        <v>147</v>
      </c>
      <c r="C113" s="1486"/>
      <c r="D113" s="1451"/>
      <c r="E113" s="1461" t="s">
        <v>1564</v>
      </c>
      <c r="F113" s="2705">
        <v>0</v>
      </c>
      <c r="G113" s="2705">
        <v>0</v>
      </c>
      <c r="H113" s="2705">
        <v>0</v>
      </c>
      <c r="I113" s="2705">
        <v>0</v>
      </c>
      <c r="J113" s="2705">
        <v>0</v>
      </c>
      <c r="K113" s="2706"/>
      <c r="L113" s="2706">
        <v>0</v>
      </c>
      <c r="M113" s="1475">
        <v>147</v>
      </c>
      <c r="N113" s="1437"/>
    </row>
    <row r="114" spans="1:14">
      <c r="A114" s="3787"/>
      <c r="B114" s="1482">
        <v>148</v>
      </c>
      <c r="C114" s="1486"/>
      <c r="D114" s="1451"/>
      <c r="E114" s="1461" t="s">
        <v>1565</v>
      </c>
      <c r="F114" s="2705">
        <v>1623</v>
      </c>
      <c r="G114" s="2705">
        <v>0</v>
      </c>
      <c r="H114" s="2705">
        <v>0</v>
      </c>
      <c r="I114" s="2705">
        <v>4555</v>
      </c>
      <c r="J114" s="2705">
        <v>6178</v>
      </c>
      <c r="K114" s="2706"/>
      <c r="L114" s="2706">
        <v>6178</v>
      </c>
      <c r="M114" s="1475">
        <v>148</v>
      </c>
      <c r="N114" s="1476"/>
    </row>
    <row r="115" spans="1:14">
      <c r="A115" s="3787"/>
      <c r="B115" s="1482">
        <v>149</v>
      </c>
      <c r="C115" s="1486"/>
      <c r="D115" s="1451"/>
      <c r="E115" s="1461" t="s">
        <v>1566</v>
      </c>
      <c r="F115" s="2705">
        <v>0</v>
      </c>
      <c r="G115" s="2705">
        <v>0</v>
      </c>
      <c r="H115" s="2705">
        <v>7</v>
      </c>
      <c r="I115" s="2705">
        <v>0</v>
      </c>
      <c r="J115" s="2705">
        <v>7</v>
      </c>
      <c r="K115" s="2706"/>
      <c r="L115" s="2706">
        <v>7</v>
      </c>
      <c r="M115" s="1475">
        <v>149</v>
      </c>
      <c r="N115" s="1476"/>
    </row>
    <row r="116" spans="1:14">
      <c r="A116" s="3787"/>
      <c r="B116" s="1482">
        <v>150</v>
      </c>
      <c r="C116" s="1486"/>
      <c r="D116" s="1451"/>
      <c r="E116" s="1461" t="s">
        <v>1567</v>
      </c>
      <c r="F116" s="2705">
        <v>0</v>
      </c>
      <c r="G116" s="2705">
        <v>0</v>
      </c>
      <c r="H116" s="2705">
        <v>0</v>
      </c>
      <c r="I116" s="2705">
        <v>0</v>
      </c>
      <c r="J116" s="2705">
        <v>0</v>
      </c>
      <c r="K116" s="2706"/>
      <c r="L116" s="2706">
        <v>0</v>
      </c>
      <c r="M116" s="1475">
        <v>150</v>
      </c>
      <c r="N116" s="1476"/>
    </row>
    <row r="117" spans="1:14">
      <c r="A117" s="3787"/>
      <c r="B117" s="1475"/>
      <c r="C117" s="1486"/>
      <c r="D117" s="1451"/>
      <c r="E117" s="1461" t="s">
        <v>1568</v>
      </c>
      <c r="F117" s="2705">
        <v>186232</v>
      </c>
      <c r="G117" s="2705">
        <v>79048</v>
      </c>
      <c r="H117" s="2705">
        <v>388631</v>
      </c>
      <c r="I117" s="2705">
        <v>933762</v>
      </c>
      <c r="J117" s="2705">
        <v>1587673</v>
      </c>
      <c r="K117" s="2706"/>
      <c r="L117" s="2706">
        <v>1587673</v>
      </c>
      <c r="M117" s="1475"/>
      <c r="N117" s="1476"/>
    </row>
    <row r="118" spans="1:14">
      <c r="A118" s="3787"/>
      <c r="B118" s="1475">
        <v>151</v>
      </c>
      <c r="C118" s="1486"/>
      <c r="D118" s="1451"/>
      <c r="E118" s="1461" t="s">
        <v>1569</v>
      </c>
      <c r="F118" s="2705">
        <v>188919</v>
      </c>
      <c r="G118" s="2705">
        <v>80127</v>
      </c>
      <c r="H118" s="2705">
        <v>395687</v>
      </c>
      <c r="I118" s="2705">
        <v>937575</v>
      </c>
      <c r="J118" s="2705">
        <v>1602308</v>
      </c>
      <c r="K118" s="2706"/>
      <c r="L118" s="2706">
        <v>1602308</v>
      </c>
      <c r="M118" s="1475">
        <v>151</v>
      </c>
      <c r="N118" s="1476"/>
    </row>
    <row r="119" spans="1:14">
      <c r="A119" s="3787"/>
      <c r="B119" s="1481"/>
      <c r="C119" s="1464"/>
      <c r="D119" s="1453" t="s">
        <v>1570</v>
      </c>
      <c r="E119" s="1470"/>
      <c r="F119" s="2704">
        <v>0</v>
      </c>
      <c r="G119" s="2704">
        <v>0</v>
      </c>
      <c r="H119" s="2704">
        <v>0</v>
      </c>
      <c r="I119" s="2704">
        <v>0</v>
      </c>
      <c r="J119" s="2704"/>
      <c r="K119" s="2703"/>
      <c r="L119" s="2700"/>
      <c r="M119" s="1467"/>
      <c r="N119" s="1476"/>
    </row>
    <row r="120" spans="1:14">
      <c r="A120" s="3787"/>
      <c r="B120" s="1481"/>
      <c r="C120" s="1464"/>
      <c r="D120" s="1453" t="s">
        <v>1571</v>
      </c>
      <c r="E120" s="1470"/>
      <c r="F120" s="2704">
        <v>0</v>
      </c>
      <c r="G120" s="2704">
        <v>0</v>
      </c>
      <c r="H120" s="2704">
        <v>0</v>
      </c>
      <c r="I120" s="2704">
        <v>0</v>
      </c>
      <c r="J120" s="2704"/>
      <c r="K120" s="2703"/>
      <c r="L120" s="2700"/>
      <c r="M120" s="1467"/>
      <c r="N120" s="1476"/>
    </row>
    <row r="121" spans="1:14">
      <c r="A121" s="3787"/>
      <c r="B121" s="1481">
        <v>201</v>
      </c>
      <c r="C121" s="1464"/>
      <c r="D121" s="1476"/>
      <c r="E121" s="1470" t="s">
        <v>1572</v>
      </c>
      <c r="F121" s="2704">
        <v>8620</v>
      </c>
      <c r="G121" s="2704">
        <v>617</v>
      </c>
      <c r="H121" s="2704">
        <v>2817</v>
      </c>
      <c r="I121" s="2704">
        <v>875</v>
      </c>
      <c r="J121" s="2703">
        <v>12929</v>
      </c>
      <c r="K121" s="2703"/>
      <c r="L121" s="2703">
        <v>12929</v>
      </c>
      <c r="M121" s="1464">
        <v>201</v>
      </c>
      <c r="N121" s="1476"/>
    </row>
    <row r="122" spans="1:14">
      <c r="A122" s="3787"/>
      <c r="B122" s="1482">
        <v>202</v>
      </c>
      <c r="C122" s="1475" t="s">
        <v>98</v>
      </c>
      <c r="D122" s="1450"/>
      <c r="E122" s="1461" t="s">
        <v>1573</v>
      </c>
      <c r="F122" s="2705">
        <v>111825</v>
      </c>
      <c r="G122" s="2705">
        <v>182715</v>
      </c>
      <c r="H122" s="2705">
        <v>25437</v>
      </c>
      <c r="I122" s="2705">
        <v>95</v>
      </c>
      <c r="J122" s="2706">
        <v>320072</v>
      </c>
      <c r="K122" s="2706"/>
      <c r="L122" s="2706">
        <v>320072</v>
      </c>
      <c r="M122" s="1475">
        <v>202</v>
      </c>
      <c r="N122" s="1476"/>
    </row>
    <row r="123" spans="1:14">
      <c r="A123" s="3787"/>
      <c r="B123" s="1482">
        <v>203</v>
      </c>
      <c r="C123" s="1475" t="s">
        <v>98</v>
      </c>
      <c r="D123" s="1450"/>
      <c r="E123" s="1461" t="s">
        <v>1574</v>
      </c>
      <c r="F123" s="2705">
        <v>4388</v>
      </c>
      <c r="G123" s="2705">
        <v>1734</v>
      </c>
      <c r="H123" s="2705">
        <v>1088</v>
      </c>
      <c r="I123" s="2705">
        <v>10</v>
      </c>
      <c r="J123" s="2706">
        <v>7220</v>
      </c>
      <c r="K123" s="2706"/>
      <c r="L123" s="2706">
        <v>7220</v>
      </c>
      <c r="M123" s="1475">
        <v>203</v>
      </c>
      <c r="N123" s="1476"/>
    </row>
    <row r="124" spans="1:14">
      <c r="A124" s="3787"/>
      <c r="B124" s="1482">
        <v>204</v>
      </c>
      <c r="C124" s="1475"/>
      <c r="D124" s="1450"/>
      <c r="E124" s="1461" t="s">
        <v>1575</v>
      </c>
      <c r="F124" s="2705">
        <v>103</v>
      </c>
      <c r="G124" s="2705">
        <v>94</v>
      </c>
      <c r="H124" s="2705">
        <v>0</v>
      </c>
      <c r="I124" s="2705">
        <v>0</v>
      </c>
      <c r="J124" s="2706">
        <v>197</v>
      </c>
      <c r="K124" s="2706"/>
      <c r="L124" s="2706">
        <v>197</v>
      </c>
      <c r="M124" s="1475">
        <v>204</v>
      </c>
      <c r="N124" s="1476"/>
    </row>
    <row r="125" spans="1:14">
      <c r="A125" s="3787"/>
      <c r="B125" s="1482">
        <v>205</v>
      </c>
      <c r="C125" s="1475"/>
      <c r="D125" s="1450"/>
      <c r="E125" s="1487" t="s">
        <v>1576</v>
      </c>
      <c r="F125" s="2705">
        <v>0</v>
      </c>
      <c r="G125" s="2705">
        <v>0</v>
      </c>
      <c r="H125" s="2705">
        <v>0</v>
      </c>
      <c r="I125" s="2705">
        <v>55374</v>
      </c>
      <c r="J125" s="2706">
        <v>55374</v>
      </c>
      <c r="K125" s="2706"/>
      <c r="L125" s="2706">
        <v>55374</v>
      </c>
      <c r="M125" s="1475">
        <v>205</v>
      </c>
      <c r="N125" s="1476"/>
    </row>
    <row r="126" spans="1:14">
      <c r="A126" s="3787"/>
      <c r="B126" s="1482">
        <v>206</v>
      </c>
      <c r="C126" s="1475"/>
      <c r="D126" s="1450"/>
      <c r="E126" s="1487" t="s">
        <v>1577</v>
      </c>
      <c r="F126" s="2705">
        <v>0</v>
      </c>
      <c r="G126" s="2705">
        <v>0</v>
      </c>
      <c r="H126" s="2705">
        <v>0</v>
      </c>
      <c r="I126" s="2705">
        <v>9475</v>
      </c>
      <c r="J126" s="2706">
        <v>9475</v>
      </c>
      <c r="K126" s="2706"/>
      <c r="L126" s="2706">
        <v>9475</v>
      </c>
      <c r="M126" s="1475">
        <v>206</v>
      </c>
      <c r="N126" s="1476"/>
    </row>
    <row r="127" spans="1:14">
      <c r="A127" s="3787"/>
      <c r="B127" s="1482">
        <v>207</v>
      </c>
      <c r="C127" s="1475" t="s">
        <v>98</v>
      </c>
      <c r="D127" s="1450"/>
      <c r="E127" s="1487" t="s">
        <v>1578</v>
      </c>
      <c r="F127" s="2705">
        <v>0</v>
      </c>
      <c r="G127" s="2705">
        <v>0</v>
      </c>
      <c r="H127" s="2705">
        <v>782</v>
      </c>
      <c r="I127" s="2705">
        <v>0</v>
      </c>
      <c r="J127" s="2706">
        <v>782</v>
      </c>
      <c r="K127" s="2706"/>
      <c r="L127" s="2706">
        <v>782</v>
      </c>
      <c r="M127" s="1475">
        <v>207</v>
      </c>
      <c r="N127" s="1476"/>
    </row>
    <row r="128" spans="1:14">
      <c r="A128" s="3787"/>
      <c r="B128" s="1482">
        <v>208</v>
      </c>
      <c r="C128" s="1475" t="s">
        <v>98</v>
      </c>
      <c r="D128" s="1450"/>
      <c r="E128" s="1487" t="s">
        <v>1579</v>
      </c>
      <c r="F128" s="2705">
        <v>0</v>
      </c>
      <c r="G128" s="2705">
        <v>0</v>
      </c>
      <c r="H128" s="2705">
        <v>-9406</v>
      </c>
      <c r="I128" s="2705">
        <v>0</v>
      </c>
      <c r="J128" s="2706">
        <v>-9406</v>
      </c>
      <c r="K128" s="2706"/>
      <c r="L128" s="2706">
        <v>-9406</v>
      </c>
      <c r="M128" s="1475">
        <v>208</v>
      </c>
      <c r="N128" s="1476"/>
    </row>
    <row r="129" spans="1:14">
      <c r="A129" s="3787"/>
      <c r="B129" s="1482">
        <v>209</v>
      </c>
      <c r="C129" s="1475"/>
      <c r="D129" s="1450"/>
      <c r="E129" s="1487" t="s">
        <v>1580</v>
      </c>
      <c r="F129" s="2705">
        <v>0</v>
      </c>
      <c r="G129" s="2705">
        <v>0</v>
      </c>
      <c r="H129" s="2705">
        <v>0</v>
      </c>
      <c r="I129" s="2705">
        <v>0</v>
      </c>
      <c r="J129" s="2706">
        <v>0</v>
      </c>
      <c r="K129" s="2706"/>
      <c r="L129" s="2706">
        <v>0</v>
      </c>
      <c r="M129" s="1475">
        <v>209</v>
      </c>
      <c r="N129" s="1476"/>
    </row>
    <row r="130" spans="1:14">
      <c r="A130" s="3787"/>
      <c r="B130" s="1482">
        <v>210</v>
      </c>
      <c r="C130" s="1475" t="s">
        <v>98</v>
      </c>
      <c r="D130" s="1450"/>
      <c r="E130" s="1487" t="s">
        <v>1581</v>
      </c>
      <c r="F130" s="2705">
        <v>0</v>
      </c>
      <c r="G130" s="2705">
        <v>0</v>
      </c>
      <c r="H130" s="2705">
        <v>0</v>
      </c>
      <c r="I130" s="2705">
        <v>0</v>
      </c>
      <c r="J130" s="2706">
        <v>0</v>
      </c>
      <c r="K130" s="2706"/>
      <c r="L130" s="2706">
        <v>0</v>
      </c>
      <c r="M130" s="1475">
        <v>210</v>
      </c>
      <c r="N130" s="1476"/>
    </row>
    <row r="131" spans="1:14">
      <c r="A131" s="3787"/>
      <c r="B131" s="1482">
        <v>211</v>
      </c>
      <c r="C131" s="1475" t="s">
        <v>98</v>
      </c>
      <c r="D131" s="1450"/>
      <c r="E131" s="1487" t="s">
        <v>1582</v>
      </c>
      <c r="F131" s="2705">
        <v>0</v>
      </c>
      <c r="G131" s="2705">
        <v>0</v>
      </c>
      <c r="H131" s="2705">
        <v>297</v>
      </c>
      <c r="I131" s="2705">
        <v>0</v>
      </c>
      <c r="J131" s="2706">
        <v>297</v>
      </c>
      <c r="K131" s="2706"/>
      <c r="L131" s="2706">
        <v>297</v>
      </c>
      <c r="M131" s="1475">
        <v>211</v>
      </c>
      <c r="N131" s="1476"/>
    </row>
    <row r="132" spans="1:14">
      <c r="A132" s="3787"/>
      <c r="B132" s="1482">
        <v>212</v>
      </c>
      <c r="C132" s="1475" t="s">
        <v>98</v>
      </c>
      <c r="D132" s="1450"/>
      <c r="E132" s="1487" t="s">
        <v>1583</v>
      </c>
      <c r="F132" s="2705">
        <v>0</v>
      </c>
      <c r="G132" s="2705">
        <v>0</v>
      </c>
      <c r="H132" s="2705">
        <v>0</v>
      </c>
      <c r="I132" s="2705">
        <v>0</v>
      </c>
      <c r="J132" s="2706">
        <v>0</v>
      </c>
      <c r="K132" s="2706"/>
      <c r="L132" s="2706">
        <v>0</v>
      </c>
      <c r="M132" s="1475">
        <v>212</v>
      </c>
      <c r="N132" s="1476"/>
    </row>
    <row r="133" spans="1:14">
      <c r="A133" s="3787"/>
      <c r="B133" s="1482">
        <v>213</v>
      </c>
      <c r="C133" s="1475" t="s">
        <v>98</v>
      </c>
      <c r="D133" s="1450"/>
      <c r="E133" s="1487" t="s">
        <v>910</v>
      </c>
      <c r="F133" s="2705">
        <v>0</v>
      </c>
      <c r="G133" s="2705">
        <v>0</v>
      </c>
      <c r="H133" s="2705">
        <v>0</v>
      </c>
      <c r="I133" s="2705">
        <v>180537</v>
      </c>
      <c r="J133" s="2706">
        <v>180537</v>
      </c>
      <c r="K133" s="2706"/>
      <c r="L133" s="2706">
        <v>180537</v>
      </c>
      <c r="M133" s="1475">
        <v>213</v>
      </c>
    </row>
    <row r="134" spans="1:14">
      <c r="A134" s="3787"/>
      <c r="B134" s="1482">
        <v>214</v>
      </c>
      <c r="C134" s="1475"/>
      <c r="D134" s="1450"/>
      <c r="E134" s="1487" t="s">
        <v>1584</v>
      </c>
      <c r="F134" s="2705">
        <v>0</v>
      </c>
      <c r="G134" s="2705">
        <v>0</v>
      </c>
      <c r="H134" s="2705">
        <v>0</v>
      </c>
      <c r="I134" s="2705">
        <v>0</v>
      </c>
      <c r="J134" s="2706">
        <v>0</v>
      </c>
      <c r="K134" s="2706"/>
      <c r="L134" s="2706">
        <v>0</v>
      </c>
      <c r="M134" s="1475">
        <v>214</v>
      </c>
    </row>
    <row r="135" spans="1:14">
      <c r="A135" s="3787"/>
      <c r="B135" s="1482">
        <v>215</v>
      </c>
      <c r="C135" s="1475"/>
      <c r="D135" s="1450"/>
      <c r="E135" s="1487" t="s">
        <v>1585</v>
      </c>
      <c r="F135" s="2705">
        <v>0</v>
      </c>
      <c r="G135" s="2705">
        <v>0</v>
      </c>
      <c r="H135" s="2705">
        <v>0</v>
      </c>
      <c r="I135" s="2705">
        <v>0</v>
      </c>
      <c r="J135" s="2706">
        <v>0</v>
      </c>
      <c r="K135" s="2706"/>
      <c r="L135" s="2706">
        <v>0</v>
      </c>
      <c r="M135" s="1475">
        <v>215</v>
      </c>
      <c r="N135" s="1476"/>
    </row>
    <row r="136" spans="1:14">
      <c r="A136" s="3787"/>
      <c r="B136" s="1482">
        <v>216</v>
      </c>
      <c r="C136" s="1475" t="s">
        <v>98</v>
      </c>
      <c r="D136" s="1450"/>
      <c r="E136" s="1487" t="s">
        <v>1586</v>
      </c>
      <c r="F136" s="2705">
        <v>0</v>
      </c>
      <c r="G136" s="2705">
        <v>0</v>
      </c>
      <c r="H136" s="2705">
        <v>-2986</v>
      </c>
      <c r="I136" s="2705">
        <v>0</v>
      </c>
      <c r="J136" s="2706">
        <v>-2986</v>
      </c>
      <c r="K136" s="2706"/>
      <c r="L136" s="2706">
        <v>-2986</v>
      </c>
      <c r="M136" s="1475">
        <v>216</v>
      </c>
      <c r="N136" s="3783">
        <v>43</v>
      </c>
    </row>
    <row r="137" spans="1:14">
      <c r="A137" s="3787"/>
      <c r="B137" s="1484">
        <v>217</v>
      </c>
      <c r="C137" s="1471"/>
      <c r="D137" s="1444"/>
      <c r="E137" s="1480" t="s">
        <v>1587</v>
      </c>
      <c r="F137" s="2727">
        <v>0</v>
      </c>
      <c r="G137" s="2727">
        <v>0</v>
      </c>
      <c r="H137" s="2727">
        <v>0</v>
      </c>
      <c r="I137" s="2727">
        <v>0</v>
      </c>
      <c r="J137" s="2706">
        <v>0</v>
      </c>
      <c r="K137" s="2728"/>
      <c r="L137" s="2728">
        <v>0</v>
      </c>
      <c r="M137" s="1471">
        <v>217</v>
      </c>
      <c r="N137" s="3783"/>
    </row>
    <row r="138" spans="1:14" ht="15" customHeight="1">
      <c r="A138" s="1453"/>
      <c r="B138" s="1425" t="s">
        <v>1516</v>
      </c>
      <c r="C138" s="1426"/>
      <c r="D138" s="1426"/>
      <c r="E138" s="1426"/>
      <c r="F138" s="2708"/>
      <c r="G138" s="2708"/>
      <c r="H138" s="2708"/>
      <c r="I138" s="2708"/>
      <c r="J138" s="2709"/>
      <c r="K138" s="2690"/>
      <c r="L138" s="2689"/>
      <c r="M138" s="1428"/>
      <c r="N138" s="1488">
        <v>44</v>
      </c>
    </row>
    <row r="139" spans="1:14">
      <c r="A139" s="1453"/>
      <c r="B139" s="1431" t="s">
        <v>295</v>
      </c>
      <c r="C139" s="1432"/>
      <c r="D139" s="1432"/>
      <c r="E139" s="1433"/>
      <c r="F139" s="2711"/>
      <c r="G139" s="2711"/>
      <c r="H139" s="2711"/>
      <c r="I139" s="2711"/>
      <c r="J139" s="2712"/>
      <c r="K139" s="2693"/>
      <c r="L139" s="2691"/>
      <c r="M139" s="1435"/>
      <c r="N139" s="1432"/>
    </row>
    <row r="140" spans="1:14">
      <c r="A140" s="1453"/>
      <c r="B140" s="1478"/>
      <c r="C140" s="1444"/>
      <c r="D140" s="1444"/>
      <c r="E140" s="1479"/>
      <c r="F140" s="2714"/>
      <c r="G140" s="2715"/>
      <c r="H140" s="2714"/>
      <c r="I140" s="2714"/>
      <c r="J140" s="2716"/>
      <c r="K140" s="2696"/>
      <c r="L140" s="2695"/>
      <c r="M140" s="1480"/>
      <c r="N140" s="1441"/>
    </row>
    <row r="141" spans="1:14">
      <c r="A141" s="1453"/>
      <c r="B141" s="1449"/>
      <c r="C141" s="1450"/>
      <c r="D141" s="1450"/>
      <c r="E141" s="1451"/>
      <c r="F141" s="2717"/>
      <c r="G141" s="2715"/>
      <c r="H141" s="2715"/>
      <c r="I141" s="2715"/>
      <c r="J141" s="2716"/>
      <c r="K141" s="2694"/>
      <c r="L141" s="2697"/>
      <c r="M141" s="1470"/>
      <c r="N141" s="3788"/>
    </row>
    <row r="142" spans="1:14">
      <c r="A142" s="1453"/>
      <c r="B142" s="1455"/>
      <c r="C142" s="1456"/>
      <c r="D142" s="1457"/>
      <c r="E142" s="1458"/>
      <c r="F142" s="2718"/>
      <c r="G142" s="2719"/>
      <c r="H142" s="2719" t="s">
        <v>1469</v>
      </c>
      <c r="I142" s="2719"/>
      <c r="J142" s="2720"/>
      <c r="K142" s="2698"/>
      <c r="L142" s="2698"/>
      <c r="M142" s="1462"/>
      <c r="N142" s="3788"/>
    </row>
    <row r="143" spans="1:14">
      <c r="A143" s="1453"/>
      <c r="B143" s="1464"/>
      <c r="C143" s="1464"/>
      <c r="D143" s="1437"/>
      <c r="E143" s="1441"/>
      <c r="F143" s="2721"/>
      <c r="G143" s="2722" t="s">
        <v>1470</v>
      </c>
      <c r="H143" s="2722"/>
      <c r="I143" s="2722"/>
      <c r="J143" s="2723"/>
      <c r="K143" s="2700"/>
      <c r="L143" s="2700"/>
      <c r="M143" s="1467"/>
      <c r="N143" s="1441"/>
    </row>
    <row r="144" spans="1:14">
      <c r="A144" s="1453"/>
      <c r="B144" s="1464"/>
      <c r="C144" s="1464"/>
      <c r="D144" s="1437"/>
      <c r="E144" s="1441"/>
      <c r="F144" s="2724" t="s">
        <v>1471</v>
      </c>
      <c r="G144" s="2724" t="s">
        <v>1472</v>
      </c>
      <c r="H144" s="2724" t="s">
        <v>1473</v>
      </c>
      <c r="I144" s="2724"/>
      <c r="J144" s="2692" t="s">
        <v>1474</v>
      </c>
      <c r="K144" s="2700"/>
      <c r="L144" s="2700"/>
      <c r="M144" s="1467"/>
      <c r="N144" s="1441"/>
    </row>
    <row r="145" spans="1:14">
      <c r="A145" s="1453"/>
      <c r="B145" s="1464" t="s">
        <v>7</v>
      </c>
      <c r="C145" s="1464" t="s">
        <v>71</v>
      </c>
      <c r="D145" s="1437"/>
      <c r="E145" s="1470" t="s">
        <v>1475</v>
      </c>
      <c r="F145" s="2724" t="s">
        <v>1476</v>
      </c>
      <c r="G145" s="2724" t="s">
        <v>1477</v>
      </c>
      <c r="H145" s="2724" t="s">
        <v>1478</v>
      </c>
      <c r="I145" s="2724" t="s">
        <v>1479</v>
      </c>
      <c r="J145" s="2692" t="s">
        <v>1480</v>
      </c>
      <c r="K145" s="2699" t="s">
        <v>1481</v>
      </c>
      <c r="L145" s="2699" t="s">
        <v>319</v>
      </c>
      <c r="M145" s="1464" t="s">
        <v>7</v>
      </c>
      <c r="N145" s="1437"/>
    </row>
    <row r="146" spans="1:14">
      <c r="A146" s="1453"/>
      <c r="B146" s="1471" t="s">
        <v>17</v>
      </c>
      <c r="C146" s="1471" t="s">
        <v>79</v>
      </c>
      <c r="D146" s="1444"/>
      <c r="E146" s="1472" t="s">
        <v>24</v>
      </c>
      <c r="F146" s="2725" t="s">
        <v>25</v>
      </c>
      <c r="G146" s="2725" t="s">
        <v>26</v>
      </c>
      <c r="H146" s="2725" t="s">
        <v>27</v>
      </c>
      <c r="I146" s="2725" t="s">
        <v>28</v>
      </c>
      <c r="J146" s="2726" t="s">
        <v>29</v>
      </c>
      <c r="K146" s="2702" t="s">
        <v>30</v>
      </c>
      <c r="L146" s="2702" t="s">
        <v>31</v>
      </c>
      <c r="M146" s="1471" t="s">
        <v>17</v>
      </c>
      <c r="N146" s="1437"/>
    </row>
    <row r="147" spans="1:14">
      <c r="A147" s="1453"/>
      <c r="B147" s="1464"/>
      <c r="C147" s="1464"/>
      <c r="D147" s="1453" t="s">
        <v>1588</v>
      </c>
      <c r="E147" s="1470"/>
      <c r="F147" s="2704"/>
      <c r="G147" s="2704"/>
      <c r="H147" s="2704"/>
      <c r="I147" s="2704"/>
      <c r="J147" s="2723"/>
      <c r="K147" s="2703"/>
      <c r="L147" s="2700"/>
      <c r="M147" s="1464"/>
      <c r="N147" s="1437"/>
    </row>
    <row r="148" spans="1:14" s="1485" customFormat="1">
      <c r="A148" s="1441"/>
      <c r="B148" s="1484">
        <v>218</v>
      </c>
      <c r="C148" s="1471"/>
      <c r="D148" s="1444"/>
      <c r="E148" s="1480" t="s">
        <v>1114</v>
      </c>
      <c r="F148" s="2727">
        <v>8703</v>
      </c>
      <c r="G148" s="2727">
        <v>23</v>
      </c>
      <c r="H148" s="2727">
        <v>0</v>
      </c>
      <c r="I148" s="2727">
        <v>1</v>
      </c>
      <c r="J148" s="2727">
        <v>8727</v>
      </c>
      <c r="K148" s="2728"/>
      <c r="L148" s="2728">
        <v>8727</v>
      </c>
      <c r="M148" s="1471">
        <v>218</v>
      </c>
      <c r="N148" s="1437"/>
    </row>
    <row r="149" spans="1:14">
      <c r="A149" s="1453"/>
      <c r="B149" s="1482">
        <v>219</v>
      </c>
      <c r="C149" s="1475"/>
      <c r="D149" s="1450"/>
      <c r="E149" s="1461" t="s">
        <v>1589</v>
      </c>
      <c r="F149" s="2705">
        <v>133639</v>
      </c>
      <c r="G149" s="2705">
        <v>185183</v>
      </c>
      <c r="H149" s="2705">
        <v>18029</v>
      </c>
      <c r="I149" s="2705">
        <v>246367</v>
      </c>
      <c r="J149" s="2705">
        <v>583218</v>
      </c>
      <c r="K149" s="2706"/>
      <c r="L149" s="2706">
        <v>583218</v>
      </c>
      <c r="M149" s="1475">
        <v>219</v>
      </c>
      <c r="N149" s="1476"/>
    </row>
    <row r="150" spans="1:14">
      <c r="A150" s="1453"/>
      <c r="B150" s="1481"/>
      <c r="C150" s="1464"/>
      <c r="D150" s="1453" t="s">
        <v>1590</v>
      </c>
      <c r="E150" s="1470"/>
      <c r="F150" s="2723"/>
      <c r="G150" s="2723"/>
      <c r="H150" s="2723"/>
      <c r="I150" s="2723"/>
      <c r="J150" s="2723"/>
      <c r="K150" s="2703"/>
      <c r="L150" s="2700"/>
      <c r="M150" s="1464"/>
      <c r="N150" s="1437"/>
    </row>
    <row r="151" spans="1:14">
      <c r="A151" s="1453"/>
      <c r="B151" s="1481">
        <v>220</v>
      </c>
      <c r="C151" s="1464"/>
      <c r="D151" s="1476"/>
      <c r="E151" s="1470" t="s">
        <v>1572</v>
      </c>
      <c r="F151" s="2704">
        <v>3591</v>
      </c>
      <c r="G151" s="2704">
        <v>500</v>
      </c>
      <c r="H151" s="2704">
        <v>2673</v>
      </c>
      <c r="I151" s="2704">
        <v>637</v>
      </c>
      <c r="J151" s="2704">
        <v>7401</v>
      </c>
      <c r="K151" s="2701" t="s">
        <v>104</v>
      </c>
      <c r="L151" s="2703">
        <v>7401</v>
      </c>
      <c r="M151" s="1464">
        <v>220</v>
      </c>
      <c r="N151" s="1437"/>
    </row>
    <row r="152" spans="1:14">
      <c r="A152" s="1453"/>
      <c r="B152" s="1482">
        <v>221</v>
      </c>
      <c r="C152" s="1475" t="s">
        <v>98</v>
      </c>
      <c r="D152" s="1450"/>
      <c r="E152" s="1461" t="s">
        <v>1573</v>
      </c>
      <c r="F152" s="2705">
        <v>41273</v>
      </c>
      <c r="G152" s="2705">
        <v>63377</v>
      </c>
      <c r="H152" s="2705">
        <v>76925</v>
      </c>
      <c r="I152" s="2705">
        <v>36</v>
      </c>
      <c r="J152" s="2705">
        <v>181611</v>
      </c>
      <c r="K152" s="2707" t="s">
        <v>104</v>
      </c>
      <c r="L152" s="2706">
        <v>181611</v>
      </c>
      <c r="M152" s="1475">
        <v>221</v>
      </c>
      <c r="N152" s="1476"/>
    </row>
    <row r="153" spans="1:14">
      <c r="A153" s="1453"/>
      <c r="B153" s="1482">
        <v>222</v>
      </c>
      <c r="C153" s="1475" t="s">
        <v>98</v>
      </c>
      <c r="D153" s="1450"/>
      <c r="E153" s="1461" t="s">
        <v>1574</v>
      </c>
      <c r="F153" s="2705">
        <v>641</v>
      </c>
      <c r="G153" s="2705">
        <v>328</v>
      </c>
      <c r="H153" s="2705">
        <v>4853</v>
      </c>
      <c r="I153" s="2705">
        <v>0</v>
      </c>
      <c r="J153" s="2705">
        <v>5822</v>
      </c>
      <c r="K153" s="2707" t="s">
        <v>104</v>
      </c>
      <c r="L153" s="2706">
        <v>5822</v>
      </c>
      <c r="M153" s="1475">
        <v>222</v>
      </c>
      <c r="N153" s="1476"/>
    </row>
    <row r="154" spans="1:14">
      <c r="A154" s="1453"/>
      <c r="B154" s="1482">
        <v>223</v>
      </c>
      <c r="C154" s="1475"/>
      <c r="D154" s="1450"/>
      <c r="E154" s="1461" t="s">
        <v>1575</v>
      </c>
      <c r="F154" s="2705">
        <v>3618</v>
      </c>
      <c r="G154" s="2705">
        <v>4565</v>
      </c>
      <c r="H154" s="2705">
        <v>0</v>
      </c>
      <c r="I154" s="2705">
        <v>0</v>
      </c>
      <c r="J154" s="2705">
        <v>8183</v>
      </c>
      <c r="K154" s="2707" t="s">
        <v>104</v>
      </c>
      <c r="L154" s="2706">
        <v>8183</v>
      </c>
      <c r="M154" s="1475">
        <v>223</v>
      </c>
      <c r="N154" s="1476"/>
    </row>
    <row r="155" spans="1:14">
      <c r="A155" s="1453"/>
      <c r="B155" s="1482">
        <v>224</v>
      </c>
      <c r="C155" s="1475"/>
      <c r="D155" s="1450"/>
      <c r="E155" s="1461" t="s">
        <v>1576</v>
      </c>
      <c r="F155" s="2705">
        <v>0</v>
      </c>
      <c r="G155" s="2705">
        <v>0</v>
      </c>
      <c r="H155" s="2705">
        <v>0</v>
      </c>
      <c r="I155" s="2705">
        <v>25983</v>
      </c>
      <c r="J155" s="2705">
        <v>25983</v>
      </c>
      <c r="K155" s="2707" t="s">
        <v>104</v>
      </c>
      <c r="L155" s="2706">
        <v>25983</v>
      </c>
      <c r="M155" s="1475">
        <v>224</v>
      </c>
      <c r="N155" s="1476"/>
    </row>
    <row r="156" spans="1:14">
      <c r="A156" s="1453"/>
      <c r="B156" s="1482">
        <v>225</v>
      </c>
      <c r="C156" s="1475"/>
      <c r="D156" s="1450"/>
      <c r="E156" s="1461" t="s">
        <v>1577</v>
      </c>
      <c r="F156" s="2705">
        <v>0</v>
      </c>
      <c r="G156" s="2705">
        <v>0</v>
      </c>
      <c r="H156" s="2705">
        <v>0</v>
      </c>
      <c r="I156" s="2705">
        <v>9696</v>
      </c>
      <c r="J156" s="2705">
        <v>9696</v>
      </c>
      <c r="K156" s="2707" t="s">
        <v>104</v>
      </c>
      <c r="L156" s="2706">
        <v>9696</v>
      </c>
      <c r="M156" s="1475">
        <v>225</v>
      </c>
      <c r="N156" s="1476"/>
    </row>
    <row r="157" spans="1:14">
      <c r="A157" s="1453"/>
      <c r="B157" s="1482">
        <v>226</v>
      </c>
      <c r="C157" s="1475" t="s">
        <v>98</v>
      </c>
      <c r="D157" s="1450"/>
      <c r="E157" s="1461" t="s">
        <v>1578</v>
      </c>
      <c r="F157" s="2705">
        <v>0</v>
      </c>
      <c r="G157" s="2705">
        <v>0</v>
      </c>
      <c r="H157" s="2705">
        <v>35263</v>
      </c>
      <c r="I157" s="2705">
        <v>0</v>
      </c>
      <c r="J157" s="2705">
        <v>35263</v>
      </c>
      <c r="K157" s="2707" t="s">
        <v>104</v>
      </c>
      <c r="L157" s="2706">
        <v>35263</v>
      </c>
      <c r="M157" s="1475">
        <v>226</v>
      </c>
      <c r="N157" s="1476"/>
    </row>
    <row r="158" spans="1:14">
      <c r="A158" s="1453"/>
      <c r="B158" s="1482">
        <v>227</v>
      </c>
      <c r="C158" s="1475" t="s">
        <v>98</v>
      </c>
      <c r="D158" s="1450"/>
      <c r="E158" s="1461" t="s">
        <v>1579</v>
      </c>
      <c r="F158" s="2705">
        <v>0</v>
      </c>
      <c r="G158" s="2705">
        <v>0</v>
      </c>
      <c r="H158" s="2705">
        <v>-12561</v>
      </c>
      <c r="I158" s="2705">
        <v>0</v>
      </c>
      <c r="J158" s="2705">
        <v>-12561</v>
      </c>
      <c r="K158" s="2707" t="s">
        <v>104</v>
      </c>
      <c r="L158" s="2706">
        <v>-12561</v>
      </c>
      <c r="M158" s="1475">
        <v>227</v>
      </c>
      <c r="N158" s="1476"/>
    </row>
    <row r="159" spans="1:14">
      <c r="A159" s="1453"/>
      <c r="B159" s="1482">
        <v>228</v>
      </c>
      <c r="C159" s="1475"/>
      <c r="D159" s="1450"/>
      <c r="E159" s="1461" t="s">
        <v>1580</v>
      </c>
      <c r="F159" s="2705">
        <v>0</v>
      </c>
      <c r="G159" s="2705">
        <v>0</v>
      </c>
      <c r="H159" s="2705">
        <v>0</v>
      </c>
      <c r="I159" s="2705">
        <v>0</v>
      </c>
      <c r="J159" s="2705">
        <v>0</v>
      </c>
      <c r="K159" s="2707" t="s">
        <v>104</v>
      </c>
      <c r="L159" s="2706">
        <v>0</v>
      </c>
      <c r="M159" s="1475">
        <v>228</v>
      </c>
      <c r="N159" s="1476"/>
    </row>
    <row r="160" spans="1:14">
      <c r="A160" s="1453"/>
      <c r="B160" s="1482">
        <v>229</v>
      </c>
      <c r="C160" s="1475" t="s">
        <v>98</v>
      </c>
      <c r="D160" s="1450"/>
      <c r="E160" s="1461" t="s">
        <v>1581</v>
      </c>
      <c r="F160" s="2705">
        <v>0</v>
      </c>
      <c r="G160" s="2705">
        <v>0</v>
      </c>
      <c r="H160" s="2705">
        <v>0</v>
      </c>
      <c r="I160" s="2705">
        <v>0</v>
      </c>
      <c r="J160" s="2705">
        <v>0</v>
      </c>
      <c r="K160" s="2707" t="s">
        <v>104</v>
      </c>
      <c r="L160" s="2706">
        <v>0</v>
      </c>
      <c r="M160" s="1475">
        <v>229</v>
      </c>
      <c r="N160" s="1476"/>
    </row>
    <row r="161" spans="1:14">
      <c r="A161" s="1453"/>
      <c r="B161" s="1482">
        <v>230</v>
      </c>
      <c r="C161" s="1475" t="s">
        <v>98</v>
      </c>
      <c r="D161" s="1450"/>
      <c r="E161" s="1461" t="s">
        <v>1582</v>
      </c>
      <c r="F161" s="2705">
        <v>0</v>
      </c>
      <c r="G161" s="2705">
        <v>0</v>
      </c>
      <c r="H161" s="2705">
        <v>494636</v>
      </c>
      <c r="I161" s="2705">
        <v>0</v>
      </c>
      <c r="J161" s="2705">
        <v>494636</v>
      </c>
      <c r="K161" s="2707" t="s">
        <v>104</v>
      </c>
      <c r="L161" s="2706">
        <v>494636</v>
      </c>
      <c r="M161" s="1475">
        <v>230</v>
      </c>
      <c r="N161" s="1476"/>
    </row>
    <row r="162" spans="1:14">
      <c r="A162" s="1453"/>
      <c r="B162" s="1482">
        <v>231</v>
      </c>
      <c r="C162" s="1475" t="s">
        <v>98</v>
      </c>
      <c r="D162" s="1450"/>
      <c r="E162" s="1461" t="s">
        <v>1583</v>
      </c>
      <c r="F162" s="2705">
        <v>0</v>
      </c>
      <c r="G162" s="2705">
        <v>0</v>
      </c>
      <c r="H162" s="2705">
        <v>-201888</v>
      </c>
      <c r="I162" s="2705">
        <v>0</v>
      </c>
      <c r="J162" s="2705">
        <v>-201888</v>
      </c>
      <c r="K162" s="2707" t="s">
        <v>104</v>
      </c>
      <c r="L162" s="2706">
        <v>-201888</v>
      </c>
      <c r="M162" s="1475">
        <v>231</v>
      </c>
      <c r="N162" s="1476"/>
    </row>
    <row r="163" spans="1:14">
      <c r="A163" s="1453"/>
      <c r="B163" s="1482">
        <v>232</v>
      </c>
      <c r="C163" s="1475" t="s">
        <v>98</v>
      </c>
      <c r="D163" s="1450"/>
      <c r="E163" s="1461" t="s">
        <v>910</v>
      </c>
      <c r="F163" s="2705">
        <v>0</v>
      </c>
      <c r="G163" s="2705">
        <v>0</v>
      </c>
      <c r="H163" s="2705">
        <v>0</v>
      </c>
      <c r="I163" s="2705">
        <v>51680</v>
      </c>
      <c r="J163" s="2705">
        <v>51680</v>
      </c>
      <c r="K163" s="2707" t="s">
        <v>104</v>
      </c>
      <c r="L163" s="2706">
        <v>51680</v>
      </c>
      <c r="M163" s="1475">
        <v>232</v>
      </c>
      <c r="N163" s="1476"/>
    </row>
    <row r="164" spans="1:14">
      <c r="A164" s="1453"/>
      <c r="B164" s="1482">
        <v>233</v>
      </c>
      <c r="C164" s="1475"/>
      <c r="D164" s="1450"/>
      <c r="E164" s="1461" t="s">
        <v>1584</v>
      </c>
      <c r="F164" s="2705">
        <v>0</v>
      </c>
      <c r="G164" s="2705">
        <v>0</v>
      </c>
      <c r="H164" s="2705">
        <v>0</v>
      </c>
      <c r="I164" s="2705">
        <v>0</v>
      </c>
      <c r="J164" s="2705">
        <v>0</v>
      </c>
      <c r="K164" s="2707" t="s">
        <v>104</v>
      </c>
      <c r="L164" s="2706">
        <v>0</v>
      </c>
      <c r="M164" s="1475">
        <v>233</v>
      </c>
      <c r="N164" s="1476"/>
    </row>
    <row r="165" spans="1:14">
      <c r="A165" s="1453"/>
      <c r="B165" s="1482">
        <v>234</v>
      </c>
      <c r="C165" s="1475"/>
      <c r="D165" s="1450"/>
      <c r="E165" s="1461" t="s">
        <v>1585</v>
      </c>
      <c r="F165" s="2705">
        <v>0</v>
      </c>
      <c r="G165" s="2705">
        <v>0</v>
      </c>
      <c r="H165" s="2705">
        <v>0</v>
      </c>
      <c r="I165" s="2705">
        <v>0</v>
      </c>
      <c r="J165" s="2705">
        <v>0</v>
      </c>
      <c r="K165" s="2707" t="s">
        <v>104</v>
      </c>
      <c r="L165" s="2706">
        <v>0</v>
      </c>
      <c r="M165" s="1475">
        <v>234</v>
      </c>
      <c r="N165" s="1476"/>
    </row>
    <row r="166" spans="1:14">
      <c r="A166" s="1453"/>
      <c r="B166" s="1482">
        <v>235</v>
      </c>
      <c r="C166" s="1475" t="s">
        <v>98</v>
      </c>
      <c r="D166" s="1450"/>
      <c r="E166" s="1461" t="s">
        <v>1586</v>
      </c>
      <c r="F166" s="2705">
        <v>0</v>
      </c>
      <c r="G166" s="2705">
        <v>0</v>
      </c>
      <c r="H166" s="2705">
        <v>-70552</v>
      </c>
      <c r="I166" s="2705">
        <v>0</v>
      </c>
      <c r="J166" s="2705">
        <v>-70552</v>
      </c>
      <c r="K166" s="2707" t="s">
        <v>104</v>
      </c>
      <c r="L166" s="2706">
        <v>-70552</v>
      </c>
      <c r="M166" s="1475">
        <v>235</v>
      </c>
      <c r="N166" s="1476"/>
    </row>
    <row r="167" spans="1:14">
      <c r="A167" s="1453"/>
      <c r="B167" s="1482">
        <v>236</v>
      </c>
      <c r="C167" s="1475"/>
      <c r="D167" s="1450"/>
      <c r="E167" s="1461" t="s">
        <v>1587</v>
      </c>
      <c r="F167" s="2705">
        <v>0</v>
      </c>
      <c r="G167" s="2705">
        <v>0</v>
      </c>
      <c r="H167" s="2705">
        <v>0</v>
      </c>
      <c r="I167" s="2705">
        <v>0</v>
      </c>
      <c r="J167" s="2705">
        <v>0</v>
      </c>
      <c r="K167" s="2707" t="s">
        <v>104</v>
      </c>
      <c r="L167" s="2706">
        <v>0</v>
      </c>
      <c r="M167" s="1475">
        <v>236</v>
      </c>
      <c r="N167" s="1476"/>
    </row>
    <row r="168" spans="1:14">
      <c r="A168" s="1453"/>
      <c r="B168" s="1482">
        <v>237</v>
      </c>
      <c r="C168" s="1475"/>
      <c r="D168" s="1450"/>
      <c r="E168" s="1461" t="s">
        <v>1114</v>
      </c>
      <c r="F168" s="2705">
        <v>5997</v>
      </c>
      <c r="G168" s="2705">
        <v>23282</v>
      </c>
      <c r="H168" s="2705">
        <v>0</v>
      </c>
      <c r="I168" s="2705">
        <v>51</v>
      </c>
      <c r="J168" s="2705">
        <v>29330</v>
      </c>
      <c r="K168" s="2707" t="s">
        <v>104</v>
      </c>
      <c r="L168" s="2706">
        <v>29330</v>
      </c>
      <c r="M168" s="1475">
        <v>237</v>
      </c>
      <c r="N168" s="1476"/>
    </row>
    <row r="169" spans="1:14">
      <c r="A169" s="3782" t="s">
        <v>388</v>
      </c>
      <c r="B169" s="1482">
        <v>238</v>
      </c>
      <c r="C169" s="1475"/>
      <c r="D169" s="1450"/>
      <c r="E169" s="1461" t="s">
        <v>1591</v>
      </c>
      <c r="F169" s="2705">
        <v>55120</v>
      </c>
      <c r="G169" s="2705">
        <v>92052</v>
      </c>
      <c r="H169" s="2705">
        <v>329349</v>
      </c>
      <c r="I169" s="2705">
        <v>88083</v>
      </c>
      <c r="J169" s="2705">
        <v>564604</v>
      </c>
      <c r="K169" s="2707" t="s">
        <v>104</v>
      </c>
      <c r="L169" s="2706">
        <v>564604</v>
      </c>
      <c r="M169" s="1475">
        <v>238</v>
      </c>
      <c r="N169" s="1476"/>
    </row>
    <row r="170" spans="1:14">
      <c r="A170" s="3782"/>
      <c r="B170" s="1481"/>
      <c r="C170" s="1464"/>
      <c r="D170" s="1453" t="s">
        <v>1592</v>
      </c>
      <c r="E170" s="1470"/>
      <c r="F170" s="2704"/>
      <c r="G170" s="2704"/>
      <c r="H170" s="2704"/>
      <c r="I170" s="2704"/>
      <c r="J170" s="2723"/>
      <c r="K170" s="2703"/>
      <c r="L170" s="2700"/>
      <c r="M170" s="1464"/>
      <c r="N170" s="1437"/>
    </row>
    <row r="171" spans="1:14">
      <c r="A171" s="3782"/>
      <c r="B171" s="1484">
        <v>301</v>
      </c>
      <c r="C171" s="1471"/>
      <c r="D171" s="1444"/>
      <c r="E171" s="1480" t="s">
        <v>1572</v>
      </c>
      <c r="F171" s="2727">
        <v>0</v>
      </c>
      <c r="G171" s="2727">
        <v>130</v>
      </c>
      <c r="H171" s="2727">
        <v>0</v>
      </c>
      <c r="I171" s="2727">
        <v>189</v>
      </c>
      <c r="J171" s="2727">
        <v>319</v>
      </c>
      <c r="K171" s="2728"/>
      <c r="L171" s="2728">
        <v>319</v>
      </c>
      <c r="M171" s="1471">
        <v>301</v>
      </c>
      <c r="N171" s="3783" t="s">
        <v>3206</v>
      </c>
    </row>
    <row r="172" spans="1:14">
      <c r="A172" s="3782"/>
      <c r="B172" s="1481"/>
      <c r="C172" s="1464"/>
      <c r="D172" s="1476"/>
      <c r="E172" s="1470" t="s">
        <v>1593</v>
      </c>
      <c r="F172" s="2723"/>
      <c r="G172" s="2723"/>
      <c r="H172" s="2723"/>
      <c r="I172" s="2723"/>
      <c r="J172" s="2723"/>
      <c r="K172" s="2703"/>
      <c r="L172" s="2700"/>
      <c r="M172" s="1464"/>
      <c r="N172" s="3783"/>
    </row>
    <row r="173" spans="1:14">
      <c r="A173" s="3782"/>
      <c r="B173" s="1481">
        <v>302</v>
      </c>
      <c r="C173" s="1464" t="s">
        <v>98</v>
      </c>
      <c r="D173" s="1476"/>
      <c r="E173" s="1453" t="s">
        <v>1594</v>
      </c>
      <c r="F173" s="2704">
        <v>0</v>
      </c>
      <c r="G173" s="2704">
        <v>9834</v>
      </c>
      <c r="H173" s="2704">
        <v>53314</v>
      </c>
      <c r="I173" s="2704">
        <v>274</v>
      </c>
      <c r="J173" s="2704">
        <v>63422</v>
      </c>
      <c r="K173" s="2701" t="s">
        <v>104</v>
      </c>
      <c r="L173" s="2703">
        <v>63422</v>
      </c>
      <c r="M173" s="1464">
        <v>302</v>
      </c>
      <c r="N173" s="3783"/>
    </row>
    <row r="174" spans="1:14">
      <c r="A174" s="3782"/>
      <c r="B174" s="1482">
        <v>303</v>
      </c>
      <c r="C174" s="1475" t="s">
        <v>98</v>
      </c>
      <c r="D174" s="1450"/>
      <c r="E174" s="1451" t="s">
        <v>1595</v>
      </c>
      <c r="F174" s="2705">
        <v>0</v>
      </c>
      <c r="G174" s="2705">
        <v>0</v>
      </c>
      <c r="H174" s="2705">
        <v>0</v>
      </c>
      <c r="I174" s="2705">
        <v>0</v>
      </c>
      <c r="J174" s="2705">
        <v>0</v>
      </c>
      <c r="K174" s="2707" t="s">
        <v>104</v>
      </c>
      <c r="L174" s="2706">
        <v>0</v>
      </c>
      <c r="M174" s="1475">
        <v>303</v>
      </c>
      <c r="N174" s="3783"/>
    </row>
    <row r="175" spans="1:14">
      <c r="A175" s="3782"/>
      <c r="B175" s="1482">
        <v>304</v>
      </c>
      <c r="C175" s="1475" t="s">
        <v>98</v>
      </c>
      <c r="D175" s="1450"/>
      <c r="E175" s="1451" t="s">
        <v>1596</v>
      </c>
      <c r="F175" s="2705">
        <v>0</v>
      </c>
      <c r="G175" s="2705">
        <v>0</v>
      </c>
      <c r="H175" s="2705">
        <v>0</v>
      </c>
      <c r="I175" s="2705">
        <v>0</v>
      </c>
      <c r="J175" s="2705">
        <v>0</v>
      </c>
      <c r="K175" s="2706"/>
      <c r="L175" s="2706">
        <v>0</v>
      </c>
      <c r="M175" s="1475">
        <v>304</v>
      </c>
      <c r="N175" s="3783"/>
    </row>
    <row r="176" spans="1:14">
      <c r="A176" s="3782"/>
      <c r="B176" s="1482">
        <v>305</v>
      </c>
      <c r="C176" s="1475" t="s">
        <v>98</v>
      </c>
      <c r="D176" s="1450"/>
      <c r="E176" s="1451" t="s">
        <v>1597</v>
      </c>
      <c r="F176" s="2705">
        <v>0</v>
      </c>
      <c r="G176" s="2705">
        <v>1199</v>
      </c>
      <c r="H176" s="2705">
        <v>83835</v>
      </c>
      <c r="I176" s="2705">
        <v>62</v>
      </c>
      <c r="J176" s="2705">
        <v>85096</v>
      </c>
      <c r="K176" s="2706"/>
      <c r="L176" s="2706">
        <v>85096</v>
      </c>
      <c r="M176" s="1475">
        <v>305</v>
      </c>
      <c r="N176" s="3783"/>
    </row>
    <row r="177" spans="1:14">
      <c r="A177" s="3782"/>
      <c r="B177" s="1482">
        <v>306</v>
      </c>
      <c r="C177" s="1475" t="s">
        <v>98</v>
      </c>
      <c r="D177" s="1450"/>
      <c r="E177" s="1451" t="s">
        <v>1598</v>
      </c>
      <c r="F177" s="2705">
        <v>116</v>
      </c>
      <c r="G177" s="2705">
        <v>104</v>
      </c>
      <c r="H177" s="2705">
        <v>61</v>
      </c>
      <c r="I177" s="2705">
        <v>0</v>
      </c>
      <c r="J177" s="2705">
        <v>281</v>
      </c>
      <c r="K177" s="2706"/>
      <c r="L177" s="2706">
        <v>281</v>
      </c>
      <c r="M177" s="1475">
        <v>306</v>
      </c>
      <c r="N177" s="3783"/>
    </row>
    <row r="178" spans="1:14">
      <c r="A178" s="3782"/>
      <c r="B178" s="1482">
        <v>307</v>
      </c>
      <c r="C178" s="1475" t="s">
        <v>98</v>
      </c>
      <c r="D178" s="1450"/>
      <c r="E178" s="1451" t="s">
        <v>1599</v>
      </c>
      <c r="F178" s="2705">
        <v>1885</v>
      </c>
      <c r="G178" s="2705">
        <v>1763</v>
      </c>
      <c r="H178" s="2705">
        <v>13250</v>
      </c>
      <c r="I178" s="2705">
        <v>26</v>
      </c>
      <c r="J178" s="2705">
        <v>16924</v>
      </c>
      <c r="K178" s="2706"/>
      <c r="L178" s="2706">
        <v>16924</v>
      </c>
      <c r="M178" s="1475">
        <v>307</v>
      </c>
      <c r="N178" s="3783"/>
    </row>
    <row r="179" spans="1:14">
      <c r="A179" s="3782"/>
      <c r="B179" s="1482">
        <v>308</v>
      </c>
      <c r="C179" s="1475"/>
      <c r="D179" s="1450"/>
      <c r="E179" s="1451" t="s">
        <v>1598</v>
      </c>
      <c r="F179" s="2705">
        <v>0</v>
      </c>
      <c r="G179" s="2705">
        <v>0</v>
      </c>
      <c r="H179" s="2705">
        <v>0</v>
      </c>
      <c r="I179" s="2705">
        <v>0</v>
      </c>
      <c r="J179" s="2705">
        <v>0</v>
      </c>
      <c r="K179" s="2706"/>
      <c r="L179" s="2706">
        <v>0</v>
      </c>
      <c r="M179" s="1475">
        <v>308</v>
      </c>
      <c r="N179" s="3783"/>
    </row>
    <row r="180" spans="1:14">
      <c r="A180" s="3782"/>
      <c r="B180" s="1482">
        <v>309</v>
      </c>
      <c r="C180" s="1475"/>
      <c r="D180" s="1450"/>
      <c r="E180" s="1461" t="s">
        <v>1576</v>
      </c>
      <c r="F180" s="2705">
        <v>0</v>
      </c>
      <c r="G180" s="2705">
        <v>0</v>
      </c>
      <c r="H180" s="2705">
        <v>0</v>
      </c>
      <c r="I180" s="2705">
        <v>1424</v>
      </c>
      <c r="J180" s="2705">
        <v>1424</v>
      </c>
      <c r="K180" s="2706"/>
      <c r="L180" s="2706">
        <v>1424</v>
      </c>
      <c r="M180" s="1475">
        <v>309</v>
      </c>
      <c r="N180" s="3783"/>
    </row>
    <row r="181" spans="1:14">
      <c r="A181" s="3782"/>
      <c r="B181" s="1482">
        <v>310</v>
      </c>
      <c r="C181" s="1475"/>
      <c r="D181" s="1450"/>
      <c r="E181" s="1461" t="s">
        <v>1577</v>
      </c>
      <c r="F181" s="2705">
        <v>0</v>
      </c>
      <c r="G181" s="2705">
        <v>0</v>
      </c>
      <c r="H181" s="2705">
        <v>0</v>
      </c>
      <c r="I181" s="2705">
        <v>4102</v>
      </c>
      <c r="J181" s="2705">
        <v>4102</v>
      </c>
      <c r="K181" s="2706"/>
      <c r="L181" s="2706">
        <v>4102</v>
      </c>
      <c r="M181" s="1475">
        <v>310</v>
      </c>
      <c r="N181" s="3783"/>
    </row>
    <row r="182" spans="1:14">
      <c r="A182" s="3782"/>
      <c r="B182" s="1482">
        <v>311</v>
      </c>
      <c r="C182" s="1475" t="s">
        <v>98</v>
      </c>
      <c r="D182" s="1450"/>
      <c r="E182" s="1461" t="s">
        <v>1578</v>
      </c>
      <c r="F182" s="2705">
        <v>0</v>
      </c>
      <c r="G182" s="2705">
        <v>0</v>
      </c>
      <c r="H182" s="2705">
        <v>785</v>
      </c>
      <c r="I182" s="2705">
        <v>0</v>
      </c>
      <c r="J182" s="2705">
        <v>785</v>
      </c>
      <c r="K182" s="2706"/>
      <c r="L182" s="2706">
        <v>785</v>
      </c>
      <c r="M182" s="1475">
        <v>311</v>
      </c>
      <c r="N182" s="3783"/>
    </row>
    <row r="183" spans="1:14" ht="13.5" customHeight="1">
      <c r="A183" s="3787" t="s">
        <v>388</v>
      </c>
      <c r="B183" s="1425" t="s">
        <v>1516</v>
      </c>
      <c r="C183" s="1426"/>
      <c r="D183" s="1426"/>
      <c r="E183" s="1426"/>
      <c r="F183" s="2708"/>
      <c r="G183" s="2708"/>
      <c r="H183" s="2708"/>
      <c r="I183" s="2708"/>
      <c r="J183" s="2709"/>
      <c r="K183" s="2690"/>
      <c r="L183" s="2689"/>
      <c r="M183" s="1428"/>
      <c r="N183" s="3784" t="s">
        <v>3206</v>
      </c>
    </row>
    <row r="184" spans="1:14" ht="12.75" customHeight="1">
      <c r="A184" s="3787"/>
      <c r="B184" s="1431" t="s">
        <v>295</v>
      </c>
      <c r="C184" s="1432"/>
      <c r="D184" s="1432"/>
      <c r="E184" s="1433"/>
      <c r="F184" s="2711"/>
      <c r="G184" s="2711"/>
      <c r="H184" s="2711"/>
      <c r="I184" s="2711"/>
      <c r="J184" s="2712"/>
      <c r="K184" s="2693"/>
      <c r="L184" s="2691"/>
      <c r="M184" s="1435"/>
      <c r="N184" s="3785"/>
    </row>
    <row r="185" spans="1:14" ht="12.75" customHeight="1">
      <c r="A185" s="3787"/>
      <c r="B185" s="1478"/>
      <c r="C185" s="1444"/>
      <c r="D185" s="1444"/>
      <c r="E185" s="1479"/>
      <c r="F185" s="2714"/>
      <c r="G185" s="2715"/>
      <c r="H185" s="2714"/>
      <c r="I185" s="2714"/>
      <c r="J185" s="2716"/>
      <c r="K185" s="2696"/>
      <c r="L185" s="2695"/>
      <c r="M185" s="1480"/>
      <c r="N185" s="3785"/>
    </row>
    <row r="186" spans="1:14" ht="12.75" customHeight="1">
      <c r="A186" s="3787"/>
      <c r="B186" s="1449"/>
      <c r="C186" s="1450"/>
      <c r="D186" s="1450"/>
      <c r="E186" s="1451"/>
      <c r="F186" s="2717"/>
      <c r="G186" s="2715"/>
      <c r="H186" s="2715"/>
      <c r="I186" s="2715"/>
      <c r="J186" s="2716"/>
      <c r="K186" s="2694"/>
      <c r="L186" s="2697"/>
      <c r="M186" s="1470"/>
      <c r="N186" s="3785"/>
    </row>
    <row r="187" spans="1:14" ht="12.75" customHeight="1">
      <c r="A187" s="3787"/>
      <c r="B187" s="1455"/>
      <c r="C187" s="1456"/>
      <c r="D187" s="1457"/>
      <c r="E187" s="1458"/>
      <c r="F187" s="2718"/>
      <c r="G187" s="2719"/>
      <c r="H187" s="2719" t="s">
        <v>1469</v>
      </c>
      <c r="I187" s="2719"/>
      <c r="J187" s="2720"/>
      <c r="K187" s="2698"/>
      <c r="L187" s="2698"/>
      <c r="M187" s="1462"/>
      <c r="N187" s="3785"/>
    </row>
    <row r="188" spans="1:14" ht="12.75" customHeight="1">
      <c r="A188" s="3787"/>
      <c r="B188" s="1464"/>
      <c r="C188" s="1464"/>
      <c r="D188" s="1437"/>
      <c r="E188" s="1441"/>
      <c r="F188" s="2721"/>
      <c r="G188" s="2722" t="s">
        <v>1470</v>
      </c>
      <c r="H188" s="2722"/>
      <c r="I188" s="2722"/>
      <c r="J188" s="2723"/>
      <c r="K188" s="2700"/>
      <c r="L188" s="2700"/>
      <c r="M188" s="1467"/>
      <c r="N188" s="3785"/>
    </row>
    <row r="189" spans="1:14" ht="12.75" customHeight="1">
      <c r="A189" s="3787"/>
      <c r="B189" s="1464"/>
      <c r="C189" s="1464"/>
      <c r="D189" s="1437"/>
      <c r="E189" s="1441"/>
      <c r="F189" s="2724" t="s">
        <v>1471</v>
      </c>
      <c r="G189" s="2724" t="s">
        <v>1472</v>
      </c>
      <c r="H189" s="2724" t="s">
        <v>1473</v>
      </c>
      <c r="I189" s="2724"/>
      <c r="J189" s="2692" t="s">
        <v>1474</v>
      </c>
      <c r="K189" s="2700"/>
      <c r="L189" s="2700"/>
      <c r="M189" s="1467"/>
      <c r="N189" s="3785"/>
    </row>
    <row r="190" spans="1:14" ht="12.75" customHeight="1">
      <c r="A190" s="3787"/>
      <c r="B190" s="1464" t="s">
        <v>7</v>
      </c>
      <c r="C190" s="1464" t="s">
        <v>71</v>
      </c>
      <c r="D190" s="1437"/>
      <c r="E190" s="1470" t="s">
        <v>1475</v>
      </c>
      <c r="F190" s="2724" t="s">
        <v>1476</v>
      </c>
      <c r="G190" s="2724" t="s">
        <v>1477</v>
      </c>
      <c r="H190" s="2724" t="s">
        <v>1478</v>
      </c>
      <c r="I190" s="2724" t="s">
        <v>1479</v>
      </c>
      <c r="J190" s="2692" t="s">
        <v>1480</v>
      </c>
      <c r="K190" s="2699" t="s">
        <v>1481</v>
      </c>
      <c r="L190" s="2699" t="s">
        <v>319</v>
      </c>
      <c r="M190" s="1464" t="s">
        <v>7</v>
      </c>
      <c r="N190" s="3785"/>
    </row>
    <row r="191" spans="1:14" ht="18" customHeight="1">
      <c r="A191" s="3787"/>
      <c r="B191" s="1471" t="s">
        <v>17</v>
      </c>
      <c r="C191" s="1471" t="s">
        <v>79</v>
      </c>
      <c r="D191" s="1444"/>
      <c r="E191" s="1472" t="s">
        <v>24</v>
      </c>
      <c r="F191" s="2725" t="s">
        <v>25</v>
      </c>
      <c r="G191" s="2725" t="s">
        <v>26</v>
      </c>
      <c r="H191" s="2725" t="s">
        <v>27</v>
      </c>
      <c r="I191" s="2725" t="s">
        <v>28</v>
      </c>
      <c r="J191" s="2726" t="s">
        <v>29</v>
      </c>
      <c r="K191" s="2702" t="s">
        <v>30</v>
      </c>
      <c r="L191" s="2702" t="s">
        <v>31</v>
      </c>
      <c r="M191" s="1471" t="s">
        <v>17</v>
      </c>
      <c r="N191" s="3785"/>
    </row>
    <row r="192" spans="1:14" ht="12.75" customHeight="1">
      <c r="A192" s="3787"/>
      <c r="B192" s="1464"/>
      <c r="C192" s="1464"/>
      <c r="D192" s="1453" t="s">
        <v>1600</v>
      </c>
      <c r="E192" s="1470"/>
      <c r="F192" s="2723"/>
      <c r="G192" s="2723"/>
      <c r="H192" s="2723"/>
      <c r="I192" s="2723"/>
      <c r="J192" s="2723"/>
      <c r="K192" s="2701"/>
      <c r="L192" s="2700"/>
      <c r="M192" s="1464"/>
      <c r="N192" s="3785"/>
    </row>
    <row r="193" spans="1:16" s="1485" customFormat="1" ht="12.75" customHeight="1">
      <c r="A193" s="3787"/>
      <c r="B193" s="1484">
        <v>312</v>
      </c>
      <c r="C193" s="1471" t="s">
        <v>98</v>
      </c>
      <c r="D193" s="1444"/>
      <c r="E193" s="1480" t="s">
        <v>1579</v>
      </c>
      <c r="F193" s="2727">
        <v>0</v>
      </c>
      <c r="G193" s="2727">
        <v>0</v>
      </c>
      <c r="H193" s="2727">
        <v>0</v>
      </c>
      <c r="I193" s="2727">
        <v>0</v>
      </c>
      <c r="J193" s="2727">
        <v>0</v>
      </c>
      <c r="K193" s="2728"/>
      <c r="L193" s="2728">
        <v>0</v>
      </c>
      <c r="M193" s="1471">
        <v>312</v>
      </c>
      <c r="N193" s="3785"/>
    </row>
    <row r="194" spans="1:16">
      <c r="A194" s="3787"/>
      <c r="B194" s="1481">
        <v>313</v>
      </c>
      <c r="C194" s="1464"/>
      <c r="D194" s="1476"/>
      <c r="E194" s="1470" t="s">
        <v>1580</v>
      </c>
      <c r="F194" s="2704">
        <v>0</v>
      </c>
      <c r="G194" s="2704">
        <v>0</v>
      </c>
      <c r="H194" s="2704">
        <v>138</v>
      </c>
      <c r="I194" s="2704">
        <v>0</v>
      </c>
      <c r="J194" s="2704">
        <v>138</v>
      </c>
      <c r="K194" s="2701"/>
      <c r="L194" s="2703">
        <v>138</v>
      </c>
      <c r="M194" s="1464">
        <v>313</v>
      </c>
      <c r="N194" s="3785"/>
    </row>
    <row r="195" spans="1:16">
      <c r="A195" s="3787"/>
      <c r="B195" s="1482">
        <v>314</v>
      </c>
      <c r="C195" s="1475" t="s">
        <v>98</v>
      </c>
      <c r="D195" s="1450"/>
      <c r="E195" s="1461" t="s">
        <v>1581</v>
      </c>
      <c r="F195" s="2705">
        <v>0</v>
      </c>
      <c r="G195" s="2705">
        <v>0</v>
      </c>
      <c r="H195" s="2705">
        <v>-7</v>
      </c>
      <c r="I195" s="2705">
        <v>0</v>
      </c>
      <c r="J195" s="2705">
        <v>-7</v>
      </c>
      <c r="K195" s="2706"/>
      <c r="L195" s="2706">
        <v>-7</v>
      </c>
      <c r="M195" s="1475">
        <v>314</v>
      </c>
      <c r="N195" s="1474"/>
      <c r="P195" s="1489">
        <f>J182-J193+J196+J197</f>
        <v>-415</v>
      </c>
    </row>
    <row r="196" spans="1:16">
      <c r="A196" s="3787"/>
      <c r="B196" s="1482">
        <v>315</v>
      </c>
      <c r="C196" s="1475" t="s">
        <v>98</v>
      </c>
      <c r="D196" s="1450"/>
      <c r="E196" s="1461" t="s">
        <v>1582</v>
      </c>
      <c r="F196" s="2705">
        <v>0</v>
      </c>
      <c r="G196" s="2705">
        <v>0</v>
      </c>
      <c r="H196" s="2705">
        <v>28871</v>
      </c>
      <c r="I196" s="2705">
        <v>0</v>
      </c>
      <c r="J196" s="2705">
        <v>28871</v>
      </c>
      <c r="K196" s="2707"/>
      <c r="L196" s="2706">
        <v>28871</v>
      </c>
      <c r="M196" s="1475">
        <v>315</v>
      </c>
      <c r="N196" s="1474"/>
    </row>
    <row r="197" spans="1:16">
      <c r="A197" s="3787"/>
      <c r="B197" s="1482">
        <v>316</v>
      </c>
      <c r="C197" s="1475" t="s">
        <v>98</v>
      </c>
      <c r="D197" s="1450"/>
      <c r="E197" s="1461" t="s">
        <v>1583</v>
      </c>
      <c r="F197" s="2705">
        <v>0</v>
      </c>
      <c r="G197" s="2705">
        <v>0</v>
      </c>
      <c r="H197" s="2705">
        <v>-30071</v>
      </c>
      <c r="I197" s="2705">
        <v>0</v>
      </c>
      <c r="J197" s="2705">
        <v>-30071</v>
      </c>
      <c r="K197" s="2706"/>
      <c r="L197" s="2706">
        <v>-30071</v>
      </c>
      <c r="M197" s="1475">
        <v>316</v>
      </c>
      <c r="N197" s="1474"/>
    </row>
    <row r="198" spans="1:16">
      <c r="A198" s="3787"/>
      <c r="B198" s="1482">
        <v>317</v>
      </c>
      <c r="C198" s="1475" t="s">
        <v>98</v>
      </c>
      <c r="D198" s="1450"/>
      <c r="E198" s="1461" t="s">
        <v>910</v>
      </c>
      <c r="F198" s="2705">
        <v>0</v>
      </c>
      <c r="G198" s="2705">
        <v>0</v>
      </c>
      <c r="H198" s="2705">
        <v>0</v>
      </c>
      <c r="I198" s="2705">
        <v>89695</v>
      </c>
      <c r="J198" s="2705">
        <v>89695</v>
      </c>
      <c r="K198" s="2707"/>
      <c r="L198" s="2706">
        <v>89695</v>
      </c>
      <c r="M198" s="1475">
        <v>317</v>
      </c>
      <c r="N198" s="1437"/>
    </row>
    <row r="199" spans="1:16">
      <c r="A199" s="3787"/>
      <c r="B199" s="1482">
        <v>318</v>
      </c>
      <c r="C199" s="1475"/>
      <c r="D199" s="1450"/>
      <c r="E199" s="1461" t="s">
        <v>1584</v>
      </c>
      <c r="F199" s="2705">
        <v>0</v>
      </c>
      <c r="G199" s="2705">
        <v>0</v>
      </c>
      <c r="H199" s="2705">
        <v>24</v>
      </c>
      <c r="I199" s="2705">
        <v>0</v>
      </c>
      <c r="J199" s="2705">
        <v>24</v>
      </c>
      <c r="K199" s="2707"/>
      <c r="L199" s="2706">
        <v>24</v>
      </c>
      <c r="M199" s="1475">
        <v>318</v>
      </c>
      <c r="N199" s="1437"/>
    </row>
    <row r="200" spans="1:16">
      <c r="A200" s="3787"/>
      <c r="B200" s="1482">
        <v>319</v>
      </c>
      <c r="C200" s="1475"/>
      <c r="D200" s="1450"/>
      <c r="E200" s="1461" t="s">
        <v>1601</v>
      </c>
      <c r="F200" s="2705">
        <v>0</v>
      </c>
      <c r="G200" s="2705">
        <v>0</v>
      </c>
      <c r="H200" s="2705">
        <v>0</v>
      </c>
      <c r="I200" s="2705">
        <v>0</v>
      </c>
      <c r="J200" s="2705">
        <v>0</v>
      </c>
      <c r="K200" s="2706"/>
      <c r="L200" s="2706">
        <v>0</v>
      </c>
      <c r="M200" s="1475">
        <v>319</v>
      </c>
      <c r="N200" s="1476"/>
    </row>
    <row r="201" spans="1:16">
      <c r="A201" s="3787"/>
      <c r="B201" s="1482">
        <v>320</v>
      </c>
      <c r="C201" s="1475" t="s">
        <v>98</v>
      </c>
      <c r="D201" s="1450"/>
      <c r="E201" s="1461" t="s">
        <v>1586</v>
      </c>
      <c r="F201" s="2705">
        <v>0</v>
      </c>
      <c r="G201" s="2705">
        <v>0</v>
      </c>
      <c r="H201" s="2705">
        <v>-9133</v>
      </c>
      <c r="I201" s="2705">
        <v>0</v>
      </c>
      <c r="J201" s="2705">
        <v>-9133</v>
      </c>
      <c r="K201" s="2706"/>
      <c r="L201" s="2706">
        <v>-9133</v>
      </c>
      <c r="M201" s="1475">
        <v>320</v>
      </c>
      <c r="N201" s="1437"/>
    </row>
    <row r="202" spans="1:16">
      <c r="A202" s="3787"/>
      <c r="B202" s="1482">
        <v>321</v>
      </c>
      <c r="C202" s="1475"/>
      <c r="D202" s="1450"/>
      <c r="E202" s="1461" t="s">
        <v>1587</v>
      </c>
      <c r="F202" s="2705">
        <v>0</v>
      </c>
      <c r="G202" s="2705">
        <v>0</v>
      </c>
      <c r="H202" s="2705">
        <v>0</v>
      </c>
      <c r="I202" s="2705">
        <v>0</v>
      </c>
      <c r="J202" s="2705">
        <v>0</v>
      </c>
      <c r="K202" s="2707"/>
      <c r="L202" s="2706">
        <v>0</v>
      </c>
      <c r="M202" s="1475">
        <v>321</v>
      </c>
      <c r="N202" s="1437"/>
    </row>
    <row r="203" spans="1:16">
      <c r="A203" s="3787"/>
      <c r="B203" s="1482">
        <v>322</v>
      </c>
      <c r="C203" s="1475"/>
      <c r="D203" s="1450"/>
      <c r="E203" s="1461" t="s">
        <v>1114</v>
      </c>
      <c r="F203" s="2705">
        <v>0</v>
      </c>
      <c r="G203" s="2705">
        <v>0</v>
      </c>
      <c r="H203" s="2705">
        <v>0</v>
      </c>
      <c r="I203" s="2705">
        <v>0</v>
      </c>
      <c r="J203" s="2705">
        <v>0</v>
      </c>
      <c r="K203" s="2707"/>
      <c r="L203" s="2706">
        <v>0</v>
      </c>
      <c r="M203" s="1475">
        <v>322</v>
      </c>
      <c r="N203" s="1437"/>
    </row>
    <row r="204" spans="1:16">
      <c r="A204" s="3787"/>
      <c r="B204" s="1482">
        <v>323</v>
      </c>
      <c r="C204" s="1475"/>
      <c r="D204" s="1450"/>
      <c r="E204" s="1461" t="s">
        <v>1602</v>
      </c>
      <c r="F204" s="2705">
        <v>2001</v>
      </c>
      <c r="G204" s="2705">
        <v>13030</v>
      </c>
      <c r="H204" s="2705">
        <v>141067</v>
      </c>
      <c r="I204" s="2705">
        <v>95772</v>
      </c>
      <c r="J204" s="2705">
        <v>251870</v>
      </c>
      <c r="K204" s="2706"/>
      <c r="L204" s="2706">
        <v>251870</v>
      </c>
      <c r="M204" s="1475">
        <v>323</v>
      </c>
      <c r="N204" s="1437"/>
    </row>
    <row r="205" spans="1:16">
      <c r="A205" s="3787"/>
      <c r="B205" s="1482">
        <v>324</v>
      </c>
      <c r="C205" s="1475"/>
      <c r="D205" s="1450"/>
      <c r="E205" s="1461" t="s">
        <v>1603</v>
      </c>
      <c r="F205" s="2705">
        <v>190760</v>
      </c>
      <c r="G205" s="2705">
        <v>290265</v>
      </c>
      <c r="H205" s="2705">
        <v>488445</v>
      </c>
      <c r="I205" s="2705">
        <v>430222</v>
      </c>
      <c r="J205" s="2705">
        <v>1399692</v>
      </c>
      <c r="K205" s="2706"/>
      <c r="L205" s="2706">
        <v>1399692</v>
      </c>
      <c r="M205" s="1475">
        <v>324</v>
      </c>
      <c r="N205" s="1476"/>
    </row>
    <row r="206" spans="1:16">
      <c r="A206" s="3787"/>
      <c r="B206" s="1481"/>
      <c r="C206" s="1464"/>
      <c r="D206" s="1453" t="s">
        <v>1604</v>
      </c>
      <c r="E206" s="1470"/>
      <c r="F206" s="2723">
        <v>0</v>
      </c>
      <c r="G206" s="2723">
        <v>0</v>
      </c>
      <c r="H206" s="2723">
        <v>0</v>
      </c>
      <c r="I206" s="2723">
        <v>0</v>
      </c>
      <c r="J206" s="2723"/>
      <c r="K206" s="2703"/>
      <c r="L206" s="2700"/>
      <c r="M206" s="1464"/>
      <c r="N206" s="1476"/>
    </row>
    <row r="207" spans="1:16">
      <c r="A207" s="3787"/>
      <c r="B207" s="1481"/>
      <c r="C207" s="1464"/>
      <c r="D207" s="1453" t="s">
        <v>1605</v>
      </c>
      <c r="E207" s="1470"/>
      <c r="F207" s="2723">
        <v>0</v>
      </c>
      <c r="G207" s="2723">
        <v>0</v>
      </c>
      <c r="H207" s="2723">
        <v>0</v>
      </c>
      <c r="I207" s="2723">
        <v>0</v>
      </c>
      <c r="J207" s="2723"/>
      <c r="K207" s="2703"/>
      <c r="L207" s="2700"/>
      <c r="M207" s="1464"/>
      <c r="N207" s="1476"/>
    </row>
    <row r="208" spans="1:16">
      <c r="A208" s="3787"/>
      <c r="B208" s="1481">
        <v>401</v>
      </c>
      <c r="C208" s="1464"/>
      <c r="D208" s="1476"/>
      <c r="E208" s="1470" t="s">
        <v>1572</v>
      </c>
      <c r="F208" s="2704">
        <v>6547</v>
      </c>
      <c r="G208" s="2704">
        <v>3197</v>
      </c>
      <c r="H208" s="2704">
        <v>989</v>
      </c>
      <c r="I208" s="2704">
        <v>3159</v>
      </c>
      <c r="J208" s="2704">
        <v>13892</v>
      </c>
      <c r="K208" s="2703"/>
      <c r="L208" s="2703">
        <v>13892</v>
      </c>
      <c r="M208" s="1464">
        <v>401</v>
      </c>
      <c r="N208" s="1476"/>
    </row>
    <row r="209" spans="1:14">
      <c r="A209" s="3787"/>
      <c r="B209" s="1482">
        <v>402</v>
      </c>
      <c r="C209" s="1475"/>
      <c r="D209" s="1450"/>
      <c r="E209" s="1461" t="s">
        <v>1606</v>
      </c>
      <c r="F209" s="2705">
        <v>374727</v>
      </c>
      <c r="G209" s="2705">
        <v>341</v>
      </c>
      <c r="H209" s="2705">
        <v>23329</v>
      </c>
      <c r="I209" s="2705">
        <v>18788</v>
      </c>
      <c r="J209" s="2705">
        <v>417185</v>
      </c>
      <c r="K209" s="2706"/>
      <c r="L209" s="2706">
        <v>417185</v>
      </c>
      <c r="M209" s="1475">
        <v>402</v>
      </c>
      <c r="N209" s="1476"/>
    </row>
    <row r="210" spans="1:14">
      <c r="A210" s="3787"/>
      <c r="B210" s="1482">
        <v>403</v>
      </c>
      <c r="C210" s="1475"/>
      <c r="D210" s="1450"/>
      <c r="E210" s="1461" t="s">
        <v>1607</v>
      </c>
      <c r="F210" s="2705">
        <v>282721</v>
      </c>
      <c r="G210" s="2705">
        <v>1470</v>
      </c>
      <c r="H210" s="2705">
        <v>19755</v>
      </c>
      <c r="I210" s="2705">
        <v>16248</v>
      </c>
      <c r="J210" s="2705">
        <v>320194</v>
      </c>
      <c r="K210" s="2706"/>
      <c r="L210" s="2706">
        <v>320194</v>
      </c>
      <c r="M210" s="1475">
        <v>403</v>
      </c>
      <c r="N210" s="1476"/>
    </row>
    <row r="211" spans="1:14">
      <c r="A211" s="3787"/>
      <c r="B211" s="1482">
        <v>404</v>
      </c>
      <c r="C211" s="1475"/>
      <c r="D211" s="1450"/>
      <c r="E211" s="1461" t="s">
        <v>1608</v>
      </c>
      <c r="F211" s="2705">
        <v>42974</v>
      </c>
      <c r="G211" s="2705">
        <v>18</v>
      </c>
      <c r="H211" s="2705">
        <v>0</v>
      </c>
      <c r="I211" s="2705">
        <v>34</v>
      </c>
      <c r="J211" s="2705">
        <v>43026</v>
      </c>
      <c r="K211" s="2706"/>
      <c r="L211" s="2706">
        <v>43026</v>
      </c>
      <c r="M211" s="1475">
        <v>404</v>
      </c>
      <c r="N211" s="1476"/>
    </row>
    <row r="212" spans="1:14">
      <c r="A212" s="3787"/>
      <c r="B212" s="1482">
        <v>405</v>
      </c>
      <c r="C212" s="1475"/>
      <c r="D212" s="1450"/>
      <c r="E212" s="1461" t="s">
        <v>1609</v>
      </c>
      <c r="F212" s="2705">
        <v>41677</v>
      </c>
      <c r="G212" s="2705">
        <v>48</v>
      </c>
      <c r="H212" s="2705">
        <v>2</v>
      </c>
      <c r="I212" s="2705">
        <v>528</v>
      </c>
      <c r="J212" s="2705">
        <v>42255</v>
      </c>
      <c r="K212" s="2706"/>
      <c r="L212" s="2706">
        <v>42255</v>
      </c>
      <c r="M212" s="1475">
        <v>405</v>
      </c>
      <c r="N212" s="1476"/>
    </row>
    <row r="213" spans="1:14">
      <c r="A213" s="3787"/>
      <c r="B213" s="1482">
        <v>406</v>
      </c>
      <c r="C213" s="1475"/>
      <c r="D213" s="1450"/>
      <c r="E213" s="1461" t="s">
        <v>1610</v>
      </c>
      <c r="F213" s="2705">
        <v>1825</v>
      </c>
      <c r="G213" s="2705">
        <v>0</v>
      </c>
      <c r="H213" s="2705">
        <v>0</v>
      </c>
      <c r="I213" s="2705">
        <v>0</v>
      </c>
      <c r="J213" s="2705">
        <v>1825</v>
      </c>
      <c r="K213" s="2706"/>
      <c r="L213" s="2706">
        <v>1825</v>
      </c>
      <c r="M213" s="1475">
        <v>406</v>
      </c>
      <c r="N213" s="1476"/>
    </row>
    <row r="214" spans="1:14">
      <c r="A214" s="3787"/>
      <c r="B214" s="1482">
        <v>407</v>
      </c>
      <c r="C214" s="1475"/>
      <c r="D214" s="1450"/>
      <c r="E214" s="1461" t="s">
        <v>1611</v>
      </c>
      <c r="F214" s="2705">
        <v>18</v>
      </c>
      <c r="G214" s="2705">
        <v>92</v>
      </c>
      <c r="H214" s="2705">
        <v>4427</v>
      </c>
      <c r="I214" s="2705">
        <v>97</v>
      </c>
      <c r="J214" s="2705">
        <v>4634</v>
      </c>
      <c r="K214" s="2706"/>
      <c r="L214" s="2706">
        <v>4634</v>
      </c>
      <c r="M214" s="1475">
        <v>407</v>
      </c>
      <c r="N214" s="1476"/>
    </row>
    <row r="215" spans="1:14">
      <c r="A215" s="3787"/>
      <c r="B215" s="1482">
        <v>408</v>
      </c>
      <c r="C215" s="1475"/>
      <c r="D215" s="1450"/>
      <c r="E215" s="1461" t="s">
        <v>1612</v>
      </c>
      <c r="F215" s="2705">
        <v>49838</v>
      </c>
      <c r="G215" s="2705">
        <v>31</v>
      </c>
      <c r="H215" s="2705">
        <v>0</v>
      </c>
      <c r="I215" s="2705">
        <v>0</v>
      </c>
      <c r="J215" s="2705">
        <v>49869</v>
      </c>
      <c r="K215" s="2706"/>
      <c r="L215" s="2706">
        <v>49869</v>
      </c>
      <c r="M215" s="1475">
        <v>408</v>
      </c>
      <c r="N215" s="1476"/>
    </row>
    <row r="216" spans="1:14">
      <c r="A216" s="3787"/>
      <c r="B216" s="1482">
        <v>409</v>
      </c>
      <c r="C216" s="1475" t="s">
        <v>98</v>
      </c>
      <c r="D216" s="1450"/>
      <c r="E216" s="1461" t="s">
        <v>1613</v>
      </c>
      <c r="F216" s="2705">
        <v>0</v>
      </c>
      <c r="G216" s="2705">
        <v>617998</v>
      </c>
      <c r="H216" s="2705">
        <v>0</v>
      </c>
      <c r="I216" s="2705">
        <v>0</v>
      </c>
      <c r="J216" s="2705">
        <v>617998</v>
      </c>
      <c r="K216" s="2706"/>
      <c r="L216" s="2706">
        <v>617998</v>
      </c>
      <c r="M216" s="1475">
        <v>409</v>
      </c>
      <c r="N216" s="1476"/>
    </row>
    <row r="217" spans="1:14">
      <c r="A217" s="3787"/>
      <c r="B217" s="1482">
        <v>410</v>
      </c>
      <c r="C217" s="1475"/>
      <c r="D217" s="1450"/>
      <c r="E217" s="1461" t="s">
        <v>1614</v>
      </c>
      <c r="F217" s="2705">
        <v>0</v>
      </c>
      <c r="G217" s="2705">
        <v>0</v>
      </c>
      <c r="H217" s="2705">
        <v>0</v>
      </c>
      <c r="I217" s="2705">
        <v>0</v>
      </c>
      <c r="J217" s="2705">
        <v>0</v>
      </c>
      <c r="K217" s="2706"/>
      <c r="L217" s="2706">
        <v>0</v>
      </c>
      <c r="M217" s="1475">
        <v>410</v>
      </c>
      <c r="N217" s="1476"/>
    </row>
    <row r="218" spans="1:14">
      <c r="A218" s="3787"/>
      <c r="B218" s="1482">
        <v>411</v>
      </c>
      <c r="C218" s="1475"/>
      <c r="D218" s="1450"/>
      <c r="E218" s="1461" t="s">
        <v>1615</v>
      </c>
      <c r="F218" s="2705">
        <v>29819</v>
      </c>
      <c r="G218" s="2705">
        <v>4682</v>
      </c>
      <c r="H218" s="2705">
        <v>11873</v>
      </c>
      <c r="I218" s="2705">
        <v>16</v>
      </c>
      <c r="J218" s="2705">
        <v>46390</v>
      </c>
      <c r="K218" s="2706"/>
      <c r="L218" s="2706">
        <v>46390</v>
      </c>
      <c r="M218" s="1475">
        <v>411</v>
      </c>
      <c r="N218" s="1476"/>
    </row>
    <row r="219" spans="1:14">
      <c r="A219" s="3787"/>
      <c r="B219" s="1482">
        <v>412</v>
      </c>
      <c r="C219" s="1475"/>
      <c r="D219" s="1450"/>
      <c r="E219" s="1461" t="s">
        <v>1616</v>
      </c>
      <c r="F219" s="2705">
        <v>0</v>
      </c>
      <c r="G219" s="2705">
        <v>0</v>
      </c>
      <c r="H219" s="2705">
        <v>0</v>
      </c>
      <c r="I219" s="2705">
        <v>0</v>
      </c>
      <c r="J219" s="2705">
        <v>0</v>
      </c>
      <c r="K219" s="2706"/>
      <c r="L219" s="2706">
        <v>0</v>
      </c>
      <c r="M219" s="1475">
        <v>412</v>
      </c>
      <c r="N219" s="1476"/>
    </row>
    <row r="220" spans="1:14">
      <c r="A220" s="3787"/>
      <c r="B220" s="1482">
        <v>413</v>
      </c>
      <c r="C220" s="1475"/>
      <c r="D220" s="1450"/>
      <c r="E220" s="1461" t="s">
        <v>1617</v>
      </c>
      <c r="F220" s="2705">
        <v>191</v>
      </c>
      <c r="G220" s="2705">
        <v>8</v>
      </c>
      <c r="H220" s="2705">
        <v>9532</v>
      </c>
      <c r="I220" s="2705">
        <v>0</v>
      </c>
      <c r="J220" s="2705">
        <v>9731</v>
      </c>
      <c r="K220" s="2706"/>
      <c r="L220" s="2706">
        <v>9731</v>
      </c>
      <c r="M220" s="1475">
        <v>413</v>
      </c>
      <c r="N220" s="1476"/>
    </row>
    <row r="221" spans="1:14">
      <c r="A221" s="3787"/>
      <c r="B221" s="1482">
        <v>414</v>
      </c>
      <c r="C221" s="1475"/>
      <c r="D221" s="1450"/>
      <c r="E221" s="1461" t="s">
        <v>1576</v>
      </c>
      <c r="F221" s="2705">
        <v>0</v>
      </c>
      <c r="G221" s="2705">
        <v>0</v>
      </c>
      <c r="H221" s="2705">
        <v>0</v>
      </c>
      <c r="I221" s="2705">
        <v>353703</v>
      </c>
      <c r="J221" s="2705">
        <v>353703</v>
      </c>
      <c r="K221" s="2706"/>
      <c r="L221" s="2706">
        <v>353703</v>
      </c>
      <c r="M221" s="1475">
        <v>414</v>
      </c>
      <c r="N221" s="1476"/>
    </row>
    <row r="222" spans="1:14">
      <c r="A222" s="3787"/>
      <c r="B222" s="1482">
        <v>415</v>
      </c>
      <c r="C222" s="1475"/>
      <c r="D222" s="1450"/>
      <c r="E222" s="1461" t="s">
        <v>1577</v>
      </c>
      <c r="F222" s="2705">
        <v>0</v>
      </c>
      <c r="G222" s="2705">
        <v>0</v>
      </c>
      <c r="H222" s="2705">
        <v>0</v>
      </c>
      <c r="I222" s="2705">
        <v>36515</v>
      </c>
      <c r="J222" s="2705">
        <v>36515</v>
      </c>
      <c r="K222" s="2706"/>
      <c r="L222" s="2706">
        <v>36515</v>
      </c>
      <c r="M222" s="1475">
        <v>415</v>
      </c>
      <c r="N222" s="1476"/>
    </row>
    <row r="223" spans="1:14">
      <c r="A223" s="3787"/>
      <c r="B223" s="1482">
        <v>416</v>
      </c>
      <c r="C223" s="1475"/>
      <c r="D223" s="1450"/>
      <c r="E223" s="1461" t="s">
        <v>1584</v>
      </c>
      <c r="F223" s="2705">
        <v>0</v>
      </c>
      <c r="G223" s="2705">
        <v>0</v>
      </c>
      <c r="H223" s="2705">
        <v>944</v>
      </c>
      <c r="I223" s="2705">
        <v>0</v>
      </c>
      <c r="J223" s="2705">
        <v>944</v>
      </c>
      <c r="K223" s="2706"/>
      <c r="L223" s="2706">
        <v>944</v>
      </c>
      <c r="M223" s="1475">
        <v>416</v>
      </c>
      <c r="N223" s="1476"/>
    </row>
    <row r="224" spans="1:14">
      <c r="A224" s="3787"/>
      <c r="B224" s="1482">
        <v>417</v>
      </c>
      <c r="C224" s="1475"/>
      <c r="D224" s="1450"/>
      <c r="E224" s="1461" t="s">
        <v>1601</v>
      </c>
      <c r="F224" s="2705">
        <v>0</v>
      </c>
      <c r="G224" s="2705">
        <v>0</v>
      </c>
      <c r="H224" s="2705">
        <v>-86</v>
      </c>
      <c r="I224" s="2705">
        <v>0</v>
      </c>
      <c r="J224" s="2705">
        <v>-86</v>
      </c>
      <c r="K224" s="2706"/>
      <c r="L224" s="2706">
        <v>-86</v>
      </c>
      <c r="M224" s="1475">
        <v>417</v>
      </c>
    </row>
    <row r="225" spans="1:14">
      <c r="A225" s="3787"/>
      <c r="B225" s="1482">
        <v>418</v>
      </c>
      <c r="C225" s="1475"/>
      <c r="D225" s="1450"/>
      <c r="E225" s="1461" t="s">
        <v>1114</v>
      </c>
      <c r="F225" s="2705">
        <v>556</v>
      </c>
      <c r="G225" s="2705">
        <v>5</v>
      </c>
      <c r="H225" s="2705">
        <v>73391</v>
      </c>
      <c r="I225" s="2705">
        <v>21</v>
      </c>
      <c r="J225" s="2705">
        <v>73973</v>
      </c>
      <c r="K225" s="2706"/>
      <c r="L225" s="2706">
        <v>73973</v>
      </c>
      <c r="M225" s="1475">
        <v>418</v>
      </c>
    </row>
    <row r="226" spans="1:14" ht="15.75">
      <c r="A226" s="3787"/>
      <c r="B226" s="1482">
        <v>419</v>
      </c>
      <c r="C226" s="1475"/>
      <c r="D226" s="1450"/>
      <c r="E226" s="1461" t="s">
        <v>1618</v>
      </c>
      <c r="F226" s="2705">
        <v>830893</v>
      </c>
      <c r="G226" s="2705">
        <v>627890</v>
      </c>
      <c r="H226" s="2705">
        <v>144156</v>
      </c>
      <c r="I226" s="2705">
        <v>429109</v>
      </c>
      <c r="J226" s="2705">
        <v>2032048</v>
      </c>
      <c r="K226" s="2706"/>
      <c r="L226" s="2706">
        <v>2032048</v>
      </c>
      <c r="M226" s="1475">
        <v>419</v>
      </c>
      <c r="N226" s="1488">
        <v>45</v>
      </c>
    </row>
    <row r="227" spans="1:14" ht="15.75">
      <c r="A227" s="1453"/>
      <c r="B227" s="1425" t="s">
        <v>1516</v>
      </c>
      <c r="C227" s="1426"/>
      <c r="D227" s="1426"/>
      <c r="E227" s="1426"/>
      <c r="F227" s="2708"/>
      <c r="G227" s="2708"/>
      <c r="H227" s="2708"/>
      <c r="I227" s="2708"/>
      <c r="J227" s="2709"/>
      <c r="K227" s="2690"/>
      <c r="L227" s="2689"/>
      <c r="M227" s="1428"/>
      <c r="N227" s="1488">
        <v>46</v>
      </c>
    </row>
    <row r="228" spans="1:14" ht="12.75" customHeight="1">
      <c r="A228" s="1453"/>
      <c r="B228" s="1431" t="s">
        <v>295</v>
      </c>
      <c r="C228" s="1432"/>
      <c r="D228" s="1432"/>
      <c r="E228" s="1433"/>
      <c r="F228" s="2711"/>
      <c r="G228" s="2711"/>
      <c r="H228" s="2711"/>
      <c r="I228" s="2711"/>
      <c r="J228" s="2712"/>
      <c r="K228" s="2693"/>
      <c r="L228" s="2691"/>
      <c r="M228" s="1435"/>
      <c r="N228" s="1477"/>
    </row>
    <row r="229" spans="1:14">
      <c r="A229" s="1453"/>
      <c r="B229" s="1478"/>
      <c r="C229" s="1444"/>
      <c r="D229" s="1444"/>
      <c r="E229" s="1479"/>
      <c r="F229" s="2714"/>
      <c r="G229" s="2715"/>
      <c r="H229" s="2714"/>
      <c r="I229" s="2714"/>
      <c r="J229" s="2716"/>
      <c r="K229" s="2696"/>
      <c r="L229" s="2695"/>
      <c r="M229" s="1480"/>
      <c r="N229" s="1441"/>
    </row>
    <row r="230" spans="1:14">
      <c r="A230" s="1453"/>
      <c r="B230" s="1449"/>
      <c r="C230" s="1450"/>
      <c r="D230" s="1450"/>
      <c r="E230" s="1451"/>
      <c r="F230" s="2717"/>
      <c r="G230" s="2715"/>
      <c r="H230" s="2715"/>
      <c r="I230" s="2715"/>
      <c r="J230" s="2716"/>
      <c r="K230" s="2694"/>
      <c r="L230" s="2697"/>
      <c r="M230" s="1470"/>
    </row>
    <row r="231" spans="1:14">
      <c r="A231" s="1453"/>
      <c r="B231" s="1455"/>
      <c r="C231" s="1456"/>
      <c r="D231" s="1457"/>
      <c r="E231" s="1458"/>
      <c r="F231" s="2718"/>
      <c r="G231" s="2719"/>
      <c r="H231" s="2719" t="s">
        <v>1469</v>
      </c>
      <c r="I231" s="2719"/>
      <c r="J231" s="2720"/>
      <c r="K231" s="2698"/>
      <c r="L231" s="2698"/>
      <c r="M231" s="1462"/>
    </row>
    <row r="232" spans="1:14">
      <c r="A232" s="1453"/>
      <c r="B232" s="1464"/>
      <c r="C232" s="1464"/>
      <c r="D232" s="1437"/>
      <c r="E232" s="1441"/>
      <c r="F232" s="2721"/>
      <c r="G232" s="2722" t="s">
        <v>1470</v>
      </c>
      <c r="H232" s="2722"/>
      <c r="I232" s="2722"/>
      <c r="J232" s="2723"/>
      <c r="K232" s="2700"/>
      <c r="L232" s="2700"/>
      <c r="M232" s="1467"/>
      <c r="N232" s="1441"/>
    </row>
    <row r="233" spans="1:14">
      <c r="A233" s="1453"/>
      <c r="B233" s="1464"/>
      <c r="C233" s="1464"/>
      <c r="D233" s="1437"/>
      <c r="E233" s="1441"/>
      <c r="F233" s="2724" t="s">
        <v>1471</v>
      </c>
      <c r="G233" s="2724" t="s">
        <v>1472</v>
      </c>
      <c r="H233" s="2724" t="s">
        <v>1473</v>
      </c>
      <c r="I233" s="2724"/>
      <c r="J233" s="2692" t="s">
        <v>1474</v>
      </c>
      <c r="K233" s="2700"/>
      <c r="L233" s="2700"/>
      <c r="M233" s="1467"/>
      <c r="N233" s="1441"/>
    </row>
    <row r="234" spans="1:14">
      <c r="A234" s="1453"/>
      <c r="B234" s="1464" t="s">
        <v>7</v>
      </c>
      <c r="C234" s="1464" t="s">
        <v>71</v>
      </c>
      <c r="D234" s="1437"/>
      <c r="E234" s="1470" t="s">
        <v>1475</v>
      </c>
      <c r="F234" s="2724" t="s">
        <v>1476</v>
      </c>
      <c r="G234" s="2724" t="s">
        <v>1477</v>
      </c>
      <c r="H234" s="2724" t="s">
        <v>1478</v>
      </c>
      <c r="I234" s="2724" t="s">
        <v>1479</v>
      </c>
      <c r="J234" s="2692" t="s">
        <v>1480</v>
      </c>
      <c r="K234" s="2699" t="s">
        <v>1481</v>
      </c>
      <c r="L234" s="2699" t="s">
        <v>319</v>
      </c>
      <c r="M234" s="1464" t="s">
        <v>7</v>
      </c>
      <c r="N234" s="1437"/>
    </row>
    <row r="235" spans="1:14">
      <c r="A235" s="1453"/>
      <c r="B235" s="1471" t="s">
        <v>17</v>
      </c>
      <c r="C235" s="1471" t="s">
        <v>79</v>
      </c>
      <c r="D235" s="1444"/>
      <c r="E235" s="1472" t="s">
        <v>24</v>
      </c>
      <c r="F235" s="2725" t="s">
        <v>25</v>
      </c>
      <c r="G235" s="2725" t="s">
        <v>26</v>
      </c>
      <c r="H235" s="2725" t="s">
        <v>27</v>
      </c>
      <c r="I235" s="2725" t="s">
        <v>28</v>
      </c>
      <c r="J235" s="2726" t="s">
        <v>29</v>
      </c>
      <c r="K235" s="2702" t="s">
        <v>30</v>
      </c>
      <c r="L235" s="2702" t="s">
        <v>31</v>
      </c>
      <c r="M235" s="1471" t="s">
        <v>17</v>
      </c>
      <c r="N235" s="1437"/>
    </row>
    <row r="236" spans="1:14">
      <c r="A236" s="1453"/>
      <c r="B236" s="1481"/>
      <c r="C236" s="1464"/>
      <c r="D236" s="1453" t="s">
        <v>1619</v>
      </c>
      <c r="E236" s="1470"/>
      <c r="F236" s="2723"/>
      <c r="G236" s="2723"/>
      <c r="H236" s="2723"/>
      <c r="I236" s="2723"/>
      <c r="J236" s="2723"/>
      <c r="K236" s="2703"/>
      <c r="L236" s="2700"/>
      <c r="M236" s="1464"/>
      <c r="N236" s="1437"/>
    </row>
    <row r="237" spans="1:14">
      <c r="A237" s="1453"/>
      <c r="B237" s="1481">
        <v>420</v>
      </c>
      <c r="C237" s="1464"/>
      <c r="D237" s="1476"/>
      <c r="E237" s="1470" t="s">
        <v>1572</v>
      </c>
      <c r="F237" s="2704">
        <v>224</v>
      </c>
      <c r="G237" s="2704">
        <v>352</v>
      </c>
      <c r="H237" s="2704">
        <v>883</v>
      </c>
      <c r="I237" s="2704">
        <v>658</v>
      </c>
      <c r="J237" s="2704">
        <v>2117</v>
      </c>
      <c r="K237" s="2703"/>
      <c r="L237" s="2703">
        <v>2117</v>
      </c>
      <c r="M237" s="1464">
        <v>420</v>
      </c>
      <c r="N237" s="1437"/>
    </row>
    <row r="238" spans="1:14">
      <c r="A238" s="1453"/>
      <c r="B238" s="1482">
        <v>421</v>
      </c>
      <c r="C238" s="1475"/>
      <c r="D238" s="1450"/>
      <c r="E238" s="1461" t="s">
        <v>1620</v>
      </c>
      <c r="F238" s="2705">
        <v>182854</v>
      </c>
      <c r="G238" s="2705">
        <v>904</v>
      </c>
      <c r="H238" s="2705">
        <v>27569</v>
      </c>
      <c r="I238" s="2705">
        <v>478</v>
      </c>
      <c r="J238" s="2705">
        <v>211805</v>
      </c>
      <c r="K238" s="2706"/>
      <c r="L238" s="2706">
        <v>211805</v>
      </c>
      <c r="M238" s="1475">
        <v>421</v>
      </c>
      <c r="N238" s="1476"/>
    </row>
    <row r="239" spans="1:14">
      <c r="A239" s="1453"/>
      <c r="B239" s="1481">
        <v>422</v>
      </c>
      <c r="C239" s="1464"/>
      <c r="D239" s="1476"/>
      <c r="E239" s="1470" t="s">
        <v>1621</v>
      </c>
      <c r="F239" s="2704">
        <v>33907</v>
      </c>
      <c r="G239" s="2704">
        <v>154</v>
      </c>
      <c r="H239" s="2704">
        <v>109</v>
      </c>
      <c r="I239" s="2704">
        <v>28</v>
      </c>
      <c r="J239" s="2704">
        <v>34198</v>
      </c>
      <c r="K239" s="2703"/>
      <c r="L239" s="2703">
        <v>34198</v>
      </c>
      <c r="M239" s="1464">
        <v>422</v>
      </c>
      <c r="N239" s="1437"/>
    </row>
    <row r="240" spans="1:14">
      <c r="A240" s="1453"/>
      <c r="B240" s="1482">
        <v>423</v>
      </c>
      <c r="C240" s="1475"/>
      <c r="D240" s="1450"/>
      <c r="E240" s="1461" t="s">
        <v>1622</v>
      </c>
      <c r="F240" s="2705">
        <v>2521</v>
      </c>
      <c r="G240" s="2705">
        <v>4342</v>
      </c>
      <c r="H240" s="2705">
        <v>2750</v>
      </c>
      <c r="I240" s="2705">
        <v>297</v>
      </c>
      <c r="J240" s="2705">
        <v>9910</v>
      </c>
      <c r="K240" s="2706"/>
      <c r="L240" s="2706">
        <v>9910</v>
      </c>
      <c r="M240" s="1475">
        <v>423</v>
      </c>
      <c r="N240" s="1476"/>
    </row>
    <row r="241" spans="1:14">
      <c r="A241" s="1453"/>
      <c r="B241" s="1482">
        <v>424</v>
      </c>
      <c r="C241" s="1475"/>
      <c r="D241" s="1450"/>
      <c r="E241" s="1461" t="s">
        <v>1623</v>
      </c>
      <c r="F241" s="2705">
        <v>0</v>
      </c>
      <c r="G241" s="2705">
        <v>537</v>
      </c>
      <c r="H241" s="2705">
        <v>9</v>
      </c>
      <c r="I241" s="2705">
        <v>0</v>
      </c>
      <c r="J241" s="2705">
        <v>546</v>
      </c>
      <c r="K241" s="2706"/>
      <c r="L241" s="2706">
        <v>546</v>
      </c>
      <c r="M241" s="1475">
        <v>424</v>
      </c>
      <c r="N241" s="1476"/>
    </row>
    <row r="242" spans="1:14">
      <c r="A242" s="1453"/>
      <c r="B242" s="1482">
        <v>425</v>
      </c>
      <c r="C242" s="1475" t="s">
        <v>98</v>
      </c>
      <c r="D242" s="1450"/>
      <c r="E242" s="1461" t="s">
        <v>1613</v>
      </c>
      <c r="F242" s="2705">
        <v>0</v>
      </c>
      <c r="G242" s="2705">
        <v>40775</v>
      </c>
      <c r="H242" s="2705">
        <v>0</v>
      </c>
      <c r="I242" s="2705">
        <v>0</v>
      </c>
      <c r="J242" s="2705">
        <v>40775</v>
      </c>
      <c r="K242" s="2706"/>
      <c r="L242" s="2706">
        <v>40775</v>
      </c>
      <c r="M242" s="1475">
        <v>425</v>
      </c>
      <c r="N242" s="1476"/>
    </row>
    <row r="243" spans="1:14">
      <c r="A243" s="1453"/>
      <c r="B243" s="1482">
        <v>426</v>
      </c>
      <c r="C243" s="1475"/>
      <c r="D243" s="1450"/>
      <c r="E243" s="1461" t="s">
        <v>1614</v>
      </c>
      <c r="F243" s="2705">
        <v>0</v>
      </c>
      <c r="G243" s="2705">
        <v>0</v>
      </c>
      <c r="H243" s="2705">
        <v>0</v>
      </c>
      <c r="I243" s="2705">
        <v>0</v>
      </c>
      <c r="J243" s="2705">
        <v>0</v>
      </c>
      <c r="K243" s="2706"/>
      <c r="L243" s="2706">
        <v>0</v>
      </c>
      <c r="M243" s="1475">
        <v>426</v>
      </c>
      <c r="N243" s="1476"/>
    </row>
    <row r="244" spans="1:14">
      <c r="A244" s="1453"/>
      <c r="B244" s="1482">
        <v>427</v>
      </c>
      <c r="C244" s="1475"/>
      <c r="D244" s="1450"/>
      <c r="E244" s="1461" t="s">
        <v>1615</v>
      </c>
      <c r="F244" s="2705">
        <v>295</v>
      </c>
      <c r="G244" s="2705">
        <v>0</v>
      </c>
      <c r="H244" s="2705">
        <v>0</v>
      </c>
      <c r="I244" s="2705">
        <v>1</v>
      </c>
      <c r="J244" s="2705">
        <v>296</v>
      </c>
      <c r="K244" s="2706"/>
      <c r="L244" s="2706">
        <v>296</v>
      </c>
      <c r="M244" s="1475">
        <v>427</v>
      </c>
      <c r="N244" s="1476"/>
    </row>
    <row r="245" spans="1:14">
      <c r="A245" s="1453"/>
      <c r="B245" s="1482">
        <v>428</v>
      </c>
      <c r="C245" s="1475"/>
      <c r="D245" s="1450"/>
      <c r="E245" s="1461" t="s">
        <v>1624</v>
      </c>
      <c r="F245" s="2705">
        <v>0</v>
      </c>
      <c r="G245" s="2705">
        <v>0</v>
      </c>
      <c r="H245" s="2705">
        <v>0</v>
      </c>
      <c r="I245" s="2705">
        <v>0</v>
      </c>
      <c r="J245" s="2705">
        <v>0</v>
      </c>
      <c r="K245" s="2706"/>
      <c r="L245" s="2706">
        <v>0</v>
      </c>
      <c r="M245" s="1475">
        <v>428</v>
      </c>
      <c r="N245" s="1476"/>
    </row>
    <row r="246" spans="1:14">
      <c r="A246" s="1453"/>
      <c r="B246" s="1482">
        <v>429</v>
      </c>
      <c r="C246" s="1475"/>
      <c r="D246" s="1450"/>
      <c r="E246" s="1461" t="s">
        <v>1617</v>
      </c>
      <c r="F246" s="2705">
        <v>63</v>
      </c>
      <c r="G246" s="2705">
        <v>0</v>
      </c>
      <c r="H246" s="2705">
        <v>0</v>
      </c>
      <c r="I246" s="2705">
        <v>0</v>
      </c>
      <c r="J246" s="2705">
        <v>63</v>
      </c>
      <c r="K246" s="2706"/>
      <c r="L246" s="2706">
        <v>63</v>
      </c>
      <c r="M246" s="1475">
        <v>429</v>
      </c>
      <c r="N246" s="1476"/>
    </row>
    <row r="247" spans="1:14">
      <c r="A247" s="1453"/>
      <c r="B247" s="1482">
        <v>430</v>
      </c>
      <c r="C247" s="1475"/>
      <c r="D247" s="1450"/>
      <c r="E247" s="1461" t="s">
        <v>1576</v>
      </c>
      <c r="F247" s="2705">
        <v>0</v>
      </c>
      <c r="G247" s="2705">
        <v>0</v>
      </c>
      <c r="H247" s="2705">
        <v>0</v>
      </c>
      <c r="I247" s="2705">
        <v>98073</v>
      </c>
      <c r="J247" s="2705">
        <v>98073</v>
      </c>
      <c r="K247" s="2706"/>
      <c r="L247" s="2706">
        <v>98073</v>
      </c>
      <c r="M247" s="1475">
        <v>430</v>
      </c>
      <c r="N247" s="1476"/>
    </row>
    <row r="248" spans="1:14">
      <c r="A248" s="1453"/>
      <c r="B248" s="1482">
        <v>431</v>
      </c>
      <c r="C248" s="1475"/>
      <c r="D248" s="1450"/>
      <c r="E248" s="1461" t="s">
        <v>1577</v>
      </c>
      <c r="F248" s="2705">
        <v>0</v>
      </c>
      <c r="G248" s="2705">
        <v>0</v>
      </c>
      <c r="H248" s="2705">
        <v>0</v>
      </c>
      <c r="I248" s="2705">
        <v>6820</v>
      </c>
      <c r="J248" s="2705">
        <v>6820</v>
      </c>
      <c r="K248" s="2706"/>
      <c r="L248" s="2706">
        <v>6820</v>
      </c>
      <c r="M248" s="1475">
        <v>431</v>
      </c>
      <c r="N248" s="1476"/>
    </row>
    <row r="249" spans="1:14">
      <c r="A249" s="1453"/>
      <c r="B249" s="1482">
        <v>432</v>
      </c>
      <c r="C249" s="1475"/>
      <c r="D249" s="1450"/>
      <c r="E249" s="1461" t="s">
        <v>1584</v>
      </c>
      <c r="F249" s="2705">
        <v>0</v>
      </c>
      <c r="G249" s="2705">
        <v>0</v>
      </c>
      <c r="H249" s="2705">
        <v>8439</v>
      </c>
      <c r="I249" s="2705">
        <v>0</v>
      </c>
      <c r="J249" s="2705">
        <v>8439</v>
      </c>
      <c r="K249" s="2706"/>
      <c r="L249" s="2706">
        <v>8439</v>
      </c>
      <c r="M249" s="1475">
        <v>432</v>
      </c>
      <c r="N249" s="1476"/>
    </row>
    <row r="250" spans="1:14">
      <c r="A250" s="1453"/>
      <c r="B250" s="1482">
        <v>433</v>
      </c>
      <c r="C250" s="1475"/>
      <c r="D250" s="1450"/>
      <c r="E250" s="1461" t="s">
        <v>1601</v>
      </c>
      <c r="F250" s="2705">
        <v>0</v>
      </c>
      <c r="G250" s="2705">
        <v>0</v>
      </c>
      <c r="H250" s="2705">
        <v>-757</v>
      </c>
      <c r="I250" s="2705">
        <v>0</v>
      </c>
      <c r="J250" s="2705">
        <v>-757</v>
      </c>
      <c r="K250" s="2706"/>
      <c r="L250" s="2706">
        <v>-757</v>
      </c>
      <c r="M250" s="1475">
        <v>433</v>
      </c>
      <c r="N250" s="1476"/>
    </row>
    <row r="251" spans="1:14">
      <c r="A251" s="1453"/>
      <c r="B251" s="1482">
        <v>434</v>
      </c>
      <c r="C251" s="1475"/>
      <c r="D251" s="1450"/>
      <c r="E251" s="1461" t="s">
        <v>1114</v>
      </c>
      <c r="F251" s="2705">
        <v>0</v>
      </c>
      <c r="G251" s="2705">
        <v>0</v>
      </c>
      <c r="H251" s="2705">
        <v>7</v>
      </c>
      <c r="I251" s="2705">
        <v>0</v>
      </c>
      <c r="J251" s="2705">
        <v>7</v>
      </c>
      <c r="K251" s="2706"/>
      <c r="L251" s="2706">
        <v>7</v>
      </c>
      <c r="M251" s="1475">
        <v>434</v>
      </c>
      <c r="N251" s="1476"/>
    </row>
    <row r="252" spans="1:14">
      <c r="A252" s="1453"/>
      <c r="B252" s="1482">
        <v>435</v>
      </c>
      <c r="C252" s="1475"/>
      <c r="D252" s="1450"/>
      <c r="E252" s="1461" t="s">
        <v>1625</v>
      </c>
      <c r="F252" s="2705">
        <v>219864</v>
      </c>
      <c r="G252" s="2705">
        <v>47064</v>
      </c>
      <c r="H252" s="2705">
        <v>39009</v>
      </c>
      <c r="I252" s="2705">
        <v>106355</v>
      </c>
      <c r="J252" s="2705">
        <v>412292</v>
      </c>
      <c r="K252" s="2706"/>
      <c r="L252" s="2706">
        <v>412292</v>
      </c>
      <c r="M252" s="1475">
        <v>435</v>
      </c>
      <c r="N252" s="1476"/>
    </row>
    <row r="253" spans="1:14">
      <c r="A253" s="1453"/>
      <c r="B253" s="1481"/>
      <c r="C253" s="1464"/>
      <c r="D253" s="1453" t="s">
        <v>1626</v>
      </c>
      <c r="E253" s="1470"/>
      <c r="F253" s="2723">
        <v>0</v>
      </c>
      <c r="G253" s="2723">
        <v>0</v>
      </c>
      <c r="H253" s="2723">
        <v>0</v>
      </c>
      <c r="I253" s="2723">
        <v>0</v>
      </c>
      <c r="J253" s="2723"/>
      <c r="K253" s="2703"/>
      <c r="L253" s="2700"/>
      <c r="M253" s="1464"/>
      <c r="N253" s="1437"/>
    </row>
    <row r="254" spans="1:14">
      <c r="A254" s="1453"/>
      <c r="B254" s="1481">
        <v>501</v>
      </c>
      <c r="C254" s="1464"/>
      <c r="D254" s="1476"/>
      <c r="E254" s="1470" t="s">
        <v>1627</v>
      </c>
      <c r="F254" s="2704">
        <v>640</v>
      </c>
      <c r="G254" s="2704">
        <v>1</v>
      </c>
      <c r="H254" s="2704">
        <v>3906</v>
      </c>
      <c r="I254" s="2704">
        <v>0</v>
      </c>
      <c r="J254" s="2704">
        <v>4547</v>
      </c>
      <c r="K254" s="2703"/>
      <c r="L254" s="2703">
        <v>4547</v>
      </c>
      <c r="M254" s="1464">
        <v>501</v>
      </c>
      <c r="N254" s="1437"/>
    </row>
    <row r="255" spans="1:14">
      <c r="A255" s="1453"/>
      <c r="B255" s="1482">
        <v>502</v>
      </c>
      <c r="C255" s="1475"/>
      <c r="D255" s="1450"/>
      <c r="E255" s="1461" t="s">
        <v>1628</v>
      </c>
      <c r="F255" s="2705">
        <v>24</v>
      </c>
      <c r="G255" s="2705">
        <v>1</v>
      </c>
      <c r="H255" s="2705">
        <v>582</v>
      </c>
      <c r="I255" s="2705">
        <v>0</v>
      </c>
      <c r="J255" s="2705">
        <v>607</v>
      </c>
      <c r="K255" s="2707" t="s">
        <v>104</v>
      </c>
      <c r="L255" s="2706">
        <v>607</v>
      </c>
      <c r="M255" s="1475">
        <v>502</v>
      </c>
      <c r="N255" s="1476"/>
    </row>
    <row r="256" spans="1:14">
      <c r="A256" s="1453"/>
      <c r="B256" s="1482">
        <v>503</v>
      </c>
      <c r="C256" s="1475"/>
      <c r="D256" s="1450"/>
      <c r="E256" s="1461" t="s">
        <v>1629</v>
      </c>
      <c r="F256" s="2705">
        <v>1</v>
      </c>
      <c r="G256" s="2705">
        <v>0</v>
      </c>
      <c r="H256" s="2705">
        <v>0</v>
      </c>
      <c r="I256" s="2705">
        <v>0</v>
      </c>
      <c r="J256" s="2705">
        <v>1</v>
      </c>
      <c r="K256" s="2707" t="s">
        <v>104</v>
      </c>
      <c r="L256" s="2706">
        <v>1</v>
      </c>
      <c r="M256" s="1475">
        <v>503</v>
      </c>
      <c r="N256" s="1476"/>
    </row>
    <row r="257" spans="1:14">
      <c r="A257" s="1453"/>
      <c r="B257" s="1482">
        <v>504</v>
      </c>
      <c r="C257" s="1475"/>
      <c r="D257" s="1450"/>
      <c r="E257" s="1461" t="s">
        <v>1630</v>
      </c>
      <c r="F257" s="2705">
        <v>0</v>
      </c>
      <c r="G257" s="2705">
        <v>0</v>
      </c>
      <c r="H257" s="2705">
        <v>0</v>
      </c>
      <c r="I257" s="2705">
        <v>24252</v>
      </c>
      <c r="J257" s="2705">
        <v>24252</v>
      </c>
      <c r="K257" s="2706"/>
      <c r="L257" s="2706">
        <v>24252</v>
      </c>
      <c r="M257" s="1475">
        <v>504</v>
      </c>
      <c r="N257" s="1476"/>
    </row>
    <row r="258" spans="1:14">
      <c r="A258" s="3782" t="s">
        <v>388</v>
      </c>
      <c r="B258" s="1482">
        <v>505</v>
      </c>
      <c r="C258" s="1475"/>
      <c r="D258" s="1450"/>
      <c r="E258" s="1461" t="s">
        <v>1576</v>
      </c>
      <c r="F258" s="2705">
        <v>0</v>
      </c>
      <c r="G258" s="2705">
        <v>0</v>
      </c>
      <c r="H258" s="2705">
        <v>0</v>
      </c>
      <c r="I258" s="2705">
        <v>308</v>
      </c>
      <c r="J258" s="2705">
        <v>308</v>
      </c>
      <c r="K258" s="2706"/>
      <c r="L258" s="2706">
        <v>308</v>
      </c>
      <c r="M258" s="1475">
        <v>505</v>
      </c>
      <c r="N258" s="1476"/>
    </row>
    <row r="259" spans="1:14">
      <c r="A259" s="3782"/>
      <c r="B259" s="1482">
        <v>506</v>
      </c>
      <c r="C259" s="1475"/>
      <c r="D259" s="1450"/>
      <c r="E259" s="1461" t="s">
        <v>1631</v>
      </c>
      <c r="F259" s="2705">
        <v>665</v>
      </c>
      <c r="G259" s="2705">
        <v>2</v>
      </c>
      <c r="H259" s="2705">
        <v>4488</v>
      </c>
      <c r="I259" s="2705">
        <v>24560</v>
      </c>
      <c r="J259" s="2705">
        <v>29715</v>
      </c>
      <c r="K259" s="2706"/>
      <c r="L259" s="2706">
        <v>29715</v>
      </c>
      <c r="M259" s="1475">
        <v>506</v>
      </c>
      <c r="N259" s="1476"/>
    </row>
    <row r="260" spans="1:14" ht="12.75" customHeight="1">
      <c r="A260" s="3782"/>
      <c r="B260" s="1481"/>
      <c r="C260" s="1464"/>
      <c r="D260" s="1453" t="s">
        <v>1632</v>
      </c>
      <c r="E260" s="1470"/>
      <c r="F260" s="2723"/>
      <c r="G260" s="2723"/>
      <c r="H260" s="2723"/>
      <c r="I260" s="2723"/>
      <c r="J260" s="2723"/>
      <c r="K260" s="2703"/>
      <c r="L260" s="2700"/>
      <c r="M260" s="1464"/>
      <c r="N260" s="3783" t="s">
        <v>3206</v>
      </c>
    </row>
    <row r="261" spans="1:14">
      <c r="A261" s="3782"/>
      <c r="B261" s="1481">
        <v>507</v>
      </c>
      <c r="C261" s="1464" t="s">
        <v>98</v>
      </c>
      <c r="D261" s="1476"/>
      <c r="E261" s="1470" t="s">
        <v>1572</v>
      </c>
      <c r="F261" s="2704">
        <v>11332</v>
      </c>
      <c r="G261" s="2704">
        <v>539</v>
      </c>
      <c r="H261" s="2704">
        <v>12031</v>
      </c>
      <c r="I261" s="2704">
        <v>670</v>
      </c>
      <c r="J261" s="2704">
        <v>24572</v>
      </c>
      <c r="K261" s="2701" t="s">
        <v>104</v>
      </c>
      <c r="L261" s="2703">
        <v>24572</v>
      </c>
      <c r="M261" s="1464">
        <v>507</v>
      </c>
      <c r="N261" s="3783"/>
    </row>
    <row r="262" spans="1:14">
      <c r="A262" s="3782"/>
      <c r="B262" s="1482">
        <v>508</v>
      </c>
      <c r="C262" s="1475" t="s">
        <v>98</v>
      </c>
      <c r="D262" s="1450"/>
      <c r="E262" s="1461" t="s">
        <v>1633</v>
      </c>
      <c r="F262" s="2705">
        <v>4629</v>
      </c>
      <c r="G262" s="2705">
        <v>5554</v>
      </c>
      <c r="H262" s="2705">
        <v>76937</v>
      </c>
      <c r="I262" s="2705">
        <v>245</v>
      </c>
      <c r="J262" s="2705">
        <v>87365</v>
      </c>
      <c r="K262" s="2707" t="s">
        <v>104</v>
      </c>
      <c r="L262" s="2706">
        <v>87365</v>
      </c>
      <c r="M262" s="1475">
        <v>508</v>
      </c>
      <c r="N262" s="3783"/>
    </row>
    <row r="263" spans="1:14">
      <c r="A263" s="3782"/>
      <c r="B263" s="1482">
        <v>509</v>
      </c>
      <c r="C263" s="1475" t="s">
        <v>98</v>
      </c>
      <c r="D263" s="1450"/>
      <c r="E263" s="1461" t="s">
        <v>1634</v>
      </c>
      <c r="F263" s="2705">
        <v>6668</v>
      </c>
      <c r="G263" s="2705">
        <v>2543</v>
      </c>
      <c r="H263" s="2705">
        <v>276162</v>
      </c>
      <c r="I263" s="2705">
        <v>1</v>
      </c>
      <c r="J263" s="2705">
        <v>285374</v>
      </c>
      <c r="K263" s="2707" t="s">
        <v>104</v>
      </c>
      <c r="L263" s="2706">
        <v>285374</v>
      </c>
      <c r="M263" s="1475">
        <v>509</v>
      </c>
      <c r="N263" s="3783"/>
    </row>
    <row r="264" spans="1:14">
      <c r="A264" s="3782"/>
      <c r="B264" s="1482">
        <v>510</v>
      </c>
      <c r="C264" s="1475" t="s">
        <v>98</v>
      </c>
      <c r="D264" s="1450"/>
      <c r="E264" s="1461" t="s">
        <v>1635</v>
      </c>
      <c r="F264" s="2705">
        <v>0</v>
      </c>
      <c r="G264" s="2705">
        <v>647</v>
      </c>
      <c r="H264" s="2705">
        <v>209</v>
      </c>
      <c r="I264" s="2705">
        <v>0</v>
      </c>
      <c r="J264" s="2705">
        <v>856</v>
      </c>
      <c r="K264" s="2707" t="s">
        <v>104</v>
      </c>
      <c r="L264" s="2706">
        <v>856</v>
      </c>
      <c r="M264" s="1475">
        <v>510</v>
      </c>
      <c r="N264" s="3783"/>
    </row>
    <row r="265" spans="1:14">
      <c r="A265" s="3782"/>
      <c r="B265" s="1482">
        <v>511</v>
      </c>
      <c r="C265" s="1475" t="s">
        <v>98</v>
      </c>
      <c r="D265" s="1450"/>
      <c r="E265" s="1461" t="s">
        <v>1616</v>
      </c>
      <c r="F265" s="2705">
        <v>0</v>
      </c>
      <c r="G265" s="2705">
        <v>0</v>
      </c>
      <c r="H265" s="2705">
        <v>0</v>
      </c>
      <c r="I265" s="2705">
        <v>0</v>
      </c>
      <c r="J265" s="2705">
        <v>0</v>
      </c>
      <c r="K265" s="2707" t="s">
        <v>104</v>
      </c>
      <c r="L265" s="2706">
        <v>0</v>
      </c>
      <c r="M265" s="1475">
        <v>511</v>
      </c>
      <c r="N265" s="3783"/>
    </row>
    <row r="266" spans="1:14">
      <c r="A266" s="3782"/>
      <c r="B266" s="1482">
        <v>512</v>
      </c>
      <c r="C266" s="1475" t="s">
        <v>98</v>
      </c>
      <c r="D266" s="1450"/>
      <c r="E266" s="1461" t="s">
        <v>1576</v>
      </c>
      <c r="F266" s="2705">
        <v>0</v>
      </c>
      <c r="G266" s="2705">
        <v>0</v>
      </c>
      <c r="H266" s="2705">
        <v>0</v>
      </c>
      <c r="I266" s="2705">
        <v>16679</v>
      </c>
      <c r="J266" s="2705">
        <v>16679</v>
      </c>
      <c r="K266" s="2707" t="s">
        <v>104</v>
      </c>
      <c r="L266" s="2706">
        <v>16679</v>
      </c>
      <c r="M266" s="1475">
        <v>512</v>
      </c>
      <c r="N266" s="3783"/>
    </row>
    <row r="267" spans="1:14">
      <c r="A267" s="3782"/>
      <c r="B267" s="1482">
        <v>513</v>
      </c>
      <c r="C267" s="1475" t="s">
        <v>98</v>
      </c>
      <c r="D267" s="1450"/>
      <c r="E267" s="1461" t="s">
        <v>1636</v>
      </c>
      <c r="F267" s="2705">
        <v>0</v>
      </c>
      <c r="G267" s="2705">
        <v>0</v>
      </c>
      <c r="H267" s="2705">
        <v>0</v>
      </c>
      <c r="I267" s="2705">
        <v>6301</v>
      </c>
      <c r="J267" s="2705">
        <v>6301</v>
      </c>
      <c r="K267" s="2707" t="s">
        <v>104</v>
      </c>
      <c r="L267" s="2706">
        <v>6301</v>
      </c>
      <c r="M267" s="1475">
        <v>513</v>
      </c>
      <c r="N267" s="3783"/>
    </row>
    <row r="268" spans="1:14">
      <c r="A268" s="3782"/>
      <c r="B268" s="1482">
        <v>514</v>
      </c>
      <c r="C268" s="1475" t="s">
        <v>98</v>
      </c>
      <c r="D268" s="1450"/>
      <c r="E268" s="1461" t="s">
        <v>1584</v>
      </c>
      <c r="F268" s="2705">
        <v>0</v>
      </c>
      <c r="G268" s="2705">
        <v>0</v>
      </c>
      <c r="H268" s="2705">
        <v>1</v>
      </c>
      <c r="I268" s="2705">
        <v>0</v>
      </c>
      <c r="J268" s="2705">
        <v>1</v>
      </c>
      <c r="K268" s="2707" t="s">
        <v>104</v>
      </c>
      <c r="L268" s="2706">
        <v>1</v>
      </c>
      <c r="M268" s="1475">
        <v>514</v>
      </c>
      <c r="N268" s="3783"/>
    </row>
    <row r="269" spans="1:14">
      <c r="A269" s="3782"/>
      <c r="B269" s="1482">
        <v>515</v>
      </c>
      <c r="C269" s="1475" t="s">
        <v>98</v>
      </c>
      <c r="D269" s="1450"/>
      <c r="E269" s="1461" t="s">
        <v>1601</v>
      </c>
      <c r="F269" s="2705">
        <v>0</v>
      </c>
      <c r="G269" s="2705">
        <v>0</v>
      </c>
      <c r="H269" s="2705">
        <v>0</v>
      </c>
      <c r="I269" s="2705">
        <v>0</v>
      </c>
      <c r="J269" s="2705">
        <v>0</v>
      </c>
      <c r="K269" s="2707" t="s">
        <v>104</v>
      </c>
      <c r="L269" s="2706">
        <v>0</v>
      </c>
      <c r="M269" s="1475">
        <v>515</v>
      </c>
      <c r="N269" s="3783"/>
    </row>
    <row r="270" spans="1:14">
      <c r="A270" s="3782"/>
      <c r="B270" s="1482">
        <v>516</v>
      </c>
      <c r="C270" s="1475" t="s">
        <v>98</v>
      </c>
      <c r="D270" s="1450"/>
      <c r="E270" s="1461" t="s">
        <v>1114</v>
      </c>
      <c r="F270" s="2705">
        <v>0</v>
      </c>
      <c r="G270" s="2705">
        <v>0</v>
      </c>
      <c r="H270" s="2705">
        <v>0</v>
      </c>
      <c r="I270" s="2705">
        <v>0</v>
      </c>
      <c r="J270" s="2705">
        <v>0</v>
      </c>
      <c r="K270" s="2707" t="s">
        <v>104</v>
      </c>
      <c r="L270" s="2706">
        <v>0</v>
      </c>
      <c r="M270" s="1475">
        <v>516</v>
      </c>
      <c r="N270" s="3783"/>
    </row>
    <row r="271" spans="1:14">
      <c r="A271" s="3782"/>
      <c r="B271" s="1482">
        <v>517</v>
      </c>
      <c r="C271" s="1475" t="s">
        <v>98</v>
      </c>
      <c r="D271" s="1450"/>
      <c r="E271" s="1461" t="s">
        <v>1637</v>
      </c>
      <c r="F271" s="2705">
        <v>22629</v>
      </c>
      <c r="G271" s="2705">
        <v>9283</v>
      </c>
      <c r="H271" s="2705">
        <v>365340</v>
      </c>
      <c r="I271" s="2705">
        <v>23896</v>
      </c>
      <c r="J271" s="2705">
        <v>421148</v>
      </c>
      <c r="K271" s="2707" t="s">
        <v>104</v>
      </c>
      <c r="L271" s="2706">
        <v>421148</v>
      </c>
      <c r="M271" s="1475">
        <v>517</v>
      </c>
      <c r="N271" s="3783"/>
    </row>
    <row r="272" spans="1:14" ht="13.5" customHeight="1">
      <c r="A272" s="3787" t="s">
        <v>388</v>
      </c>
      <c r="B272" s="1425" t="s">
        <v>1516</v>
      </c>
      <c r="C272" s="1426"/>
      <c r="D272" s="1426"/>
      <c r="E272" s="1426"/>
      <c r="F272" s="2708"/>
      <c r="G272" s="2708"/>
      <c r="H272" s="2708"/>
      <c r="I272" s="2708"/>
      <c r="J272" s="2709"/>
      <c r="K272" s="2690"/>
      <c r="L272" s="2689"/>
      <c r="M272" s="1428"/>
      <c r="N272" s="3784" t="s">
        <v>3206</v>
      </c>
    </row>
    <row r="273" spans="1:14" ht="12.75" customHeight="1">
      <c r="A273" s="3787"/>
      <c r="B273" s="1431" t="s">
        <v>295</v>
      </c>
      <c r="C273" s="1432"/>
      <c r="D273" s="1432"/>
      <c r="E273" s="1433"/>
      <c r="F273" s="2711"/>
      <c r="G273" s="2711"/>
      <c r="H273" s="2711"/>
      <c r="I273" s="2711"/>
      <c r="J273" s="2712"/>
      <c r="K273" s="2693"/>
      <c r="L273" s="2691"/>
      <c r="M273" s="1435"/>
      <c r="N273" s="3785"/>
    </row>
    <row r="274" spans="1:14" ht="12.75" customHeight="1">
      <c r="A274" s="3787"/>
      <c r="B274" s="1478"/>
      <c r="C274" s="1444"/>
      <c r="D274" s="1444"/>
      <c r="E274" s="1479"/>
      <c r="F274" s="2714"/>
      <c r="G274" s="2715"/>
      <c r="H274" s="2714"/>
      <c r="I274" s="2714"/>
      <c r="J274" s="2716"/>
      <c r="K274" s="2696"/>
      <c r="L274" s="2695"/>
      <c r="M274" s="1480"/>
      <c r="N274" s="3785"/>
    </row>
    <row r="275" spans="1:14" ht="12.75" customHeight="1">
      <c r="A275" s="3787"/>
      <c r="B275" s="1449"/>
      <c r="C275" s="1450"/>
      <c r="D275" s="1450"/>
      <c r="E275" s="1451"/>
      <c r="F275" s="2717"/>
      <c r="G275" s="2715"/>
      <c r="H275" s="2715"/>
      <c r="I275" s="2715"/>
      <c r="J275" s="2716"/>
      <c r="K275" s="2694"/>
      <c r="L275" s="2697"/>
      <c r="M275" s="1470"/>
      <c r="N275" s="3785"/>
    </row>
    <row r="276" spans="1:14" ht="12.75" customHeight="1">
      <c r="A276" s="3787"/>
      <c r="B276" s="1455"/>
      <c r="C276" s="1456"/>
      <c r="D276" s="1457"/>
      <c r="E276" s="1458"/>
      <c r="F276" s="2718"/>
      <c r="G276" s="2719"/>
      <c r="H276" s="2719" t="s">
        <v>1469</v>
      </c>
      <c r="I276" s="2719"/>
      <c r="J276" s="2720"/>
      <c r="K276" s="2698"/>
      <c r="L276" s="2698"/>
      <c r="M276" s="1462"/>
      <c r="N276" s="3785"/>
    </row>
    <row r="277" spans="1:14" ht="12.75" customHeight="1">
      <c r="A277" s="3787"/>
      <c r="B277" s="1464"/>
      <c r="C277" s="1464"/>
      <c r="D277" s="1437"/>
      <c r="E277" s="1441"/>
      <c r="F277" s="2721"/>
      <c r="G277" s="2722" t="s">
        <v>1470</v>
      </c>
      <c r="H277" s="2722"/>
      <c r="I277" s="2722"/>
      <c r="J277" s="2723"/>
      <c r="K277" s="2700"/>
      <c r="L277" s="2700"/>
      <c r="M277" s="1467"/>
      <c r="N277" s="3785"/>
    </row>
    <row r="278" spans="1:14" ht="12.75" customHeight="1">
      <c r="A278" s="3787"/>
      <c r="B278" s="1464"/>
      <c r="C278" s="1464"/>
      <c r="D278" s="1437"/>
      <c r="E278" s="1441"/>
      <c r="F278" s="2724" t="s">
        <v>1471</v>
      </c>
      <c r="G278" s="2724" t="s">
        <v>1472</v>
      </c>
      <c r="H278" s="2724" t="s">
        <v>1473</v>
      </c>
      <c r="I278" s="2724"/>
      <c r="J278" s="2692" t="s">
        <v>1474</v>
      </c>
      <c r="K278" s="2700"/>
      <c r="L278" s="2700"/>
      <c r="M278" s="1467"/>
      <c r="N278" s="3785"/>
    </row>
    <row r="279" spans="1:14" ht="12.75" customHeight="1">
      <c r="A279" s="3787"/>
      <c r="B279" s="1464" t="s">
        <v>7</v>
      </c>
      <c r="C279" s="1464" t="s">
        <v>71</v>
      </c>
      <c r="D279" s="1437"/>
      <c r="E279" s="1470" t="s">
        <v>1475</v>
      </c>
      <c r="F279" s="2724" t="s">
        <v>1476</v>
      </c>
      <c r="G279" s="2724" t="s">
        <v>1477</v>
      </c>
      <c r="H279" s="2724" t="s">
        <v>1478</v>
      </c>
      <c r="I279" s="2724" t="s">
        <v>1479</v>
      </c>
      <c r="J279" s="2692" t="s">
        <v>1480</v>
      </c>
      <c r="K279" s="2699" t="s">
        <v>1481</v>
      </c>
      <c r="L279" s="2699" t="s">
        <v>319</v>
      </c>
      <c r="M279" s="1464" t="s">
        <v>7</v>
      </c>
      <c r="N279" s="3785"/>
    </row>
    <row r="280" spans="1:14" ht="18" customHeight="1">
      <c r="A280" s="3787"/>
      <c r="B280" s="1471" t="s">
        <v>17</v>
      </c>
      <c r="C280" s="1471" t="s">
        <v>79</v>
      </c>
      <c r="D280" s="1444"/>
      <c r="E280" s="1472" t="s">
        <v>24</v>
      </c>
      <c r="F280" s="2725" t="s">
        <v>25</v>
      </c>
      <c r="G280" s="2725" t="s">
        <v>26</v>
      </c>
      <c r="H280" s="2725" t="s">
        <v>27</v>
      </c>
      <c r="I280" s="2725" t="s">
        <v>28</v>
      </c>
      <c r="J280" s="2726" t="s">
        <v>29</v>
      </c>
      <c r="K280" s="2702" t="s">
        <v>30</v>
      </c>
      <c r="L280" s="2702" t="s">
        <v>31</v>
      </c>
      <c r="M280" s="1471" t="s">
        <v>17</v>
      </c>
      <c r="N280" s="3785"/>
    </row>
    <row r="281" spans="1:14" ht="12.75" customHeight="1">
      <c r="A281" s="3787"/>
      <c r="B281" s="1481"/>
      <c r="C281" s="1464"/>
      <c r="D281" s="1453" t="s">
        <v>1638</v>
      </c>
      <c r="E281" s="1470"/>
      <c r="F281" s="2723"/>
      <c r="G281" s="2723"/>
      <c r="H281" s="2723"/>
      <c r="I281" s="2723"/>
      <c r="J281" s="2723"/>
      <c r="K281" s="2703"/>
      <c r="L281" s="2700"/>
      <c r="M281" s="1464"/>
      <c r="N281" s="3785"/>
    </row>
    <row r="282" spans="1:14" ht="12.75" customHeight="1">
      <c r="A282" s="3787"/>
      <c r="B282" s="1481">
        <v>518</v>
      </c>
      <c r="C282" s="1464"/>
      <c r="D282" s="1476"/>
      <c r="E282" s="1470" t="s">
        <v>1572</v>
      </c>
      <c r="F282" s="2704">
        <v>0</v>
      </c>
      <c r="G282" s="2704">
        <v>106</v>
      </c>
      <c r="H282" s="2704">
        <v>1727</v>
      </c>
      <c r="I282" s="2704">
        <v>622</v>
      </c>
      <c r="J282" s="2704">
        <v>2455</v>
      </c>
      <c r="K282" s="2703"/>
      <c r="L282" s="2703">
        <v>2455</v>
      </c>
      <c r="M282" s="1464">
        <v>518</v>
      </c>
      <c r="N282" s="3785"/>
    </row>
    <row r="283" spans="1:14">
      <c r="A283" s="3787"/>
      <c r="B283" s="1482">
        <v>519</v>
      </c>
      <c r="C283" s="1475"/>
      <c r="D283" s="1450"/>
      <c r="E283" s="1461" t="s">
        <v>1639</v>
      </c>
      <c r="F283" s="2705">
        <v>17882</v>
      </c>
      <c r="G283" s="2705">
        <v>509</v>
      </c>
      <c r="H283" s="2705">
        <v>1961</v>
      </c>
      <c r="I283" s="2705">
        <v>618</v>
      </c>
      <c r="J283" s="2705">
        <v>20970</v>
      </c>
      <c r="K283" s="2706"/>
      <c r="L283" s="2706">
        <v>20970</v>
      </c>
      <c r="M283" s="1475">
        <v>519</v>
      </c>
      <c r="N283" s="3785"/>
    </row>
    <row r="284" spans="1:14">
      <c r="A284" s="3787"/>
      <c r="B284" s="1482">
        <v>520</v>
      </c>
      <c r="C284" s="1475"/>
      <c r="D284" s="1450"/>
      <c r="E284" s="1461" t="s">
        <v>1640</v>
      </c>
      <c r="F284" s="2705">
        <v>748</v>
      </c>
      <c r="G284" s="2705">
        <v>0</v>
      </c>
      <c r="H284" s="2705">
        <v>0</v>
      </c>
      <c r="I284" s="2705">
        <v>10</v>
      </c>
      <c r="J284" s="2705">
        <v>758</v>
      </c>
      <c r="K284" s="2706"/>
      <c r="L284" s="2706">
        <v>758</v>
      </c>
      <c r="M284" s="1475">
        <v>520</v>
      </c>
      <c r="N284" s="1474"/>
    </row>
    <row r="285" spans="1:14">
      <c r="A285" s="3787"/>
      <c r="B285" s="1482">
        <v>521</v>
      </c>
      <c r="C285" s="1475"/>
      <c r="D285" s="1450"/>
      <c r="E285" s="1461" t="s">
        <v>1641</v>
      </c>
      <c r="F285" s="2705">
        <v>0</v>
      </c>
      <c r="G285" s="2705">
        <v>16</v>
      </c>
      <c r="H285" s="2705">
        <v>2035</v>
      </c>
      <c r="I285" s="2705">
        <v>2</v>
      </c>
      <c r="J285" s="2705">
        <v>2053</v>
      </c>
      <c r="K285" s="2706"/>
      <c r="L285" s="2706">
        <v>2053</v>
      </c>
      <c r="M285" s="1475">
        <v>521</v>
      </c>
      <c r="N285" s="1474"/>
    </row>
    <row r="286" spans="1:14">
      <c r="A286" s="3787"/>
      <c r="B286" s="1482">
        <v>522</v>
      </c>
      <c r="C286" s="1475"/>
      <c r="D286" s="1450"/>
      <c r="E286" s="1461" t="s">
        <v>1576</v>
      </c>
      <c r="F286" s="2705">
        <v>0</v>
      </c>
      <c r="G286" s="2705">
        <v>0</v>
      </c>
      <c r="H286" s="2705">
        <v>0</v>
      </c>
      <c r="I286" s="2705">
        <v>8849</v>
      </c>
      <c r="J286" s="2705">
        <v>8849</v>
      </c>
      <c r="K286" s="2707"/>
      <c r="L286" s="2706">
        <v>8849</v>
      </c>
      <c r="M286" s="1475">
        <v>522</v>
      </c>
      <c r="N286" s="1474"/>
    </row>
    <row r="287" spans="1:14">
      <c r="A287" s="3787"/>
      <c r="B287" s="1482">
        <v>523</v>
      </c>
      <c r="C287" s="1475"/>
      <c r="D287" s="1450"/>
      <c r="E287" s="1461" t="s">
        <v>1636</v>
      </c>
      <c r="F287" s="2705">
        <v>0</v>
      </c>
      <c r="G287" s="2705">
        <v>0</v>
      </c>
      <c r="H287" s="2705">
        <v>0</v>
      </c>
      <c r="I287" s="2705">
        <v>729</v>
      </c>
      <c r="J287" s="2705">
        <v>729</v>
      </c>
      <c r="K287" s="2707"/>
      <c r="L287" s="2706">
        <v>729</v>
      </c>
      <c r="M287" s="1475">
        <v>523</v>
      </c>
      <c r="N287" s="3164"/>
    </row>
    <row r="288" spans="1:14">
      <c r="A288" s="3787"/>
      <c r="B288" s="1482">
        <v>524</v>
      </c>
      <c r="C288" s="1475"/>
      <c r="D288" s="1450"/>
      <c r="E288" s="1461" t="s">
        <v>1584</v>
      </c>
      <c r="F288" s="2705">
        <v>0</v>
      </c>
      <c r="G288" s="2705">
        <v>0</v>
      </c>
      <c r="H288" s="2705">
        <v>0</v>
      </c>
      <c r="I288" s="2705">
        <v>0</v>
      </c>
      <c r="J288" s="2705">
        <v>0</v>
      </c>
      <c r="K288" s="2707"/>
      <c r="L288" s="2706">
        <v>0</v>
      </c>
      <c r="M288" s="1475">
        <v>524</v>
      </c>
      <c r="N288" s="3164"/>
    </row>
    <row r="289" spans="1:14">
      <c r="A289" s="3787"/>
      <c r="B289" s="1482">
        <v>525</v>
      </c>
      <c r="C289" s="1475"/>
      <c r="D289" s="1450"/>
      <c r="E289" s="1461" t="s">
        <v>1601</v>
      </c>
      <c r="F289" s="2705">
        <v>0</v>
      </c>
      <c r="G289" s="2705">
        <v>0</v>
      </c>
      <c r="H289" s="2705">
        <v>0</v>
      </c>
      <c r="I289" s="2705">
        <v>0</v>
      </c>
      <c r="J289" s="2705">
        <v>0</v>
      </c>
      <c r="K289" s="2706"/>
      <c r="L289" s="2706">
        <v>0</v>
      </c>
      <c r="M289" s="1475">
        <v>525</v>
      </c>
      <c r="N289" s="3164"/>
    </row>
    <row r="290" spans="1:14">
      <c r="A290" s="3787"/>
      <c r="B290" s="1482">
        <v>526</v>
      </c>
      <c r="C290" s="1475"/>
      <c r="D290" s="1450"/>
      <c r="E290" s="1461" t="s">
        <v>1114</v>
      </c>
      <c r="F290" s="2705">
        <v>0</v>
      </c>
      <c r="G290" s="2705">
        <v>0</v>
      </c>
      <c r="H290" s="2705">
        <v>0</v>
      </c>
      <c r="I290" s="2705">
        <v>0</v>
      </c>
      <c r="J290" s="2705">
        <v>0</v>
      </c>
      <c r="K290" s="2707"/>
      <c r="L290" s="2706">
        <v>0</v>
      </c>
      <c r="M290" s="1475">
        <v>526</v>
      </c>
      <c r="N290" s="3164"/>
    </row>
    <row r="291" spans="1:14">
      <c r="A291" s="3787"/>
      <c r="B291" s="1482">
        <v>527</v>
      </c>
      <c r="C291" s="1475"/>
      <c r="D291" s="1450"/>
      <c r="E291" s="1461" t="s">
        <v>1642</v>
      </c>
      <c r="F291" s="2705">
        <v>18630</v>
      </c>
      <c r="G291" s="2705">
        <v>631</v>
      </c>
      <c r="H291" s="2705">
        <v>5723</v>
      </c>
      <c r="I291" s="2705">
        <v>10830</v>
      </c>
      <c r="J291" s="2705">
        <v>35814</v>
      </c>
      <c r="K291" s="2706"/>
      <c r="L291" s="2706">
        <v>35814</v>
      </c>
      <c r="M291" s="1475">
        <v>527</v>
      </c>
      <c r="N291" s="3164"/>
    </row>
    <row r="292" spans="1:14">
      <c r="A292" s="3787"/>
      <c r="B292" s="1482">
        <v>528</v>
      </c>
      <c r="C292" s="1475"/>
      <c r="D292" s="1450"/>
      <c r="E292" s="1461" t="s">
        <v>1643</v>
      </c>
      <c r="F292" s="2705">
        <v>1092681</v>
      </c>
      <c r="G292" s="2705">
        <v>684870</v>
      </c>
      <c r="H292" s="2705">
        <v>558716</v>
      </c>
      <c r="I292" s="2705">
        <v>594750</v>
      </c>
      <c r="J292" s="2705">
        <v>2931017</v>
      </c>
      <c r="K292" s="2706"/>
      <c r="L292" s="2706">
        <v>2931017</v>
      </c>
      <c r="M292" s="1475">
        <v>528</v>
      </c>
      <c r="N292" s="3164"/>
    </row>
    <row r="293" spans="1:14">
      <c r="A293" s="3787"/>
      <c r="B293" s="1481"/>
      <c r="C293" s="1464"/>
      <c r="D293" s="1453" t="s">
        <v>1644</v>
      </c>
      <c r="E293" s="1470"/>
      <c r="F293" s="2723">
        <v>0</v>
      </c>
      <c r="G293" s="2723">
        <v>0</v>
      </c>
      <c r="H293" s="2723">
        <v>0</v>
      </c>
      <c r="I293" s="2723">
        <v>0</v>
      </c>
      <c r="J293" s="2723"/>
      <c r="K293" s="2703"/>
      <c r="L293" s="2700"/>
      <c r="M293" s="1464"/>
      <c r="N293" s="3164"/>
    </row>
    <row r="294" spans="1:14">
      <c r="A294" s="3787"/>
      <c r="B294" s="1481">
        <v>601</v>
      </c>
      <c r="C294" s="1467"/>
      <c r="D294" s="1453"/>
      <c r="E294" s="1470" t="s">
        <v>1645</v>
      </c>
      <c r="F294" s="2704">
        <v>50</v>
      </c>
      <c r="G294" s="2704">
        <v>1034</v>
      </c>
      <c r="H294" s="2704">
        <v>389</v>
      </c>
      <c r="I294" s="2704">
        <v>1924</v>
      </c>
      <c r="J294" s="2704">
        <v>3397</v>
      </c>
      <c r="K294" s="2703"/>
      <c r="L294" s="2703">
        <v>3397</v>
      </c>
      <c r="M294" s="1464">
        <v>601</v>
      </c>
      <c r="N294" s="3164"/>
    </row>
    <row r="295" spans="1:14">
      <c r="A295" s="3787"/>
      <c r="B295" s="1482">
        <v>602</v>
      </c>
      <c r="C295" s="1486"/>
      <c r="D295" s="1451"/>
      <c r="E295" s="1461" t="s">
        <v>1646</v>
      </c>
      <c r="F295" s="2705">
        <v>3533</v>
      </c>
      <c r="G295" s="2705">
        <v>40</v>
      </c>
      <c r="H295" s="2705">
        <v>6181</v>
      </c>
      <c r="I295" s="2705">
        <v>568</v>
      </c>
      <c r="J295" s="2705">
        <v>10322</v>
      </c>
      <c r="K295" s="2706"/>
      <c r="L295" s="2706">
        <v>10322</v>
      </c>
      <c r="M295" s="1475">
        <v>602</v>
      </c>
      <c r="N295" s="3164"/>
    </row>
    <row r="296" spans="1:14">
      <c r="A296" s="3787"/>
      <c r="B296" s="1482">
        <v>603</v>
      </c>
      <c r="C296" s="1486"/>
      <c r="D296" s="1451"/>
      <c r="E296" s="1461" t="s">
        <v>1647</v>
      </c>
      <c r="F296" s="2705">
        <v>602</v>
      </c>
      <c r="G296" s="2705">
        <v>165</v>
      </c>
      <c r="H296" s="2705">
        <v>68854</v>
      </c>
      <c r="I296" s="2705">
        <v>109</v>
      </c>
      <c r="J296" s="2705">
        <v>69730</v>
      </c>
      <c r="K296" s="2706"/>
      <c r="L296" s="2706">
        <v>69730</v>
      </c>
      <c r="M296" s="1475">
        <v>603</v>
      </c>
      <c r="N296" s="3164"/>
    </row>
    <row r="297" spans="1:14">
      <c r="A297" s="3787"/>
      <c r="B297" s="1482">
        <v>604</v>
      </c>
      <c r="C297" s="1486"/>
      <c r="D297" s="1451"/>
      <c r="E297" s="1461" t="s">
        <v>1648</v>
      </c>
      <c r="F297" s="2705">
        <v>224</v>
      </c>
      <c r="G297" s="2705">
        <v>60</v>
      </c>
      <c r="H297" s="2705">
        <v>10552</v>
      </c>
      <c r="I297" s="2705">
        <v>2590</v>
      </c>
      <c r="J297" s="2705">
        <v>13426</v>
      </c>
      <c r="K297" s="2706"/>
      <c r="L297" s="2706">
        <v>13426</v>
      </c>
      <c r="M297" s="1475">
        <v>604</v>
      </c>
      <c r="N297" s="1476"/>
    </row>
    <row r="298" spans="1:14">
      <c r="A298" s="3787"/>
      <c r="B298" s="1482">
        <v>605</v>
      </c>
      <c r="C298" s="1486"/>
      <c r="D298" s="1451"/>
      <c r="E298" s="1461" t="s">
        <v>1649</v>
      </c>
      <c r="F298" s="2705">
        <v>0</v>
      </c>
      <c r="G298" s="2705">
        <v>36</v>
      </c>
      <c r="H298" s="2705">
        <v>63</v>
      </c>
      <c r="I298" s="2705">
        <v>107</v>
      </c>
      <c r="J298" s="2705">
        <v>206</v>
      </c>
      <c r="K298" s="2706"/>
      <c r="L298" s="2706">
        <v>206</v>
      </c>
      <c r="M298" s="1475">
        <v>605</v>
      </c>
      <c r="N298" s="1476"/>
    </row>
    <row r="299" spans="1:14">
      <c r="A299" s="3787"/>
      <c r="B299" s="1482">
        <v>606</v>
      </c>
      <c r="C299" s="1486"/>
      <c r="D299" s="1451"/>
      <c r="E299" s="1461" t="s">
        <v>1650</v>
      </c>
      <c r="F299" s="2705">
        <v>61</v>
      </c>
      <c r="G299" s="2705">
        <v>63</v>
      </c>
      <c r="H299" s="2705">
        <v>97</v>
      </c>
      <c r="I299" s="2705">
        <v>234</v>
      </c>
      <c r="J299" s="2705">
        <v>455</v>
      </c>
      <c r="K299" s="2707" t="s">
        <v>104</v>
      </c>
      <c r="L299" s="2706">
        <v>455</v>
      </c>
      <c r="M299" s="1475">
        <v>606</v>
      </c>
      <c r="N299" s="1476"/>
    </row>
    <row r="300" spans="1:14">
      <c r="A300" s="3787"/>
      <c r="B300" s="1482">
        <v>607</v>
      </c>
      <c r="C300" s="1486"/>
      <c r="D300" s="1451"/>
      <c r="E300" s="1461" t="s">
        <v>1651</v>
      </c>
      <c r="F300" s="2705">
        <v>113</v>
      </c>
      <c r="G300" s="2705">
        <v>356</v>
      </c>
      <c r="H300" s="2705">
        <v>9701</v>
      </c>
      <c r="I300" s="2705">
        <v>4544</v>
      </c>
      <c r="J300" s="2705">
        <v>14714</v>
      </c>
      <c r="K300" s="2706"/>
      <c r="L300" s="2706">
        <v>14714</v>
      </c>
      <c r="M300" s="1475">
        <v>607</v>
      </c>
      <c r="N300" s="1476"/>
    </row>
    <row r="301" spans="1:14">
      <c r="A301" s="3787"/>
      <c r="B301" s="1482">
        <v>608</v>
      </c>
      <c r="C301" s="1486"/>
      <c r="D301" s="1451"/>
      <c r="E301" s="1461" t="s">
        <v>1652</v>
      </c>
      <c r="F301" s="2705">
        <v>0</v>
      </c>
      <c r="G301" s="2705">
        <v>250</v>
      </c>
      <c r="H301" s="2705">
        <v>37784</v>
      </c>
      <c r="I301" s="2705">
        <v>2204</v>
      </c>
      <c r="J301" s="2705">
        <v>40238</v>
      </c>
      <c r="K301" s="2706"/>
      <c r="L301" s="2706">
        <v>40238</v>
      </c>
      <c r="M301" s="1475">
        <v>608</v>
      </c>
      <c r="N301" s="1476"/>
    </row>
    <row r="302" spans="1:14">
      <c r="A302" s="3787"/>
      <c r="B302" s="1482">
        <v>609</v>
      </c>
      <c r="C302" s="1486"/>
      <c r="D302" s="1451"/>
      <c r="E302" s="1461" t="s">
        <v>1653</v>
      </c>
      <c r="F302" s="2705">
        <v>0</v>
      </c>
      <c r="G302" s="2705">
        <v>217</v>
      </c>
      <c r="H302" s="2705">
        <v>6553</v>
      </c>
      <c r="I302" s="2705">
        <v>1038</v>
      </c>
      <c r="J302" s="2705">
        <v>7808</v>
      </c>
      <c r="K302" s="2706"/>
      <c r="L302" s="2706">
        <v>7808</v>
      </c>
      <c r="M302" s="1475">
        <v>609</v>
      </c>
      <c r="N302" s="1476"/>
    </row>
    <row r="303" spans="1:14">
      <c r="A303" s="3787"/>
      <c r="B303" s="1482">
        <v>610</v>
      </c>
      <c r="C303" s="1486"/>
      <c r="D303" s="1451"/>
      <c r="E303" s="1461" t="s">
        <v>1654</v>
      </c>
      <c r="F303" s="2705">
        <v>0</v>
      </c>
      <c r="G303" s="2705">
        <v>0</v>
      </c>
      <c r="H303" s="2705">
        <v>0</v>
      </c>
      <c r="I303" s="2705">
        <v>0</v>
      </c>
      <c r="J303" s="2705">
        <v>0</v>
      </c>
      <c r="K303" s="2706"/>
      <c r="L303" s="2706">
        <v>0</v>
      </c>
      <c r="M303" s="1475">
        <v>610</v>
      </c>
      <c r="N303" s="1476"/>
    </row>
    <row r="304" spans="1:14">
      <c r="A304" s="3787"/>
      <c r="B304" s="1482">
        <v>611</v>
      </c>
      <c r="C304" s="1486"/>
      <c r="D304" s="1451"/>
      <c r="E304" s="1461" t="s">
        <v>1576</v>
      </c>
      <c r="F304" s="2705">
        <v>0</v>
      </c>
      <c r="G304" s="2705">
        <v>0</v>
      </c>
      <c r="H304" s="2705">
        <v>0</v>
      </c>
      <c r="I304" s="2705">
        <v>2959</v>
      </c>
      <c r="J304" s="2705">
        <v>2959</v>
      </c>
      <c r="K304" s="2706"/>
      <c r="L304" s="2706">
        <v>2959</v>
      </c>
      <c r="M304" s="1475">
        <v>611</v>
      </c>
      <c r="N304" s="1476"/>
    </row>
    <row r="305" spans="1:14">
      <c r="A305" s="3787"/>
      <c r="B305" s="1482">
        <v>612</v>
      </c>
      <c r="C305" s="1486"/>
      <c r="D305" s="1451"/>
      <c r="E305" s="1461" t="s">
        <v>1636</v>
      </c>
      <c r="F305" s="2705">
        <v>0</v>
      </c>
      <c r="G305" s="2705">
        <v>0</v>
      </c>
      <c r="H305" s="2705">
        <v>0</v>
      </c>
      <c r="I305" s="2705">
        <v>5608</v>
      </c>
      <c r="J305" s="2705">
        <v>5608</v>
      </c>
      <c r="K305" s="2706"/>
      <c r="L305" s="2706">
        <v>5608</v>
      </c>
      <c r="M305" s="1475">
        <v>612</v>
      </c>
      <c r="N305" s="1476"/>
    </row>
    <row r="306" spans="1:14">
      <c r="A306" s="3787"/>
      <c r="B306" s="1482">
        <v>613</v>
      </c>
      <c r="C306" s="1486"/>
      <c r="D306" s="1451"/>
      <c r="E306" s="1461" t="s">
        <v>1655</v>
      </c>
      <c r="F306" s="2705">
        <v>0</v>
      </c>
      <c r="G306" s="2705">
        <v>0</v>
      </c>
      <c r="H306" s="2705">
        <v>0</v>
      </c>
      <c r="I306" s="2705">
        <v>6029</v>
      </c>
      <c r="J306" s="2705">
        <v>6029</v>
      </c>
      <c r="K306" s="2706"/>
      <c r="L306" s="2706">
        <v>6029</v>
      </c>
      <c r="M306" s="1475">
        <v>613</v>
      </c>
      <c r="N306" s="1476"/>
    </row>
    <row r="307" spans="1:14">
      <c r="A307" s="3787"/>
      <c r="B307" s="1482">
        <v>614</v>
      </c>
      <c r="C307" s="1486"/>
      <c r="D307" s="1451"/>
      <c r="E307" s="1461" t="s">
        <v>1656</v>
      </c>
      <c r="F307" s="2705">
        <v>0</v>
      </c>
      <c r="G307" s="2705">
        <v>0</v>
      </c>
      <c r="H307" s="2705">
        <v>0</v>
      </c>
      <c r="I307" s="2705">
        <v>142670</v>
      </c>
      <c r="J307" s="2705">
        <v>142670</v>
      </c>
      <c r="K307" s="2706"/>
      <c r="L307" s="2706">
        <v>142670</v>
      </c>
      <c r="M307" s="1475">
        <v>614</v>
      </c>
      <c r="N307" s="1476"/>
    </row>
    <row r="308" spans="1:14">
      <c r="A308" s="3787"/>
      <c r="B308" s="1482">
        <v>615</v>
      </c>
      <c r="C308" s="1486"/>
      <c r="D308" s="1451"/>
      <c r="E308" s="1461" t="s">
        <v>1657</v>
      </c>
      <c r="F308" s="2705">
        <v>0</v>
      </c>
      <c r="G308" s="2705">
        <v>0</v>
      </c>
      <c r="H308" s="2705">
        <v>0</v>
      </c>
      <c r="I308" s="2705">
        <v>29676</v>
      </c>
      <c r="J308" s="2705">
        <v>29676</v>
      </c>
      <c r="K308" s="2706"/>
      <c r="L308" s="2706">
        <v>29676</v>
      </c>
      <c r="M308" s="1475">
        <v>615</v>
      </c>
      <c r="N308" s="1476"/>
    </row>
    <row r="309" spans="1:14">
      <c r="A309" s="3787"/>
      <c r="B309" s="1482">
        <v>616</v>
      </c>
      <c r="C309" s="1486"/>
      <c r="D309" s="1451"/>
      <c r="E309" s="1461" t="s">
        <v>1584</v>
      </c>
      <c r="F309" s="2705">
        <v>0</v>
      </c>
      <c r="G309" s="2705">
        <v>0</v>
      </c>
      <c r="H309" s="2705">
        <v>0</v>
      </c>
      <c r="I309" s="2705">
        <v>0</v>
      </c>
      <c r="J309" s="2705">
        <v>0</v>
      </c>
      <c r="K309" s="2706"/>
      <c r="L309" s="2706">
        <v>0</v>
      </c>
      <c r="M309" s="1475">
        <v>616</v>
      </c>
    </row>
    <row r="310" spans="1:14">
      <c r="A310" s="3787"/>
      <c r="B310" s="1482">
        <v>617</v>
      </c>
      <c r="C310" s="1486"/>
      <c r="D310" s="1451"/>
      <c r="E310" s="1461" t="s">
        <v>1601</v>
      </c>
      <c r="F310" s="2705">
        <v>0</v>
      </c>
      <c r="G310" s="2705">
        <v>0</v>
      </c>
      <c r="H310" s="2705">
        <v>0</v>
      </c>
      <c r="I310" s="2705">
        <v>0</v>
      </c>
      <c r="J310" s="2705">
        <v>0</v>
      </c>
      <c r="K310" s="2706"/>
      <c r="L310" s="2706">
        <v>0</v>
      </c>
      <c r="M310" s="1475">
        <v>617</v>
      </c>
    </row>
    <row r="311" spans="1:14">
      <c r="A311" s="3787"/>
      <c r="B311" s="1482">
        <v>618</v>
      </c>
      <c r="C311" s="1475"/>
      <c r="D311" s="1450"/>
      <c r="E311" s="1461" t="s">
        <v>1114</v>
      </c>
      <c r="F311" s="2705">
        <v>2491</v>
      </c>
      <c r="G311" s="2705">
        <v>1284</v>
      </c>
      <c r="H311" s="2705">
        <v>680169</v>
      </c>
      <c r="I311" s="2705">
        <v>165639</v>
      </c>
      <c r="J311" s="2705">
        <v>849583</v>
      </c>
      <c r="K311" s="2706"/>
      <c r="L311" s="2706">
        <v>849583</v>
      </c>
      <c r="M311" s="1475">
        <v>618</v>
      </c>
      <c r="N311" s="1476"/>
    </row>
    <row r="312" spans="1:14">
      <c r="A312" s="3787"/>
      <c r="B312" s="1482">
        <v>619</v>
      </c>
      <c r="C312" s="1475"/>
      <c r="D312" s="1450"/>
      <c r="E312" s="1461" t="s">
        <v>1658</v>
      </c>
      <c r="F312" s="2705">
        <v>7074</v>
      </c>
      <c r="G312" s="2705">
        <v>3505</v>
      </c>
      <c r="H312" s="2705">
        <v>820343</v>
      </c>
      <c r="I312" s="2705">
        <v>365899</v>
      </c>
      <c r="J312" s="2705">
        <v>1196821</v>
      </c>
      <c r="K312" s="2706"/>
      <c r="L312" s="2706">
        <v>1196821</v>
      </c>
      <c r="M312" s="1475">
        <v>619</v>
      </c>
      <c r="N312" s="3783">
        <v>47</v>
      </c>
    </row>
    <row r="313" spans="1:14">
      <c r="A313" s="3787"/>
      <c r="B313" s="1482">
        <v>620</v>
      </c>
      <c r="C313" s="1475" t="s">
        <v>98</v>
      </c>
      <c r="D313" s="1450"/>
      <c r="E313" s="1461" t="s">
        <v>1659</v>
      </c>
      <c r="F313" s="2705">
        <v>1479434</v>
      </c>
      <c r="G313" s="2705">
        <v>1058767</v>
      </c>
      <c r="H313" s="2705">
        <v>2263191</v>
      </c>
      <c r="I313" s="2705">
        <v>2328446</v>
      </c>
      <c r="J313" s="2705">
        <v>7129838</v>
      </c>
      <c r="K313" s="2706"/>
      <c r="L313" s="2706">
        <v>7129838</v>
      </c>
      <c r="M313" s="1475">
        <v>620</v>
      </c>
      <c r="N313" s="3783"/>
    </row>
  </sheetData>
  <customSheetViews>
    <customSheetView guid="{4E7A3D04-9F51-465C-A42B-3DF9B3E7D5B5}" showPageBreaks="1" showGridLines="0" outlineSymbols="0" zeroValues="0" printArea="1">
      <selection sqref="A1:A9"/>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1"/>
      <headerFooter alignWithMargins="0"/>
    </customSheetView>
    <customSheetView guid="{0DB5BAD5-393A-4F38-9E8B-709DEA7858B1}" showPageBreaks="1" showGridLines="0" outlineSymbols="0" zeroValues="0" printArea="1">
      <selection activeCell="E27" sqref="E27"/>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2"/>
      <headerFooter alignWithMargins="0"/>
    </customSheetView>
    <customSheetView guid="{9188604F-721B-4607-B5A7-F14601E34BB8}" showPageBreaks="1" showGridLines="0" outlineSymbols="0" zeroValues="0" printArea="1">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3"/>
      <headerFooter alignWithMargins="0"/>
    </customSheetView>
    <customSheetView guid="{26429A53-B624-4AA6-8C8D-667186B058B8}" showGridLines="0" outlineSymbols="0" zeroValues="0">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4"/>
      <headerFooter alignWithMargins="0"/>
    </customSheetView>
    <customSheetView guid="{7390B031-6060-4327-BF01-8B9465EDB6D9}" showGridLines="0" outlineSymbols="0" zeroValues="0">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5"/>
      <headerFooter alignWithMargins="0"/>
    </customSheetView>
    <customSheetView guid="{49D366EC-C851-4932-854D-8EA887B298C5}" showGridLines="0" outlineSymbols="0" zeroValues="0">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6"/>
      <headerFooter alignWithMargins="0"/>
    </customSheetView>
    <customSheetView guid="{F228F194-B0FE-4A91-A927-06A4E89703F0}" showGridLines="0" outlineSymbols="0" zeroValues="0">
      <selection sqref="A1:A9"/>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7"/>
      <headerFooter alignWithMargins="0"/>
    </customSheetView>
    <customSheetView guid="{A2494C54-8D9D-4A05-9F27-C858173D9692}" showGridLines="0" outlineSymbols="0" zeroValues="0">
      <selection sqref="A1:A9"/>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8"/>
      <headerFooter alignWithMargins="0"/>
    </customSheetView>
    <customSheetView guid="{74404EEC-CA6A-48B0-B168-B7933282EEB2}" showPageBreaks="1" showGridLines="0" outlineSymbols="0" zeroValues="0" printArea="1">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9"/>
      <headerFooter alignWithMargins="0"/>
    </customSheetView>
    <customSheetView guid="{FB19BFAA-60BA-4CC2-92E5-E4C141AE804E}" showGridLines="0" outlineSymbols="0" zeroValues="0">
      <selection sqref="A1:A9"/>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10"/>
      <headerFooter alignWithMargins="0"/>
    </customSheetView>
    <customSheetView guid="{F56BCD39-3910-4701-BCCF-245589B07D98}" showPageBreaks="1" showGridLines="0" outlineSymbols="0" zeroValues="0" printArea="1">
      <selection activeCell="B1" sqref="B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11"/>
      <headerFooter alignWithMargins="0"/>
    </customSheetView>
    <customSheetView guid="{D099E5BD-69C3-4A36-A01A-AB9127CD02AF}" showGridLines="0" outlineSymbols="0" zeroValues="0">
      <selection activeCell="Q21" sqref="Q21"/>
      <rowBreaks count="6" manualBreakCount="6">
        <brk id="46" max="13" man="1"/>
        <brk id="91" max="13" man="1"/>
        <brk id="137" max="13" man="1"/>
        <brk id="182" max="13" man="1"/>
        <brk id="226" max="13" man="1"/>
        <brk id="271" max="13" man="1"/>
      </rowBreaks>
      <pageMargins left="0.25" right="0.25" top="0.5" bottom="0.25" header="0.5" footer="0.5"/>
      <printOptions horizontalCentered="1" verticalCentered="1"/>
      <pageSetup scale="86" firstPageNumber="5" fitToHeight="7" orientation="landscape" r:id="rId12"/>
      <headerFooter alignWithMargins="0"/>
    </customSheetView>
  </customSheetViews>
  <mergeCells count="18">
    <mergeCell ref="A1:A46"/>
    <mergeCell ref="A92:A137"/>
    <mergeCell ref="A183:A226"/>
    <mergeCell ref="A272:A313"/>
    <mergeCell ref="N1:N12"/>
    <mergeCell ref="N45:N46"/>
    <mergeCell ref="A78:A91"/>
    <mergeCell ref="N80:N91"/>
    <mergeCell ref="N92:N103"/>
    <mergeCell ref="N183:N194"/>
    <mergeCell ref="N136:N137"/>
    <mergeCell ref="N141:N142"/>
    <mergeCell ref="A169:A182"/>
    <mergeCell ref="N171:N182"/>
    <mergeCell ref="A258:A271"/>
    <mergeCell ref="N260:N271"/>
    <mergeCell ref="N312:N313"/>
    <mergeCell ref="N272:N283"/>
  </mergeCells>
  <printOptions horizontalCentered="1" verticalCentered="1" gridLinesSet="0"/>
  <pageMargins left="0.25" right="0.25" top="0.5" bottom="0.25" header="0.5" footer="0.5"/>
  <pageSetup scale="86" firstPageNumber="5" fitToHeight="7" orientation="landscape" r:id="rId13"/>
  <headerFooter alignWithMargins="0"/>
  <rowBreaks count="6" manualBreakCount="6">
    <brk id="46" max="13" man="1"/>
    <brk id="91" max="13" man="1"/>
    <brk id="137" max="13" man="1"/>
    <brk id="182" max="13" man="1"/>
    <brk id="226" max="13" man="1"/>
    <brk id="271" max="13" man="1"/>
  </rowBreaks>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9" sqref="I39"/>
    </sheetView>
  </sheetViews>
  <sheetFormatPr defaultColWidth="9.140625" defaultRowHeight="12.75"/>
  <cols>
    <col min="1" max="16384" width="9.140625" style="2824"/>
  </cols>
  <sheetData>
    <row r="1" spans="1:1">
      <c r="A1" s="2823" t="s">
        <v>1371</v>
      </c>
    </row>
  </sheetData>
  <customSheetViews>
    <customSheetView guid="{D099E5BD-69C3-4A36-A01A-AB9127CD02AF}">
      <selection activeCell="I39" sqref="I39"/>
      <pageMargins left="0.75" right="0.75" top="1" bottom="1" header="0.5" footer="0.5"/>
      <printOptions horizontalCentered="1" verticalCentered="1"/>
      <pageSetup orientation="portrait" r:id="rId1"/>
      <headerFooter alignWithMargins="0"/>
    </customSheetView>
  </customSheetViews>
  <printOptions horizontalCentered="1" verticalCentered="1"/>
  <pageMargins left="0.75" right="0.75" top="1" bottom="1" header="0.5" footer="0.5"/>
  <pageSetup orientation="portrait" r:id="rId2"/>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6"/>
  <sheetViews>
    <sheetView showGridLines="0" workbookViewId="0">
      <selection activeCell="M42" sqref="M42"/>
    </sheetView>
  </sheetViews>
  <sheetFormatPr defaultColWidth="8.85546875" defaultRowHeight="12.75"/>
  <cols>
    <col min="1" max="1" width="4.7109375" style="908" customWidth="1"/>
    <col min="2" max="2" width="6.42578125" style="908" customWidth="1"/>
    <col min="3" max="3" width="4.7109375" style="908" customWidth="1"/>
    <col min="4" max="4" width="3.5703125" style="908" customWidth="1"/>
    <col min="5" max="5" width="3.7109375" style="908" customWidth="1"/>
    <col min="6" max="6" width="25.85546875" style="908" customWidth="1"/>
    <col min="7" max="7" width="18.140625" style="908" customWidth="1"/>
    <col min="8" max="8" width="16.7109375" style="908" customWidth="1"/>
    <col min="9" max="9" width="15.42578125" style="908" customWidth="1"/>
    <col min="10" max="10" width="4.85546875" style="908" customWidth="1"/>
    <col min="11" max="12" width="5.7109375" style="908" customWidth="1"/>
    <col min="13" max="16" width="20.7109375" style="908" customWidth="1"/>
    <col min="17" max="17" width="5.7109375" style="908" customWidth="1"/>
    <col min="18" max="16384" width="8.85546875" style="908"/>
  </cols>
  <sheetData>
    <row r="1" spans="1:17">
      <c r="A1" s="1369">
        <v>48</v>
      </c>
      <c r="I1" s="569"/>
      <c r="J1" s="1371" t="s">
        <v>3204</v>
      </c>
    </row>
    <row r="2" spans="1:17">
      <c r="A2" s="3728" t="s">
        <v>1660</v>
      </c>
      <c r="B2" s="3729"/>
      <c r="C2" s="3729"/>
      <c r="D2" s="3729"/>
      <c r="E2" s="3729"/>
      <c r="F2" s="3729"/>
      <c r="G2" s="3729"/>
      <c r="H2" s="3729"/>
      <c r="I2" s="3729"/>
      <c r="J2" s="3730"/>
    </row>
    <row r="3" spans="1:17" s="569" customFormat="1">
      <c r="A3" s="3731" t="s">
        <v>295</v>
      </c>
      <c r="B3" s="3769"/>
      <c r="C3" s="3769"/>
      <c r="D3" s="3769"/>
      <c r="E3" s="3769"/>
      <c r="F3" s="3769"/>
      <c r="G3" s="3769"/>
      <c r="H3" s="3769"/>
      <c r="I3" s="3769"/>
      <c r="J3" s="3733"/>
      <c r="K3" s="908"/>
      <c r="L3" s="908"/>
      <c r="M3" s="908"/>
      <c r="N3" s="908"/>
      <c r="O3" s="908"/>
      <c r="P3" s="908"/>
      <c r="Q3" s="908"/>
    </row>
    <row r="4" spans="1:17" s="569" customFormat="1">
      <c r="A4" s="1059"/>
      <c r="B4" s="1085"/>
      <c r="C4" s="1085"/>
      <c r="D4" s="1085"/>
      <c r="E4" s="1085"/>
      <c r="F4" s="1085"/>
      <c r="G4" s="1085"/>
      <c r="H4" s="1085"/>
      <c r="I4" s="1085"/>
      <c r="J4" s="1062"/>
      <c r="K4" s="908"/>
      <c r="L4" s="908"/>
      <c r="M4" s="908"/>
      <c r="N4" s="908"/>
      <c r="O4" s="908"/>
      <c r="P4" s="908"/>
      <c r="Q4" s="908"/>
    </row>
    <row r="5" spans="1:17" s="569" customFormat="1">
      <c r="A5" s="1339"/>
      <c r="B5" s="1085"/>
      <c r="C5" s="1334"/>
      <c r="D5" s="1334"/>
      <c r="E5" s="1334"/>
      <c r="F5" s="1334"/>
      <c r="G5" s="1334"/>
      <c r="H5" s="1334"/>
      <c r="I5" s="1334"/>
      <c r="J5" s="1490"/>
      <c r="K5" s="908"/>
      <c r="L5" s="908"/>
      <c r="M5" s="908"/>
      <c r="N5" s="908"/>
      <c r="O5" s="908"/>
      <c r="P5" s="908"/>
      <c r="Q5" s="908"/>
    </row>
    <row r="6" spans="1:17" s="569" customFormat="1">
      <c r="A6" s="1491" t="s">
        <v>153</v>
      </c>
      <c r="B6" s="1492" t="s">
        <v>1661</v>
      </c>
      <c r="C6" s="1492"/>
      <c r="D6" s="1492"/>
      <c r="E6" s="1492"/>
      <c r="F6" s="1492"/>
      <c r="G6" s="1492"/>
      <c r="H6" s="1492"/>
      <c r="I6" s="1492"/>
      <c r="J6" s="1490"/>
      <c r="K6" s="908"/>
      <c r="L6" s="908"/>
      <c r="M6" s="908"/>
      <c r="N6" s="908"/>
      <c r="O6" s="908"/>
      <c r="P6" s="908"/>
      <c r="Q6" s="908"/>
    </row>
    <row r="7" spans="1:17" s="569" customFormat="1">
      <c r="A7" s="1491" t="s">
        <v>157</v>
      </c>
      <c r="B7" s="1492" t="s">
        <v>1662</v>
      </c>
      <c r="C7" s="1492"/>
      <c r="D7" s="1492"/>
      <c r="E7" s="1492"/>
      <c r="F7" s="1492"/>
      <c r="G7" s="1492"/>
      <c r="H7" s="1492"/>
      <c r="I7" s="1492"/>
      <c r="J7" s="1490"/>
      <c r="K7" s="908"/>
      <c r="L7" s="908"/>
      <c r="M7" s="908"/>
      <c r="N7" s="908"/>
      <c r="O7" s="908"/>
      <c r="P7" s="908"/>
      <c r="Q7" s="908"/>
    </row>
    <row r="8" spans="1:17" s="569" customFormat="1">
      <c r="A8" s="1493"/>
      <c r="B8" s="1492" t="s">
        <v>1663</v>
      </c>
      <c r="C8" s="1492"/>
      <c r="D8" s="1492"/>
      <c r="E8" s="1492"/>
      <c r="F8" s="1492"/>
      <c r="G8" s="1492"/>
      <c r="H8" s="1492"/>
      <c r="I8" s="1492"/>
      <c r="J8" s="1490"/>
      <c r="K8" s="908"/>
      <c r="L8" s="908"/>
      <c r="M8" s="908"/>
      <c r="N8" s="908"/>
      <c r="O8" s="908"/>
      <c r="P8" s="908"/>
      <c r="Q8" s="908"/>
    </row>
    <row r="9" spans="1:17" s="569" customFormat="1">
      <c r="A9" s="1491" t="s">
        <v>162</v>
      </c>
      <c r="B9" s="1492" t="s">
        <v>1664</v>
      </c>
      <c r="C9" s="1492"/>
      <c r="D9" s="1492"/>
      <c r="E9" s="1492"/>
      <c r="F9" s="1492"/>
      <c r="G9" s="1492"/>
      <c r="H9" s="1492"/>
      <c r="I9" s="1492"/>
      <c r="J9" s="1490"/>
      <c r="K9" s="908"/>
      <c r="L9" s="908"/>
      <c r="M9" s="908"/>
      <c r="N9" s="908"/>
      <c r="O9" s="908"/>
      <c r="P9" s="908"/>
      <c r="Q9" s="908"/>
    </row>
    <row r="10" spans="1:17" s="569" customFormat="1">
      <c r="A10" s="1493"/>
      <c r="B10" s="1492" t="s">
        <v>1665</v>
      </c>
      <c r="C10" s="1492"/>
      <c r="D10" s="1492"/>
      <c r="E10" s="1492"/>
      <c r="F10" s="1492"/>
      <c r="G10" s="1492"/>
      <c r="H10" s="1492"/>
      <c r="I10" s="1492"/>
      <c r="J10" s="1490"/>
      <c r="K10" s="908"/>
      <c r="L10" s="908"/>
      <c r="M10" s="908"/>
      <c r="N10" s="908"/>
      <c r="O10" s="908"/>
      <c r="P10" s="908"/>
      <c r="Q10" s="908"/>
    </row>
    <row r="11" spans="1:17" s="569" customFormat="1">
      <c r="A11" s="1493"/>
      <c r="B11" s="1492" t="s">
        <v>1666</v>
      </c>
      <c r="C11" s="1492"/>
      <c r="D11" s="1492"/>
      <c r="E11" s="1492"/>
      <c r="F11" s="1492"/>
      <c r="G11" s="1492"/>
      <c r="H11" s="1492"/>
      <c r="I11" s="1492"/>
      <c r="J11" s="1490"/>
      <c r="K11" s="908"/>
      <c r="L11" s="908"/>
      <c r="M11" s="908"/>
      <c r="N11" s="908"/>
      <c r="O11" s="908"/>
      <c r="P11" s="908"/>
      <c r="Q11" s="908"/>
    </row>
    <row r="12" spans="1:17" s="569" customFormat="1">
      <c r="A12" s="1493"/>
      <c r="B12" s="1492" t="s">
        <v>1667</v>
      </c>
      <c r="C12" s="1492"/>
      <c r="D12" s="1492"/>
      <c r="E12" s="1492"/>
      <c r="F12" s="1492"/>
      <c r="G12" s="1492"/>
      <c r="H12" s="1492"/>
      <c r="I12" s="1492"/>
      <c r="J12" s="1490"/>
      <c r="K12" s="908"/>
      <c r="L12" s="908"/>
      <c r="M12" s="908"/>
      <c r="N12" s="908"/>
      <c r="O12" s="908"/>
      <c r="P12" s="908"/>
      <c r="Q12" s="908"/>
    </row>
    <row r="13" spans="1:17" s="569" customFormat="1">
      <c r="A13" s="1308"/>
      <c r="B13" s="1492" t="s">
        <v>1668</v>
      </c>
      <c r="C13" s="1492"/>
      <c r="D13" s="1492"/>
      <c r="E13" s="1492"/>
      <c r="F13" s="1492"/>
      <c r="G13" s="1492"/>
      <c r="H13" s="1492"/>
      <c r="I13" s="1492"/>
      <c r="J13" s="1490"/>
      <c r="K13" s="908"/>
      <c r="L13" s="908"/>
      <c r="M13" s="908"/>
      <c r="N13" s="908"/>
      <c r="O13" s="908"/>
      <c r="P13" s="908"/>
      <c r="Q13" s="908"/>
    </row>
    <row r="14" spans="1:17" s="569" customFormat="1">
      <c r="A14" s="1491" t="s">
        <v>155</v>
      </c>
      <c r="B14" s="1492" t="s">
        <v>1669</v>
      </c>
      <c r="C14" s="1492"/>
      <c r="D14" s="1492"/>
      <c r="E14" s="1492"/>
      <c r="F14" s="1492"/>
      <c r="G14" s="1492"/>
      <c r="H14" s="1492"/>
      <c r="I14" s="1492"/>
      <c r="J14" s="1490"/>
      <c r="K14" s="908"/>
      <c r="L14" s="908"/>
      <c r="M14" s="908"/>
      <c r="N14" s="908"/>
      <c r="O14" s="908"/>
      <c r="P14" s="908"/>
      <c r="Q14" s="908"/>
    </row>
    <row r="15" spans="1:17" s="569" customFormat="1">
      <c r="A15" s="1493"/>
      <c r="B15" s="1492" t="s">
        <v>1670</v>
      </c>
      <c r="C15" s="1492"/>
      <c r="D15" s="1492"/>
      <c r="E15" s="1492"/>
      <c r="F15" s="1492"/>
      <c r="G15" s="1492"/>
      <c r="H15" s="1492"/>
      <c r="I15" s="1492"/>
      <c r="J15" s="1490"/>
      <c r="K15" s="908"/>
      <c r="L15" s="908"/>
      <c r="M15" s="908"/>
      <c r="N15" s="908"/>
      <c r="O15" s="908"/>
      <c r="P15" s="908"/>
      <c r="Q15" s="908"/>
    </row>
    <row r="16" spans="1:17" s="569" customFormat="1">
      <c r="A16" s="1491" t="s">
        <v>164</v>
      </c>
      <c r="B16" s="1492" t="s">
        <v>1671</v>
      </c>
      <c r="C16" s="1492"/>
      <c r="D16" s="1492"/>
      <c r="E16" s="1492"/>
      <c r="F16" s="1492"/>
      <c r="G16" s="1492"/>
      <c r="H16" s="1492"/>
      <c r="I16" s="1492"/>
      <c r="J16" s="1490"/>
      <c r="K16" s="908"/>
      <c r="L16" s="908"/>
      <c r="M16" s="908"/>
      <c r="N16" s="908"/>
      <c r="O16" s="908"/>
      <c r="P16" s="908"/>
      <c r="Q16" s="908"/>
    </row>
    <row r="17" spans="1:17" s="569" customFormat="1" ht="12.75" customHeight="1">
      <c r="A17" s="1491" t="s">
        <v>313</v>
      </c>
      <c r="B17" s="1203" t="s">
        <v>1672</v>
      </c>
      <c r="C17" s="1203"/>
      <c r="D17" s="1203"/>
      <c r="E17" s="1203"/>
      <c r="F17" s="1203"/>
      <c r="G17" s="1203"/>
      <c r="H17" s="1203"/>
      <c r="I17" s="1203"/>
      <c r="J17" s="1490"/>
      <c r="K17" s="908"/>
      <c r="L17" s="908"/>
      <c r="M17" s="908"/>
      <c r="N17" s="908"/>
      <c r="O17" s="908"/>
      <c r="P17" s="908"/>
      <c r="Q17" s="908"/>
    </row>
    <row r="18" spans="1:17" s="569" customFormat="1" ht="6" customHeight="1">
      <c r="A18" s="1494"/>
      <c r="B18" s="666"/>
      <c r="C18" s="1189"/>
      <c r="D18" s="1189"/>
      <c r="E18" s="1189"/>
      <c r="F18" s="1189"/>
      <c r="G18" s="1189"/>
      <c r="H18" s="1189"/>
      <c r="I18" s="1189"/>
      <c r="J18" s="1495"/>
      <c r="K18" s="908"/>
      <c r="L18" s="908"/>
      <c r="M18" s="908"/>
      <c r="N18" s="908"/>
      <c r="O18" s="908"/>
      <c r="P18" s="908"/>
      <c r="Q18" s="908"/>
    </row>
    <row r="19" spans="1:17" s="1052" customFormat="1">
      <c r="A19" s="1496"/>
      <c r="B19" s="1496"/>
      <c r="C19" s="1497"/>
      <c r="D19" s="1498"/>
      <c r="E19" s="1499"/>
      <c r="F19" s="1498"/>
      <c r="G19" s="1496"/>
      <c r="H19" s="1345"/>
      <c r="I19" s="1345"/>
      <c r="J19" s="1496"/>
      <c r="K19" s="908"/>
      <c r="L19" s="908"/>
      <c r="M19" s="908"/>
      <c r="N19" s="908"/>
      <c r="O19" s="908"/>
      <c r="P19" s="908"/>
      <c r="Q19" s="908"/>
    </row>
    <row r="20" spans="1:17" s="1052" customFormat="1">
      <c r="A20" s="669"/>
      <c r="B20" s="669"/>
      <c r="C20" s="674"/>
      <c r="D20" s="655"/>
      <c r="E20" s="671"/>
      <c r="F20" s="682"/>
      <c r="G20" s="669"/>
      <c r="H20" s="669"/>
      <c r="I20" s="669" t="s">
        <v>1071</v>
      </c>
      <c r="J20" s="669"/>
      <c r="K20" s="908"/>
      <c r="L20" s="908"/>
      <c r="M20" s="908"/>
      <c r="N20" s="908"/>
      <c r="O20" s="908"/>
      <c r="P20" s="908"/>
      <c r="Q20" s="908"/>
    </row>
    <row r="21" spans="1:17" s="1052" customFormat="1">
      <c r="A21" s="669" t="s">
        <v>7</v>
      </c>
      <c r="B21" s="669" t="s">
        <v>71</v>
      </c>
      <c r="C21" s="1059" t="s">
        <v>1673</v>
      </c>
      <c r="D21" s="1062"/>
      <c r="E21" s="1060" t="s">
        <v>1674</v>
      </c>
      <c r="F21" s="1085"/>
      <c r="G21" s="669" t="s">
        <v>910</v>
      </c>
      <c r="H21" s="669" t="s">
        <v>1675</v>
      </c>
      <c r="I21" s="669" t="s">
        <v>1676</v>
      </c>
      <c r="J21" s="669" t="s">
        <v>7</v>
      </c>
      <c r="K21" s="908"/>
      <c r="L21" s="908"/>
      <c r="M21" s="908"/>
      <c r="N21" s="908"/>
      <c r="O21" s="908"/>
      <c r="P21" s="908"/>
      <c r="Q21" s="908"/>
    </row>
    <row r="22" spans="1:17" s="1052" customFormat="1">
      <c r="A22" s="669" t="s">
        <v>17</v>
      </c>
      <c r="B22" s="669" t="s">
        <v>79</v>
      </c>
      <c r="C22" s="1059" t="s">
        <v>547</v>
      </c>
      <c r="D22" s="1062"/>
      <c r="E22" s="684"/>
      <c r="F22" s="1085"/>
      <c r="G22" s="669"/>
      <c r="H22" s="669" t="s">
        <v>1677</v>
      </c>
      <c r="I22" s="669" t="s">
        <v>1076</v>
      </c>
      <c r="J22" s="669" t="s">
        <v>17</v>
      </c>
      <c r="K22" s="908"/>
      <c r="L22" s="908"/>
      <c r="M22" s="908"/>
      <c r="N22" s="908"/>
      <c r="O22" s="908"/>
      <c r="P22" s="908"/>
      <c r="Q22" s="908"/>
    </row>
    <row r="23" spans="1:17" s="671" customFormat="1" thickBot="1">
      <c r="A23" s="663"/>
      <c r="B23" s="663"/>
      <c r="C23" s="1494"/>
      <c r="D23" s="1071"/>
      <c r="E23" s="1070" t="s">
        <v>24</v>
      </c>
      <c r="F23" s="1085"/>
      <c r="G23" s="663" t="s">
        <v>25</v>
      </c>
      <c r="H23" s="663" t="s">
        <v>26</v>
      </c>
      <c r="I23" s="663" t="s">
        <v>27</v>
      </c>
      <c r="J23" s="663"/>
      <c r="K23" s="569"/>
      <c r="L23" s="569"/>
      <c r="M23" s="213"/>
      <c r="N23" s="213"/>
      <c r="O23" s="213"/>
      <c r="P23" s="213"/>
      <c r="Q23" s="569"/>
    </row>
    <row r="24" spans="1:17" s="569" customFormat="1" ht="13.5" customHeight="1">
      <c r="A24" s="1098">
        <v>1</v>
      </c>
      <c r="B24" s="1388"/>
      <c r="C24" s="1123" t="s">
        <v>1678</v>
      </c>
      <c r="D24" s="665"/>
      <c r="E24" s="665" t="s">
        <v>1141</v>
      </c>
      <c r="F24" s="1073"/>
      <c r="G24" s="2777" t="s">
        <v>104</v>
      </c>
      <c r="H24" s="2778" t="s">
        <v>104</v>
      </c>
      <c r="I24" s="2779"/>
      <c r="J24" s="673">
        <v>1</v>
      </c>
      <c r="K24" s="908"/>
      <c r="L24" s="908"/>
      <c r="M24" s="908"/>
      <c r="N24" s="908"/>
      <c r="O24" s="908"/>
      <c r="P24" s="908"/>
      <c r="Q24" s="908"/>
    </row>
    <row r="25" spans="1:17" s="569" customFormat="1" ht="13.5" customHeight="1">
      <c r="A25" s="1098">
        <v>2</v>
      </c>
      <c r="B25" s="1388"/>
      <c r="C25" s="1197" t="s">
        <v>1679</v>
      </c>
      <c r="D25" s="665"/>
      <c r="E25" s="665" t="s">
        <v>1143</v>
      </c>
      <c r="F25" s="666"/>
      <c r="G25" s="1500">
        <v>65921</v>
      </c>
      <c r="H25" s="1501">
        <v>17282.391912705731</v>
      </c>
      <c r="I25" s="1502">
        <v>-6920</v>
      </c>
      <c r="J25" s="673">
        <v>2</v>
      </c>
      <c r="K25" s="908"/>
      <c r="L25" s="908"/>
      <c r="M25" s="1165"/>
      <c r="N25" s="1165"/>
      <c r="O25" s="908"/>
      <c r="P25" s="908"/>
      <c r="Q25" s="908"/>
    </row>
    <row r="26" spans="1:17" s="569" customFormat="1" ht="13.5" customHeight="1">
      <c r="A26" s="1098">
        <v>3</v>
      </c>
      <c r="B26" s="1388"/>
      <c r="C26" s="1197" t="s">
        <v>1680</v>
      </c>
      <c r="D26" s="665"/>
      <c r="E26" s="665" t="s">
        <v>1145</v>
      </c>
      <c r="F26" s="666"/>
      <c r="G26" s="1500">
        <v>208</v>
      </c>
      <c r="H26" s="1501">
        <v>54.530991912179616</v>
      </c>
      <c r="I26" s="1502">
        <v>-5</v>
      </c>
      <c r="J26" s="673">
        <v>3</v>
      </c>
      <c r="K26" s="908"/>
      <c r="L26" s="908"/>
      <c r="M26" s="1165"/>
      <c r="N26" s="1165"/>
      <c r="O26" s="908"/>
      <c r="P26" s="908"/>
      <c r="Q26" s="908"/>
    </row>
    <row r="27" spans="1:17" s="569" customFormat="1" ht="13.5" customHeight="1">
      <c r="A27" s="1098">
        <v>4</v>
      </c>
      <c r="B27" s="1388"/>
      <c r="C27" s="1197" t="s">
        <v>1681</v>
      </c>
      <c r="D27" s="665"/>
      <c r="E27" s="665" t="s">
        <v>1147</v>
      </c>
      <c r="F27" s="666"/>
      <c r="G27" s="1500">
        <v>4379</v>
      </c>
      <c r="H27" s="1501">
        <v>1148.0346806895889</v>
      </c>
      <c r="I27" s="1502">
        <v>-115</v>
      </c>
      <c r="J27" s="673">
        <v>4</v>
      </c>
      <c r="K27" s="908"/>
      <c r="L27" s="908"/>
      <c r="M27" s="1165"/>
      <c r="N27" s="1165"/>
      <c r="O27" s="908"/>
      <c r="P27" s="908"/>
      <c r="Q27" s="908"/>
    </row>
    <row r="28" spans="1:17" s="569" customFormat="1" ht="13.5" customHeight="1">
      <c r="A28" s="1098">
        <v>5</v>
      </c>
      <c r="B28" s="1388"/>
      <c r="C28" s="1197" t="s">
        <v>1682</v>
      </c>
      <c r="D28" s="665"/>
      <c r="E28" s="665" t="s">
        <v>1149</v>
      </c>
      <c r="F28" s="666"/>
      <c r="G28" s="1500">
        <v>40760</v>
      </c>
      <c r="H28" s="1501">
        <v>10685.977068944427</v>
      </c>
      <c r="I28" s="1502">
        <v>-1888</v>
      </c>
      <c r="J28" s="673">
        <v>5</v>
      </c>
      <c r="K28" s="908"/>
      <c r="L28" s="908"/>
      <c r="M28" s="1165"/>
      <c r="N28" s="1165"/>
      <c r="O28" s="908"/>
      <c r="P28" s="908"/>
      <c r="Q28" s="908"/>
    </row>
    <row r="29" spans="1:17" s="569" customFormat="1" ht="13.5" customHeight="1">
      <c r="A29" s="1098">
        <v>6</v>
      </c>
      <c r="B29" s="1388"/>
      <c r="C29" s="1197" t="s">
        <v>1683</v>
      </c>
      <c r="D29" s="665"/>
      <c r="E29" s="665" t="s">
        <v>1151</v>
      </c>
      <c r="F29" s="666"/>
      <c r="G29" s="1500">
        <v>1547</v>
      </c>
      <c r="H29" s="1501">
        <v>405.57425234683586</v>
      </c>
      <c r="I29" s="1502">
        <v>135</v>
      </c>
      <c r="J29" s="673">
        <v>6</v>
      </c>
      <c r="K29" s="908"/>
      <c r="L29" s="908"/>
      <c r="M29" s="1165"/>
      <c r="N29" s="1165"/>
      <c r="O29" s="908"/>
      <c r="P29" s="908"/>
      <c r="Q29" s="908"/>
    </row>
    <row r="30" spans="1:17" s="569" customFormat="1" ht="13.5" customHeight="1">
      <c r="A30" s="1098">
        <v>7</v>
      </c>
      <c r="B30" s="1388"/>
      <c r="C30" s="1197" t="s">
        <v>1684</v>
      </c>
      <c r="D30" s="665"/>
      <c r="E30" s="666" t="s">
        <v>1153</v>
      </c>
      <c r="F30" s="1124"/>
      <c r="G30" s="1500">
        <v>217431</v>
      </c>
      <c r="H30" s="1501">
        <v>57003.400492582332</v>
      </c>
      <c r="I30" s="1502">
        <v>-179</v>
      </c>
      <c r="J30" s="673">
        <v>7</v>
      </c>
      <c r="K30" s="908"/>
      <c r="L30" s="908"/>
      <c r="M30" s="1165"/>
      <c r="N30" s="1165"/>
      <c r="O30" s="908"/>
      <c r="P30" s="908"/>
      <c r="Q30" s="908"/>
    </row>
    <row r="31" spans="1:17" s="569" customFormat="1" ht="13.5" customHeight="1">
      <c r="A31" s="1098">
        <v>8</v>
      </c>
      <c r="B31" s="1388"/>
      <c r="C31" s="1197" t="s">
        <v>1685</v>
      </c>
      <c r="D31" s="665"/>
      <c r="E31" s="665" t="s">
        <v>1155</v>
      </c>
      <c r="F31" s="666"/>
      <c r="G31" s="1500">
        <v>166940</v>
      </c>
      <c r="H31" s="1501">
        <v>43766.364374131073</v>
      </c>
      <c r="I31" s="1502">
        <v>5498</v>
      </c>
      <c r="J31" s="673">
        <v>8</v>
      </c>
      <c r="K31" s="908"/>
      <c r="L31" s="908"/>
      <c r="M31" s="1165"/>
      <c r="N31" s="1165"/>
      <c r="O31" s="908"/>
      <c r="P31" s="908"/>
      <c r="Q31" s="908"/>
    </row>
    <row r="32" spans="1:17" s="569" customFormat="1" ht="13.5" customHeight="1">
      <c r="A32" s="1098">
        <v>9</v>
      </c>
      <c r="B32" s="1388"/>
      <c r="C32" s="1197" t="s">
        <v>1686</v>
      </c>
      <c r="D32" s="665"/>
      <c r="E32" s="665" t="s">
        <v>1157</v>
      </c>
      <c r="F32" s="666"/>
      <c r="G32" s="1500">
        <v>67194</v>
      </c>
      <c r="H32" s="1501">
        <v>17616.132069937485</v>
      </c>
      <c r="I32" s="1502">
        <v>847</v>
      </c>
      <c r="J32" s="673">
        <v>9</v>
      </c>
      <c r="K32" s="908"/>
      <c r="L32" s="908"/>
      <c r="M32" s="1165"/>
      <c r="N32" s="1165"/>
      <c r="O32" s="908"/>
      <c r="P32" s="908"/>
      <c r="Q32" s="908"/>
    </row>
    <row r="33" spans="1:17" s="569" customFormat="1" ht="13.5" customHeight="1">
      <c r="A33" s="1098">
        <v>10</v>
      </c>
      <c r="B33" s="1388"/>
      <c r="C33" s="1197" t="s">
        <v>1687</v>
      </c>
      <c r="D33" s="665"/>
      <c r="E33" s="665" t="s">
        <v>1159</v>
      </c>
      <c r="F33" s="666"/>
      <c r="G33" s="1500">
        <v>50</v>
      </c>
      <c r="H33" s="1501">
        <v>13.108411517350868</v>
      </c>
      <c r="I33" s="1502">
        <v>-31</v>
      </c>
      <c r="J33" s="673">
        <v>10</v>
      </c>
      <c r="K33" s="908"/>
      <c r="L33" s="908"/>
      <c r="M33" s="1165"/>
      <c r="N33" s="1165"/>
      <c r="O33" s="908"/>
      <c r="P33" s="908"/>
      <c r="Q33" s="908"/>
    </row>
    <row r="34" spans="1:17" s="569" customFormat="1" ht="13.5" customHeight="1">
      <c r="A34" s="1098">
        <v>11</v>
      </c>
      <c r="B34" s="1388"/>
      <c r="C34" s="1197" t="s">
        <v>1688</v>
      </c>
      <c r="D34" s="665"/>
      <c r="E34" s="665" t="s">
        <v>1161</v>
      </c>
      <c r="F34" s="666"/>
      <c r="G34" s="1500">
        <v>17801</v>
      </c>
      <c r="H34" s="1501">
        <v>4666.8566684072557</v>
      </c>
      <c r="I34" s="1502">
        <v>-2628</v>
      </c>
      <c r="J34" s="673">
        <v>11</v>
      </c>
      <c r="K34" s="908"/>
      <c r="L34" s="908"/>
      <c r="M34" s="1165"/>
      <c r="N34" s="1165"/>
      <c r="O34" s="908"/>
      <c r="P34" s="908"/>
      <c r="Q34" s="908"/>
    </row>
    <row r="35" spans="1:17" s="569" customFormat="1" ht="13.5" customHeight="1">
      <c r="A35" s="1098">
        <v>12</v>
      </c>
      <c r="B35" s="1388"/>
      <c r="C35" s="1197" t="s">
        <v>1689</v>
      </c>
      <c r="D35" s="665"/>
      <c r="E35" s="665" t="s">
        <v>1163</v>
      </c>
      <c r="F35" s="666"/>
      <c r="G35" s="1500">
        <v>833</v>
      </c>
      <c r="H35" s="1501">
        <v>218.38613587906545</v>
      </c>
      <c r="I35" s="1502">
        <v>-310</v>
      </c>
      <c r="J35" s="673">
        <v>12</v>
      </c>
      <c r="K35" s="908"/>
      <c r="L35" s="908"/>
      <c r="M35" s="1165"/>
      <c r="N35" s="1165"/>
      <c r="O35" s="908"/>
      <c r="P35" s="908"/>
      <c r="Q35" s="908"/>
    </row>
    <row r="36" spans="1:17" s="569" customFormat="1" ht="13.5" customHeight="1">
      <c r="A36" s="1098">
        <v>13</v>
      </c>
      <c r="B36" s="1388"/>
      <c r="C36" s="1197" t="s">
        <v>1690</v>
      </c>
      <c r="D36" s="665"/>
      <c r="E36" s="665" t="s">
        <v>1165</v>
      </c>
      <c r="F36" s="666"/>
      <c r="G36" s="1500"/>
      <c r="H36" s="1501"/>
      <c r="I36" s="1502"/>
      <c r="J36" s="673">
        <v>13</v>
      </c>
      <c r="K36" s="908"/>
      <c r="L36" s="908"/>
      <c r="M36" s="1165"/>
      <c r="N36" s="1165"/>
      <c r="O36" s="908"/>
      <c r="P36" s="908"/>
      <c r="Q36" s="908"/>
    </row>
    <row r="37" spans="1:17" s="569" customFormat="1" ht="13.5" customHeight="1">
      <c r="A37" s="1098">
        <v>14</v>
      </c>
      <c r="B37" s="1388"/>
      <c r="C37" s="1197" t="s">
        <v>1691</v>
      </c>
      <c r="D37" s="665"/>
      <c r="E37" s="665" t="s">
        <v>1167</v>
      </c>
      <c r="F37" s="666"/>
      <c r="G37" s="1500">
        <v>3448.5</v>
      </c>
      <c r="H37" s="1501">
        <v>904.21822646686292</v>
      </c>
      <c r="I37" s="1502">
        <v>-59</v>
      </c>
      <c r="J37" s="673">
        <v>14</v>
      </c>
      <c r="K37" s="908"/>
      <c r="L37" s="908"/>
      <c r="M37" s="1165"/>
      <c r="N37" s="1165"/>
      <c r="O37" s="908"/>
      <c r="P37" s="908"/>
      <c r="Q37" s="908"/>
    </row>
    <row r="38" spans="1:17" s="569" customFormat="1" ht="13.5" customHeight="1">
      <c r="A38" s="1098">
        <v>15</v>
      </c>
      <c r="B38" s="1388"/>
      <c r="C38" s="1197" t="s">
        <v>1692</v>
      </c>
      <c r="D38" s="665"/>
      <c r="E38" s="665" t="s">
        <v>1169</v>
      </c>
      <c r="F38" s="666"/>
      <c r="G38" s="1500">
        <v>9607.4</v>
      </c>
      <c r="H38" s="1501">
        <v>2518.6501889437955</v>
      </c>
      <c r="I38" s="1502">
        <v>-150</v>
      </c>
      <c r="J38" s="673">
        <v>15</v>
      </c>
      <c r="K38" s="908"/>
      <c r="L38" s="908"/>
      <c r="M38" s="1165"/>
      <c r="N38" s="1165"/>
      <c r="O38" s="908"/>
      <c r="P38" s="908"/>
      <c r="Q38" s="908"/>
    </row>
    <row r="39" spans="1:17" s="569" customFormat="1" ht="13.5" customHeight="1">
      <c r="A39" s="1098">
        <v>16</v>
      </c>
      <c r="B39" s="1388"/>
      <c r="C39" s="1197" t="s">
        <v>1693</v>
      </c>
      <c r="D39" s="665"/>
      <c r="E39" s="665" t="s">
        <v>1171</v>
      </c>
      <c r="F39" s="666"/>
      <c r="G39" s="1500">
        <v>-4</v>
      </c>
      <c r="H39" s="1501">
        <v>-1.0486729213880692</v>
      </c>
      <c r="I39" s="1502">
        <v>-26</v>
      </c>
      <c r="J39" s="673">
        <v>16</v>
      </c>
      <c r="K39" s="908"/>
      <c r="L39" s="908"/>
      <c r="M39" s="1165"/>
      <c r="N39" s="1165"/>
      <c r="O39" s="908"/>
      <c r="P39" s="908"/>
      <c r="Q39" s="908"/>
    </row>
    <row r="40" spans="1:17" s="569" customFormat="1" ht="13.5" customHeight="1">
      <c r="A40" s="1098">
        <v>17</v>
      </c>
      <c r="B40" s="1388"/>
      <c r="C40" s="1197" t="s">
        <v>1694</v>
      </c>
      <c r="D40" s="665"/>
      <c r="E40" s="665" t="s">
        <v>1173</v>
      </c>
      <c r="F40" s="666"/>
      <c r="G40" s="1500">
        <v>111</v>
      </c>
      <c r="H40" s="1501">
        <v>29.100673568518925</v>
      </c>
      <c r="I40" s="1502">
        <v>-50</v>
      </c>
      <c r="J40" s="673">
        <v>17</v>
      </c>
      <c r="K40" s="908"/>
      <c r="L40" s="908"/>
      <c r="M40" s="1165"/>
      <c r="N40" s="1165"/>
      <c r="O40" s="908"/>
      <c r="P40" s="908"/>
      <c r="Q40" s="908"/>
    </row>
    <row r="41" spans="1:17" s="569" customFormat="1" ht="13.5" customHeight="1">
      <c r="A41" s="1098">
        <v>18</v>
      </c>
      <c r="B41" s="1388"/>
      <c r="C41" s="1197" t="s">
        <v>1695</v>
      </c>
      <c r="D41" s="665"/>
      <c r="E41" s="665" t="s">
        <v>1175</v>
      </c>
      <c r="F41" s="666"/>
      <c r="G41" s="1500">
        <v>8450.5</v>
      </c>
      <c r="H41" s="1501">
        <v>2215.5837146626436</v>
      </c>
      <c r="I41" s="1502">
        <v>772</v>
      </c>
      <c r="J41" s="673">
        <v>18</v>
      </c>
      <c r="K41" s="908"/>
      <c r="L41" s="908"/>
      <c r="M41" s="1165"/>
      <c r="N41" s="1165"/>
      <c r="O41" s="908"/>
      <c r="P41" s="908"/>
      <c r="Q41" s="908"/>
    </row>
    <row r="42" spans="1:17" s="569" customFormat="1" ht="13.5" customHeight="1">
      <c r="A42" s="1098">
        <v>19</v>
      </c>
      <c r="B42" s="1388"/>
      <c r="C42" s="1197" t="s">
        <v>1696</v>
      </c>
      <c r="D42" s="665"/>
      <c r="E42" s="665" t="s">
        <v>1177</v>
      </c>
      <c r="F42" s="666"/>
      <c r="G42" s="1500">
        <v>23487</v>
      </c>
      <c r="H42" s="1501">
        <v>6157.5452261603959</v>
      </c>
      <c r="I42" s="1502">
        <v>-759</v>
      </c>
      <c r="J42" s="673">
        <v>19</v>
      </c>
      <c r="K42" s="908"/>
      <c r="L42" s="908"/>
      <c r="M42" s="1165"/>
      <c r="N42" s="1165"/>
      <c r="O42" s="908"/>
      <c r="P42" s="908"/>
      <c r="Q42" s="908"/>
    </row>
    <row r="43" spans="1:17" s="569" customFormat="1" ht="13.5" customHeight="1">
      <c r="A43" s="1098">
        <v>20</v>
      </c>
      <c r="B43" s="1388"/>
      <c r="C43" s="1197" t="s">
        <v>1697</v>
      </c>
      <c r="D43" s="665"/>
      <c r="E43" s="665" t="s">
        <v>1179</v>
      </c>
      <c r="F43" s="666"/>
      <c r="G43" s="1500">
        <v>19640</v>
      </c>
      <c r="H43" s="1501">
        <v>5148.9840440154212</v>
      </c>
      <c r="I43" s="1502">
        <v>-4503</v>
      </c>
      <c r="J43" s="673">
        <v>20</v>
      </c>
      <c r="K43" s="908"/>
      <c r="L43" s="908"/>
      <c r="M43" s="1165"/>
      <c r="N43" s="1165"/>
      <c r="O43" s="908"/>
      <c r="P43" s="908"/>
      <c r="Q43" s="908"/>
    </row>
    <row r="44" spans="1:17" s="569" customFormat="1" ht="13.5" customHeight="1">
      <c r="A44" s="1098">
        <v>21</v>
      </c>
      <c r="B44" s="1388"/>
      <c r="C44" s="1197" t="s">
        <v>1698</v>
      </c>
      <c r="D44" s="665"/>
      <c r="E44" s="665" t="s">
        <v>1181</v>
      </c>
      <c r="F44" s="666"/>
      <c r="G44" s="1500">
        <v>35985.4</v>
      </c>
      <c r="H44" s="1501">
        <v>9434.1237690374201</v>
      </c>
      <c r="I44" s="1502">
        <v>122</v>
      </c>
      <c r="J44" s="673">
        <v>21</v>
      </c>
      <c r="K44" s="908"/>
      <c r="L44" s="908"/>
      <c r="M44" s="1165"/>
      <c r="N44" s="1165"/>
      <c r="O44" s="908"/>
      <c r="P44" s="908"/>
      <c r="Q44" s="908"/>
    </row>
    <row r="45" spans="1:17" s="569" customFormat="1" ht="13.5" customHeight="1">
      <c r="A45" s="1098">
        <v>22</v>
      </c>
      <c r="B45" s="1388"/>
      <c r="C45" s="1197" t="s">
        <v>1699</v>
      </c>
      <c r="D45" s="665"/>
      <c r="E45" s="665" t="s">
        <v>1183</v>
      </c>
      <c r="F45" s="666"/>
      <c r="G45" s="1500">
        <v>20</v>
      </c>
      <c r="H45" s="1501">
        <v>5.2433646069403466</v>
      </c>
      <c r="I45" s="1502">
        <v>-65</v>
      </c>
      <c r="J45" s="673">
        <v>22</v>
      </c>
      <c r="K45" s="908"/>
      <c r="L45" s="908"/>
      <c r="M45" s="1165"/>
      <c r="N45" s="1165"/>
      <c r="O45" s="908"/>
      <c r="P45" s="908"/>
      <c r="Q45" s="908"/>
    </row>
    <row r="46" spans="1:17" s="569" customFormat="1" ht="13.5" customHeight="1">
      <c r="A46" s="1098">
        <v>23</v>
      </c>
      <c r="B46" s="1388"/>
      <c r="C46" s="1197" t="s">
        <v>1700</v>
      </c>
      <c r="D46" s="665"/>
      <c r="E46" s="665" t="s">
        <v>1185</v>
      </c>
      <c r="F46" s="666"/>
      <c r="G46" s="1500">
        <v>792</v>
      </c>
      <c r="H46" s="1501">
        <v>207.63723843483774</v>
      </c>
      <c r="I46" s="1502">
        <v>-162</v>
      </c>
      <c r="J46" s="673">
        <v>23</v>
      </c>
      <c r="K46" s="908"/>
      <c r="L46" s="908"/>
      <c r="M46" s="1165"/>
      <c r="N46" s="1165"/>
      <c r="O46" s="908"/>
      <c r="P46" s="908"/>
      <c r="Q46" s="908"/>
    </row>
    <row r="47" spans="1:17" s="569" customFormat="1" ht="13.5" customHeight="1">
      <c r="A47" s="1098">
        <v>24</v>
      </c>
      <c r="B47" s="1388"/>
      <c r="C47" s="1197" t="s">
        <v>1701</v>
      </c>
      <c r="D47" s="665"/>
      <c r="E47" s="665" t="s">
        <v>1187</v>
      </c>
      <c r="F47" s="666"/>
      <c r="G47" s="1500">
        <v>248</v>
      </c>
      <c r="H47" s="1501">
        <v>65.017721126060295</v>
      </c>
      <c r="I47" s="1502">
        <v>-122</v>
      </c>
      <c r="J47" s="673">
        <v>24</v>
      </c>
      <c r="K47" s="908"/>
      <c r="L47" s="908"/>
      <c r="M47" s="1165"/>
      <c r="N47" s="1165"/>
      <c r="O47" s="908"/>
      <c r="P47" s="908"/>
      <c r="Q47" s="908"/>
    </row>
    <row r="48" spans="1:17" s="569" customFormat="1" ht="13.5" customHeight="1">
      <c r="A48" s="1098">
        <v>25</v>
      </c>
      <c r="B48" s="1388"/>
      <c r="C48" s="1197" t="s">
        <v>210</v>
      </c>
      <c r="D48" s="665"/>
      <c r="E48" s="665" t="s">
        <v>1189</v>
      </c>
      <c r="F48" s="666"/>
      <c r="G48" s="1500">
        <v>22219</v>
      </c>
      <c r="H48" s="1501">
        <v>5825.1159100803779</v>
      </c>
      <c r="I48" s="1502">
        <v>-2209</v>
      </c>
      <c r="J48" s="673">
        <v>25</v>
      </c>
      <c r="K48" s="908"/>
      <c r="L48" s="908"/>
      <c r="M48" s="1165"/>
      <c r="N48" s="1165"/>
      <c r="O48" s="908"/>
      <c r="P48" s="908"/>
      <c r="Q48" s="908"/>
    </row>
    <row r="49" spans="1:17" s="569" customFormat="1" ht="13.5" customHeight="1">
      <c r="A49" s="1098">
        <v>26</v>
      </c>
      <c r="B49" s="1388"/>
      <c r="C49" s="1197" t="s">
        <v>217</v>
      </c>
      <c r="D49" s="665"/>
      <c r="E49" s="665" t="s">
        <v>1191</v>
      </c>
      <c r="F49" s="666"/>
      <c r="G49" s="1500">
        <v>52988</v>
      </c>
      <c r="H49" s="1501">
        <v>13891.770189627756</v>
      </c>
      <c r="I49" s="1502">
        <v>24039</v>
      </c>
      <c r="J49" s="673">
        <v>26</v>
      </c>
      <c r="K49" s="908"/>
      <c r="L49" s="908"/>
      <c r="M49" s="1165"/>
      <c r="N49" s="1165"/>
      <c r="O49" s="908"/>
      <c r="P49" s="908"/>
      <c r="Q49" s="908"/>
    </row>
    <row r="50" spans="1:17" s="569" customFormat="1" ht="13.5" customHeight="1">
      <c r="A50" s="1098">
        <v>27</v>
      </c>
      <c r="B50" s="1388"/>
      <c r="C50" s="1197" t="s">
        <v>236</v>
      </c>
      <c r="D50" s="665"/>
      <c r="E50" s="665" t="s">
        <v>1702</v>
      </c>
      <c r="F50" s="666"/>
      <c r="G50" s="1500">
        <v>222</v>
      </c>
      <c r="H50" s="1501">
        <v>58.20134713703785</v>
      </c>
      <c r="I50" s="1502">
        <v>-125</v>
      </c>
      <c r="J50" s="673">
        <v>27</v>
      </c>
      <c r="K50" s="908"/>
      <c r="L50" s="908"/>
      <c r="M50" s="1165"/>
      <c r="N50" s="1165"/>
      <c r="O50" s="908"/>
      <c r="P50" s="908"/>
      <c r="Q50" s="908"/>
    </row>
    <row r="51" spans="1:17" s="569" customFormat="1" ht="13.5" customHeight="1">
      <c r="A51" s="1098">
        <v>28</v>
      </c>
      <c r="B51" s="1388"/>
      <c r="C51" s="1197"/>
      <c r="D51" s="665"/>
      <c r="E51" s="665" t="s">
        <v>1703</v>
      </c>
      <c r="F51" s="666"/>
      <c r="G51" s="1500"/>
      <c r="H51" s="1501"/>
      <c r="I51" s="1503"/>
      <c r="J51" s="673">
        <v>28</v>
      </c>
      <c r="K51" s="908"/>
      <c r="L51" s="908"/>
      <c r="M51" s="908"/>
      <c r="N51" s="908"/>
      <c r="O51" s="908"/>
      <c r="P51" s="908"/>
      <c r="Q51" s="908"/>
    </row>
    <row r="52" spans="1:17" s="569" customFormat="1" ht="13.5" customHeight="1" thickBot="1">
      <c r="A52" s="1098">
        <v>29</v>
      </c>
      <c r="B52" s="1504" t="s">
        <v>98</v>
      </c>
      <c r="C52" s="1197"/>
      <c r="D52" s="665"/>
      <c r="E52" s="666"/>
      <c r="F52" s="666" t="s">
        <v>319</v>
      </c>
      <c r="G52" s="1505">
        <v>760278.8</v>
      </c>
      <c r="H52" s="1506">
        <v>199320.89999999997</v>
      </c>
      <c r="I52" s="1507">
        <v>11107</v>
      </c>
      <c r="J52" s="673">
        <v>29</v>
      </c>
      <c r="K52" s="908"/>
      <c r="L52" s="908"/>
      <c r="M52" s="908"/>
      <c r="N52" s="908"/>
      <c r="O52" s="908"/>
      <c r="P52" s="908"/>
      <c r="Q52" s="908"/>
    </row>
    <row r="53" spans="1:17" s="569" customFormat="1" ht="15" customHeight="1">
      <c r="A53" s="1508"/>
      <c r="B53" s="1183"/>
      <c r="C53" s="1183"/>
      <c r="D53" s="1183"/>
      <c r="E53" s="1183"/>
      <c r="F53" s="1183"/>
      <c r="G53" s="1183"/>
      <c r="H53" s="1183"/>
      <c r="I53" s="942"/>
      <c r="J53" s="1184"/>
      <c r="K53" s="908"/>
      <c r="L53" s="908"/>
      <c r="M53" s="908"/>
      <c r="N53" s="908"/>
      <c r="O53" s="908"/>
      <c r="P53" s="908"/>
      <c r="Q53" s="908"/>
    </row>
    <row r="54" spans="1:17" s="569" customFormat="1" ht="15" customHeight="1">
      <c r="A54" s="1185"/>
      <c r="B54" s="942"/>
      <c r="C54" s="942"/>
      <c r="D54" s="942"/>
      <c r="E54" s="942"/>
      <c r="F54" s="942"/>
      <c r="G54" s="942"/>
      <c r="H54" s="942"/>
      <c r="I54" s="942"/>
      <c r="J54" s="1065"/>
      <c r="K54" s="908"/>
      <c r="L54" s="908"/>
      <c r="M54" s="908"/>
      <c r="N54" s="908"/>
      <c r="O54" s="908"/>
      <c r="P54" s="908"/>
      <c r="Q54" s="908"/>
    </row>
    <row r="55" spans="1:17" s="569" customFormat="1" ht="15" customHeight="1">
      <c r="A55" s="1185"/>
      <c r="B55" s="942"/>
      <c r="C55" s="942"/>
      <c r="D55" s="942"/>
      <c r="E55" s="942"/>
      <c r="F55" s="942"/>
      <c r="G55" s="942"/>
      <c r="H55" s="942"/>
      <c r="I55" s="942"/>
      <c r="J55" s="1065"/>
      <c r="K55" s="908"/>
      <c r="L55" s="908"/>
      <c r="M55" s="908"/>
      <c r="N55" s="908"/>
      <c r="O55" s="908"/>
      <c r="P55" s="908"/>
      <c r="Q55" s="908"/>
    </row>
    <row r="56" spans="1:17" s="569" customFormat="1" ht="9.75" customHeight="1">
      <c r="A56" s="1185"/>
      <c r="B56" s="942"/>
      <c r="C56" s="942"/>
      <c r="D56" s="942"/>
      <c r="E56" s="942"/>
      <c r="F56" s="942"/>
      <c r="G56" s="942"/>
      <c r="H56" s="942"/>
      <c r="I56" s="942"/>
      <c r="J56" s="1065"/>
      <c r="K56" s="908"/>
      <c r="L56" s="908"/>
      <c r="M56" s="908"/>
      <c r="N56" s="908"/>
      <c r="O56" s="908"/>
      <c r="P56" s="908"/>
      <c r="Q56" s="908"/>
    </row>
    <row r="57" spans="1:17" s="569" customFormat="1" ht="11.25" customHeight="1">
      <c r="A57" s="1185"/>
      <c r="B57" s="942"/>
      <c r="C57" s="942"/>
      <c r="D57" s="942"/>
      <c r="E57" s="942"/>
      <c r="F57" s="942"/>
      <c r="G57" s="942"/>
      <c r="H57" s="942"/>
      <c r="I57" s="942"/>
      <c r="J57" s="1065"/>
      <c r="K57" s="908"/>
      <c r="L57" s="908"/>
      <c r="M57" s="908"/>
      <c r="N57" s="908"/>
      <c r="O57" s="908"/>
      <c r="P57" s="908"/>
      <c r="Q57" s="908"/>
    </row>
    <row r="58" spans="1:17" s="569" customFormat="1" ht="9.75" customHeight="1">
      <c r="A58" s="1185"/>
      <c r="B58" s="942"/>
      <c r="C58" s="942"/>
      <c r="D58" s="942"/>
      <c r="E58" s="942"/>
      <c r="F58" s="942"/>
      <c r="G58" s="942"/>
      <c r="H58" s="942"/>
      <c r="I58" s="942"/>
      <c r="J58" s="1065"/>
      <c r="K58" s="908"/>
      <c r="L58" s="908"/>
      <c r="M58" s="908"/>
      <c r="N58" s="908"/>
      <c r="O58" s="908"/>
      <c r="P58" s="908"/>
      <c r="Q58" s="908"/>
    </row>
    <row r="59" spans="1:17" s="569" customFormat="1" ht="8.25" customHeight="1">
      <c r="A59" s="1196"/>
      <c r="B59" s="1049"/>
      <c r="C59" s="1049"/>
      <c r="D59" s="1049"/>
      <c r="E59" s="1049"/>
      <c r="F59" s="1049"/>
      <c r="G59" s="1049"/>
      <c r="H59" s="1049"/>
      <c r="I59" s="1049"/>
      <c r="J59" s="1509"/>
      <c r="K59" s="908"/>
      <c r="L59" s="908"/>
      <c r="M59" s="908"/>
      <c r="N59" s="908"/>
      <c r="O59" s="908"/>
      <c r="P59" s="908"/>
      <c r="Q59" s="908"/>
    </row>
    <row r="60" spans="1:17" s="569" customFormat="1">
      <c r="A60" s="908"/>
      <c r="B60" s="908"/>
      <c r="C60" s="908"/>
      <c r="D60" s="908"/>
      <c r="E60" s="908"/>
      <c r="F60" s="908"/>
      <c r="G60" s="908"/>
      <c r="H60" s="908"/>
      <c r="I60" s="908"/>
      <c r="J60" s="570" t="s">
        <v>388</v>
      </c>
      <c r="K60" s="908"/>
      <c r="L60" s="908"/>
      <c r="M60" s="908"/>
      <c r="N60" s="908"/>
      <c r="O60" s="908"/>
      <c r="P60" s="908"/>
      <c r="Q60" s="908"/>
    </row>
    <row r="61" spans="1:17" s="569" customFormat="1" ht="12.75" customHeight="1">
      <c r="A61" s="908"/>
      <c r="B61" s="908"/>
      <c r="C61" s="908"/>
      <c r="D61" s="908"/>
      <c r="E61" s="908"/>
      <c r="F61" s="908"/>
      <c r="G61" s="908"/>
      <c r="H61" s="908"/>
      <c r="I61" s="908"/>
      <c r="J61" s="908"/>
      <c r="K61" s="908"/>
      <c r="L61" s="908"/>
      <c r="M61" s="908"/>
      <c r="N61" s="908"/>
      <c r="O61" s="908"/>
      <c r="P61" s="908"/>
      <c r="Q61" s="908"/>
    </row>
    <row r="62" spans="1:17" s="569" customFormat="1" ht="12.75" customHeight="1">
      <c r="A62" s="908"/>
      <c r="B62" s="908"/>
      <c r="C62" s="908"/>
      <c r="D62" s="908"/>
      <c r="E62" s="908"/>
      <c r="F62" s="908"/>
      <c r="G62" s="908"/>
      <c r="H62" s="908"/>
      <c r="I62" s="908"/>
      <c r="J62" s="908"/>
      <c r="K62" s="908"/>
      <c r="L62" s="908"/>
      <c r="M62" s="908"/>
      <c r="N62" s="908"/>
      <c r="O62" s="908"/>
      <c r="P62" s="908"/>
      <c r="Q62" s="908"/>
    </row>
    <row r="63" spans="1:17" s="569" customFormat="1" ht="12.75" customHeight="1">
      <c r="A63" s="908"/>
      <c r="B63" s="908"/>
      <c r="C63" s="908"/>
      <c r="D63" s="908"/>
      <c r="E63" s="908"/>
      <c r="F63" s="908"/>
      <c r="G63" s="908"/>
      <c r="H63" s="908"/>
      <c r="I63" s="908"/>
      <c r="J63" s="908"/>
      <c r="K63" s="908"/>
      <c r="L63" s="908"/>
      <c r="M63" s="908"/>
      <c r="N63" s="908"/>
      <c r="O63" s="908"/>
      <c r="P63" s="908"/>
      <c r="Q63" s="908"/>
    </row>
    <row r="64" spans="1:17" s="569" customFormat="1" ht="12.75" customHeight="1">
      <c r="A64" s="908"/>
      <c r="B64" s="908"/>
      <c r="C64" s="908"/>
      <c r="D64" s="908"/>
      <c r="E64" s="908"/>
      <c r="F64" s="908"/>
      <c r="G64" s="908"/>
      <c r="H64" s="908"/>
      <c r="I64" s="908"/>
      <c r="J64" s="908"/>
      <c r="K64" s="908"/>
      <c r="L64" s="908"/>
      <c r="M64" s="908"/>
      <c r="N64" s="908"/>
      <c r="O64" s="908"/>
      <c r="P64" s="908"/>
      <c r="Q64" s="908"/>
    </row>
    <row r="65" spans="1:17" s="569" customFormat="1" ht="12.75" customHeight="1">
      <c r="A65" s="908"/>
      <c r="B65" s="908"/>
      <c r="C65" s="908"/>
      <c r="D65" s="908"/>
      <c r="E65" s="908"/>
      <c r="F65" s="908"/>
      <c r="G65" s="908"/>
      <c r="H65" s="908"/>
      <c r="I65" s="908"/>
      <c r="J65" s="908"/>
      <c r="K65" s="908"/>
      <c r="L65" s="908"/>
      <c r="M65" s="908"/>
      <c r="N65" s="908"/>
      <c r="O65" s="908"/>
      <c r="P65" s="908"/>
      <c r="Q65" s="908"/>
    </row>
    <row r="66" spans="1:17" s="569" customFormat="1" ht="12.75" customHeight="1">
      <c r="A66" s="908"/>
      <c r="B66" s="908"/>
      <c r="C66" s="908"/>
      <c r="D66" s="908"/>
      <c r="E66" s="908"/>
      <c r="F66" s="908"/>
      <c r="G66" s="908"/>
      <c r="H66" s="908"/>
      <c r="I66" s="908"/>
      <c r="J66" s="908"/>
      <c r="K66" s="908"/>
      <c r="L66" s="908"/>
      <c r="M66" s="908"/>
      <c r="N66" s="908"/>
      <c r="O66" s="908"/>
      <c r="P66" s="908"/>
      <c r="Q66" s="908"/>
    </row>
  </sheetData>
  <customSheetViews>
    <customSheetView guid="{4E7A3D04-9F51-465C-A42B-3DF9B3E7D5B5}" showPageBreaks="1" showGridLines="0" fitToPage="1" printArea="1">
      <selection activeCell="P19" sqref="P19"/>
      <colBreaks count="1" manualBreakCount="1">
        <brk id="10" max="1048575" man="1"/>
      </colBreaks>
      <pageMargins left="0.5" right="0.5" top="0.5" bottom="0.25" header="0.5" footer="0.5"/>
      <printOptions horizontalCentered="1" verticalCentered="1"/>
      <pageSetup scale="91" orientation="portrait" horizontalDpi="360" r:id="rId1"/>
      <headerFooter alignWithMargins="0"/>
    </customSheetView>
    <customSheetView guid="{0DB5BAD5-393A-4F38-9E8B-709DEA7858B1}" showPageBreaks="1" showGridLines="0" fitToPage="1" printArea="1">
      <selection activeCell="P19" sqref="P19"/>
      <colBreaks count="1" manualBreakCount="1">
        <brk id="10" max="1048575" man="1"/>
      </colBreaks>
      <pageMargins left="0.5" right="0.5" top="0.5" bottom="0.25" header="0.5" footer="0.5"/>
      <printOptions horizontalCentered="1" verticalCentered="1"/>
      <pageSetup scale="91" orientation="portrait" horizontalDpi="360" r:id="rId2"/>
      <headerFooter alignWithMargins="0"/>
    </customSheetView>
    <customSheetView guid="{9188604F-721B-4607-B5A7-F14601E34BB8}" showPageBreaks="1" showGridLines="0" fitToPage="1" printArea="1" topLeftCell="A10">
      <selection activeCell="G35" sqref="G35"/>
      <colBreaks count="1" manualBreakCount="1">
        <brk id="10" max="1048575" man="1"/>
      </colBreaks>
      <pageMargins left="0.5" right="0.5" top="0.5" bottom="0.25" header="0.5" footer="0.5"/>
      <printOptions horizontalCentered="1" verticalCentered="1"/>
      <pageSetup scale="91" orientation="portrait" horizontalDpi="360" r:id="rId3"/>
      <headerFooter alignWithMargins="0"/>
    </customSheetView>
    <customSheetView guid="{26429A53-B624-4AA6-8C8D-667186B058B8}" showGridLines="0" fitToPage="1">
      <selection activeCell="P19" sqref="P19"/>
      <colBreaks count="1" manualBreakCount="1">
        <brk id="10" max="1048575" man="1"/>
      </colBreaks>
      <pageMargins left="0.5" right="0.5" top="0.5" bottom="0.25" header="0.5" footer="0.5"/>
      <printOptions horizontalCentered="1" verticalCentered="1"/>
      <pageSetup scale="91" orientation="portrait" horizontalDpi="360" r:id="rId4"/>
      <headerFooter alignWithMargins="0"/>
    </customSheetView>
    <customSheetView guid="{7390B031-6060-4327-BF01-8B9465EDB6D9}" showGridLines="0" fitToPage="1">
      <selection activeCell="P19" sqref="P19"/>
      <colBreaks count="1" manualBreakCount="1">
        <brk id="10" max="1048575" man="1"/>
      </colBreaks>
      <pageMargins left="0.5" right="0.5" top="0.5" bottom="0.25" header="0.5" footer="0.5"/>
      <printOptions horizontalCentered="1" verticalCentered="1"/>
      <pageSetup scale="91" orientation="portrait" horizontalDpi="360" r:id="rId5"/>
      <headerFooter alignWithMargins="0"/>
    </customSheetView>
    <customSheetView guid="{49D366EC-C851-4932-854D-8EA887B298C5}" showGridLines="0" fitToPage="1">
      <selection activeCell="P19" sqref="P19"/>
      <colBreaks count="1" manualBreakCount="1">
        <brk id="10" max="1048575" man="1"/>
      </colBreaks>
      <pageMargins left="0.5" right="0.5" top="0.5" bottom="0.25" header="0.5" footer="0.5"/>
      <printOptions horizontalCentered="1" verticalCentered="1"/>
      <pageSetup scale="91" orientation="portrait" horizontalDpi="360" r:id="rId6"/>
      <headerFooter alignWithMargins="0"/>
    </customSheetView>
    <customSheetView guid="{F228F194-B0FE-4A91-A927-06A4E89703F0}" showGridLines="0" fitToPage="1">
      <selection activeCell="P19" sqref="P19"/>
      <colBreaks count="1" manualBreakCount="1">
        <brk id="10" max="1048575" man="1"/>
      </colBreaks>
      <pageMargins left="0.5" right="0.5" top="0.5" bottom="0.25" header="0.5" footer="0.5"/>
      <printOptions horizontalCentered="1" verticalCentered="1"/>
      <pageSetup scale="91" orientation="portrait" horizontalDpi="360" r:id="rId7"/>
      <headerFooter alignWithMargins="0"/>
    </customSheetView>
    <customSheetView guid="{A2494C54-8D9D-4A05-9F27-C858173D9692}" showGridLines="0" fitToPage="1">
      <selection activeCell="P19" sqref="P19"/>
      <colBreaks count="1" manualBreakCount="1">
        <brk id="10" max="1048575" man="1"/>
      </colBreaks>
      <pageMargins left="0.5" right="0.5" top="0.5" bottom="0.25" header="0.5" footer="0.5"/>
      <printOptions horizontalCentered="1" verticalCentered="1"/>
      <pageSetup scale="91" orientation="portrait" horizontalDpi="360" r:id="rId8"/>
      <headerFooter alignWithMargins="0"/>
    </customSheetView>
    <customSheetView guid="{74404EEC-CA6A-48B0-B168-B7933282EEB2}" showPageBreaks="1" showGridLines="0" fitToPage="1" printArea="1">
      <selection activeCell="P19" sqref="P19"/>
      <colBreaks count="1" manualBreakCount="1">
        <brk id="10" max="1048575" man="1"/>
      </colBreaks>
      <pageMargins left="0.5" right="0.5" top="0.5" bottom="0.25" header="0.5" footer="0.5"/>
      <printOptions horizontalCentered="1" verticalCentered="1"/>
      <pageSetup scale="91" orientation="portrait" horizontalDpi="360" r:id="rId9"/>
      <headerFooter alignWithMargins="0"/>
    </customSheetView>
    <customSheetView guid="{FB19BFAA-60BA-4CC2-92E5-E4C141AE804E}" showGridLines="0" fitToPage="1" topLeftCell="A22">
      <selection activeCell="P19" sqref="P19"/>
      <colBreaks count="1" manualBreakCount="1">
        <brk id="10" max="1048575" man="1"/>
      </colBreaks>
      <pageMargins left="0.5" right="0.5" top="0.5" bottom="0.25" header="0.5" footer="0.5"/>
      <printOptions horizontalCentered="1" verticalCentered="1"/>
      <pageSetup scale="91" orientation="portrait" horizontalDpi="360" r:id="rId10"/>
      <headerFooter alignWithMargins="0"/>
    </customSheetView>
    <customSheetView guid="{F56BCD39-3910-4701-BCCF-245589B07D98}" showPageBreaks="1" showGridLines="0" fitToPage="1" printArea="1">
      <selection activeCell="P19" sqref="P19"/>
      <colBreaks count="1" manualBreakCount="1">
        <brk id="10" max="1048575" man="1"/>
      </colBreaks>
      <pageMargins left="0.5" right="0.5" top="0.5" bottom="0.25" header="0.5" footer="0.5"/>
      <printOptions horizontalCentered="1" verticalCentered="1"/>
      <pageSetup scale="91" orientation="portrait" horizontalDpi="360" r:id="rId11"/>
      <headerFooter alignWithMargins="0"/>
    </customSheetView>
    <customSheetView guid="{D099E5BD-69C3-4A36-A01A-AB9127CD02AF}" showGridLines="0" fitToPage="1">
      <selection activeCell="M42" sqref="M42"/>
      <colBreaks count="1" manualBreakCount="1">
        <brk id="10" max="1048575" man="1"/>
      </colBreaks>
      <pageMargins left="0.5" right="0.5" top="0.5" bottom="0.25" header="0.5" footer="0.5"/>
      <printOptions horizontalCentered="1" verticalCentered="1"/>
      <pageSetup scale="92" orientation="portrait" r:id="rId12"/>
      <headerFooter alignWithMargins="0"/>
    </customSheetView>
  </customSheetViews>
  <mergeCells count="2">
    <mergeCell ref="A2:J2"/>
    <mergeCell ref="A3:J3"/>
  </mergeCells>
  <printOptions horizontalCentered="1" verticalCentered="1" gridLinesSet="0"/>
  <pageMargins left="0.5" right="0.5" top="0.5" bottom="0.25" header="0.5" footer="0.5"/>
  <pageSetup scale="92" orientation="portrait" r:id="rId13"/>
  <headerFooter alignWithMargins="0"/>
  <colBreaks count="1" manualBreakCount="1">
    <brk id="10" max="1048575" man="1"/>
  </colBreaks>
  <legacyDrawing r:id="rId1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Zeros="0" topLeftCell="A34" zoomScaleNormal="100" workbookViewId="0">
      <selection activeCell="L53" sqref="L53"/>
    </sheetView>
  </sheetViews>
  <sheetFormatPr defaultColWidth="11.42578125" defaultRowHeight="12.75"/>
  <cols>
    <col min="1" max="1" width="3.28515625" style="1510" customWidth="1"/>
    <col min="2" max="2" width="4.85546875" style="1512" customWidth="1"/>
    <col min="3" max="3" width="5.7109375" style="1512" customWidth="1"/>
    <col min="4" max="4" width="44" style="1512" customWidth="1"/>
    <col min="5" max="5" width="0.140625" style="1512" customWidth="1"/>
    <col min="6" max="6" width="12.28515625" style="1512" customWidth="1"/>
    <col min="7" max="7" width="13" style="1512" customWidth="1"/>
    <col min="8" max="8" width="12" style="1512" customWidth="1"/>
    <col min="9" max="9" width="1.5703125" style="1512" hidden="1" customWidth="1"/>
    <col min="10" max="10" width="13.28515625" style="1512" customWidth="1"/>
    <col min="11" max="11" width="13" style="1512" customWidth="1"/>
    <col min="12" max="12" width="12.5703125" style="1577" customWidth="1"/>
    <col min="13" max="13" width="0.140625" style="1577" customWidth="1"/>
    <col min="14" max="14" width="4.85546875" style="1512" customWidth="1"/>
    <col min="15" max="15" width="3.28515625" style="1512" customWidth="1"/>
    <col min="16" max="16" width="11.42578125" style="1512"/>
    <col min="17" max="17" width="22.28515625" style="1512" bestFit="1" customWidth="1"/>
    <col min="18" max="18" width="10.140625" style="1512" bestFit="1" customWidth="1"/>
    <col min="19" max="16384" width="11.42578125" style="1512"/>
  </cols>
  <sheetData>
    <row r="1" spans="1:18" ht="5.25" customHeight="1">
      <c r="B1" s="1510"/>
      <c r="C1" s="1510"/>
      <c r="D1" s="1510"/>
      <c r="E1" s="1510"/>
      <c r="F1" s="1510"/>
      <c r="G1" s="1510"/>
      <c r="H1" s="1510"/>
      <c r="I1" s="1510"/>
      <c r="J1" s="1510"/>
      <c r="K1" s="1510"/>
      <c r="L1" s="1511"/>
      <c r="M1" s="1511"/>
      <c r="N1" s="1510"/>
    </row>
    <row r="2" spans="1:18" ht="4.5" customHeight="1">
      <c r="B2" s="1513"/>
      <c r="C2" s="1513"/>
      <c r="D2" s="1513"/>
      <c r="E2" s="1513"/>
      <c r="F2" s="1513"/>
      <c r="G2" s="1513"/>
      <c r="H2" s="1513"/>
      <c r="I2" s="1513"/>
      <c r="J2" s="1513"/>
      <c r="K2" s="1513"/>
      <c r="L2" s="1514"/>
      <c r="M2" s="1514"/>
      <c r="N2" s="1513"/>
    </row>
    <row r="3" spans="1:18" ht="12.95" customHeight="1">
      <c r="A3" s="3789" t="s">
        <v>388</v>
      </c>
      <c r="B3" s="1515"/>
      <c r="C3" s="1516"/>
      <c r="D3" s="1516"/>
      <c r="E3" s="1516"/>
      <c r="F3" s="1517"/>
      <c r="G3" s="1517" t="s">
        <v>1704</v>
      </c>
      <c r="H3" s="1516"/>
      <c r="I3" s="1516"/>
      <c r="J3" s="1516"/>
      <c r="K3" s="1516"/>
      <c r="L3" s="1518"/>
      <c r="M3" s="1518"/>
      <c r="N3" s="1519"/>
      <c r="O3" s="3790" t="s">
        <v>3204</v>
      </c>
    </row>
    <row r="4" spans="1:18" ht="12.95" customHeight="1">
      <c r="A4" s="3789"/>
      <c r="B4" s="1520"/>
      <c r="C4" s="1513"/>
      <c r="D4" s="1513"/>
      <c r="E4" s="1513"/>
      <c r="F4" s="1521"/>
      <c r="G4" s="1543" t="s">
        <v>1705</v>
      </c>
      <c r="H4" s="1513"/>
      <c r="I4" s="1513"/>
      <c r="J4" s="1513"/>
      <c r="K4" s="1513"/>
      <c r="L4" s="1514"/>
      <c r="M4" s="1514"/>
      <c r="N4" s="1522"/>
      <c r="O4" s="3791"/>
    </row>
    <row r="5" spans="1:18" ht="6" customHeight="1">
      <c r="A5" s="3789"/>
      <c r="B5" s="1520"/>
      <c r="C5" s="1513"/>
      <c r="D5" s="1513"/>
      <c r="E5" s="1513"/>
      <c r="F5" s="1513"/>
      <c r="G5" s="1513"/>
      <c r="H5" s="1523"/>
      <c r="I5" s="1523"/>
      <c r="J5" s="1513"/>
      <c r="K5" s="1513"/>
      <c r="L5" s="1514"/>
      <c r="M5" s="1514"/>
      <c r="N5" s="1522"/>
      <c r="O5" s="3791"/>
    </row>
    <row r="6" spans="1:18">
      <c r="A6" s="3789"/>
      <c r="B6" s="1524">
        <v>1</v>
      </c>
      <c r="C6" s="1525" t="s">
        <v>1661</v>
      </c>
      <c r="D6" s="1526"/>
      <c r="E6" s="1513"/>
      <c r="F6" s="1513"/>
      <c r="G6" s="1513"/>
      <c r="H6" s="1513"/>
      <c r="I6" s="1513"/>
      <c r="J6" s="1513"/>
      <c r="K6" s="1513"/>
      <c r="L6" s="1514"/>
      <c r="M6" s="1514"/>
      <c r="N6" s="1522"/>
      <c r="O6" s="3791"/>
    </row>
    <row r="7" spans="1:18">
      <c r="A7" s="3789"/>
      <c r="B7" s="1524">
        <v>2</v>
      </c>
      <c r="C7" s="1525" t="s">
        <v>1706</v>
      </c>
      <c r="D7" s="1526"/>
      <c r="E7" s="1513"/>
      <c r="F7" s="1513"/>
      <c r="G7" s="1513"/>
      <c r="H7" s="1513"/>
      <c r="I7" s="1513"/>
      <c r="J7" s="1513"/>
      <c r="K7" s="1513"/>
      <c r="L7" s="1514"/>
      <c r="M7" s="1514"/>
      <c r="N7" s="1522"/>
      <c r="O7" s="3791"/>
    </row>
    <row r="8" spans="1:18">
      <c r="A8" s="3789"/>
      <c r="B8" s="1524"/>
      <c r="C8" s="1527" t="s">
        <v>1707</v>
      </c>
      <c r="D8" s="1526"/>
      <c r="E8" s="1513"/>
      <c r="F8" s="1513"/>
      <c r="G8" s="1513"/>
      <c r="H8" s="1513"/>
      <c r="I8" s="1513"/>
      <c r="J8" s="1513"/>
      <c r="K8" s="1513"/>
      <c r="L8" s="1514"/>
      <c r="M8" s="1514"/>
      <c r="N8" s="1522"/>
      <c r="O8" s="3791"/>
    </row>
    <row r="9" spans="1:18">
      <c r="A9" s="3789"/>
      <c r="B9" s="1524">
        <v>3</v>
      </c>
      <c r="C9" s="1525" t="s">
        <v>1708</v>
      </c>
      <c r="D9" s="1526"/>
      <c r="E9" s="1513"/>
      <c r="F9" s="1513"/>
      <c r="G9" s="1513"/>
      <c r="H9" s="1513"/>
      <c r="I9" s="1513"/>
      <c r="J9" s="1513"/>
      <c r="K9" s="1513"/>
      <c r="L9" s="1514"/>
      <c r="M9" s="1514"/>
      <c r="N9" s="1522"/>
      <c r="O9" s="3791"/>
    </row>
    <row r="10" spans="1:18">
      <c r="A10" s="3789"/>
      <c r="B10" s="1524"/>
      <c r="C10" s="1527" t="s">
        <v>1709</v>
      </c>
      <c r="D10" s="1526"/>
      <c r="E10" s="1513"/>
      <c r="F10" s="1513"/>
      <c r="G10" s="1513"/>
      <c r="H10" s="1513"/>
      <c r="I10" s="1513"/>
      <c r="J10" s="1513"/>
      <c r="K10" s="1513"/>
      <c r="L10" s="1514"/>
      <c r="M10" s="1514"/>
      <c r="N10" s="1522"/>
      <c r="O10" s="3791"/>
    </row>
    <row r="11" spans="1:18">
      <c r="A11" s="3789"/>
      <c r="B11" s="1524"/>
      <c r="C11" s="1527" t="s">
        <v>1710</v>
      </c>
      <c r="D11" s="1526"/>
      <c r="E11" s="1513"/>
      <c r="F11" s="1513"/>
      <c r="G11" s="1513"/>
      <c r="H11" s="1513"/>
      <c r="I11" s="1513"/>
      <c r="J11" s="1513"/>
      <c r="K11" s="1513"/>
      <c r="L11" s="1514"/>
      <c r="M11" s="1514"/>
      <c r="N11" s="1522"/>
      <c r="O11" s="3791"/>
    </row>
    <row r="12" spans="1:18">
      <c r="A12" s="3789"/>
      <c r="B12" s="1524"/>
      <c r="C12" s="1527" t="s">
        <v>1711</v>
      </c>
      <c r="D12" s="1526"/>
      <c r="E12" s="1513"/>
      <c r="F12" s="1513"/>
      <c r="G12" s="1513"/>
      <c r="H12" s="1513"/>
      <c r="I12" s="1513"/>
      <c r="J12" s="1513"/>
      <c r="K12" s="1513"/>
      <c r="L12" s="1514"/>
      <c r="M12" s="1514"/>
      <c r="N12" s="1522"/>
      <c r="O12" s="3791"/>
    </row>
    <row r="13" spans="1:18">
      <c r="A13" s="3789"/>
      <c r="B13" s="1524">
        <v>4</v>
      </c>
      <c r="C13" s="1525" t="s">
        <v>1712</v>
      </c>
      <c r="D13" s="1526"/>
      <c r="E13" s="1513"/>
      <c r="F13" s="1513"/>
      <c r="G13" s="1513"/>
      <c r="H13" s="1513"/>
      <c r="I13" s="1513"/>
      <c r="J13" s="1513"/>
      <c r="K13" s="1513"/>
      <c r="L13" s="1514"/>
      <c r="M13" s="1514"/>
      <c r="N13" s="1522"/>
      <c r="O13" s="3791"/>
    </row>
    <row r="14" spans="1:18">
      <c r="A14" s="3789"/>
      <c r="B14" s="1524">
        <v>5</v>
      </c>
      <c r="C14" s="1525" t="s">
        <v>1713</v>
      </c>
      <c r="D14" s="1526"/>
      <c r="E14" s="1513"/>
      <c r="F14" s="1513"/>
      <c r="G14" s="1513"/>
      <c r="H14" s="1513"/>
      <c r="I14" s="1513"/>
      <c r="J14" s="1513"/>
      <c r="K14" s="1513"/>
      <c r="L14" s="1514"/>
      <c r="M14" s="1514"/>
      <c r="N14" s="1522"/>
      <c r="O14" s="3791"/>
    </row>
    <row r="15" spans="1:18">
      <c r="A15" s="3789"/>
      <c r="B15" s="1524"/>
      <c r="C15" s="1527" t="s">
        <v>1714</v>
      </c>
      <c r="D15" s="1526"/>
      <c r="E15" s="1513"/>
      <c r="F15" s="1513"/>
      <c r="G15" s="1513"/>
      <c r="H15" s="1513"/>
      <c r="I15" s="1513"/>
      <c r="J15" s="1513"/>
      <c r="K15" s="1513"/>
      <c r="L15" s="1514"/>
      <c r="M15" s="1514"/>
      <c r="N15" s="1522"/>
      <c r="O15" s="3791"/>
    </row>
    <row r="16" spans="1:18">
      <c r="A16" s="3789"/>
      <c r="B16" s="1524"/>
      <c r="C16" s="1525" t="s">
        <v>1715</v>
      </c>
      <c r="D16" s="1526"/>
      <c r="E16" s="1513"/>
      <c r="F16" s="1513"/>
      <c r="G16" s="1513"/>
      <c r="H16" s="1513"/>
      <c r="I16" s="1513"/>
      <c r="J16" s="1513"/>
      <c r="K16" s="1513"/>
      <c r="L16" s="1514"/>
      <c r="M16" s="1514"/>
      <c r="N16" s="1522"/>
      <c r="O16" s="3791"/>
      <c r="Q16" s="1528"/>
      <c r="R16" s="1528"/>
    </row>
    <row r="17" spans="2:15" ht="6" customHeight="1">
      <c r="B17" s="1529"/>
      <c r="C17" s="1530"/>
      <c r="D17" s="1513"/>
      <c r="E17" s="1513"/>
      <c r="F17" s="1513"/>
      <c r="G17" s="1513"/>
      <c r="H17" s="1513"/>
      <c r="I17" s="1513"/>
      <c r="J17" s="1513"/>
      <c r="K17" s="1513"/>
      <c r="L17" s="1514"/>
      <c r="M17" s="1514"/>
      <c r="N17" s="1522"/>
      <c r="O17" s="1531"/>
    </row>
    <row r="18" spans="2:15" ht="0.95" customHeight="1">
      <c r="B18" s="1515"/>
      <c r="C18" s="1516"/>
      <c r="D18" s="1516"/>
      <c r="E18" s="1532"/>
      <c r="F18" s="1516"/>
      <c r="G18" s="1516"/>
      <c r="H18" s="1516"/>
      <c r="I18" s="1516"/>
      <c r="J18" s="1516"/>
      <c r="K18" s="1516"/>
      <c r="L18" s="1518"/>
      <c r="M18" s="1514"/>
      <c r="N18" s="1516"/>
      <c r="O18" s="1533"/>
    </row>
    <row r="19" spans="2:15">
      <c r="B19" s="1534"/>
      <c r="C19" s="1535"/>
      <c r="D19" s="1536"/>
      <c r="E19" s="1537"/>
      <c r="F19" s="1538"/>
      <c r="G19" s="1539" t="s">
        <v>1716</v>
      </c>
      <c r="H19" s="1540"/>
      <c r="I19" s="1539"/>
      <c r="J19" s="1539"/>
      <c r="K19" s="1539" t="s">
        <v>1717</v>
      </c>
      <c r="L19" s="1541"/>
      <c r="M19" s="1542"/>
      <c r="N19" s="1534"/>
      <c r="O19" s="1533"/>
    </row>
    <row r="20" spans="2:15">
      <c r="B20" s="1534"/>
      <c r="C20" s="1535"/>
      <c r="D20" s="1543"/>
      <c r="E20" s="1534"/>
      <c r="F20" s="1544"/>
      <c r="G20" s="1543" t="s">
        <v>1718</v>
      </c>
      <c r="H20" s="1545"/>
      <c r="I20" s="1543"/>
      <c r="J20" s="1543"/>
      <c r="K20" s="1543" t="s">
        <v>1718</v>
      </c>
      <c r="L20" s="1546"/>
      <c r="M20" s="1547"/>
      <c r="N20" s="1534"/>
      <c r="O20" s="1533"/>
    </row>
    <row r="21" spans="2:15">
      <c r="B21" s="1548" t="s">
        <v>7</v>
      </c>
      <c r="C21" s="1535" t="s">
        <v>71</v>
      </c>
      <c r="D21" s="1543"/>
      <c r="E21" s="1534"/>
      <c r="F21" s="1549" t="s">
        <v>1719</v>
      </c>
      <c r="G21" s="1549"/>
      <c r="H21" s="1540"/>
      <c r="I21" s="1539"/>
      <c r="J21" s="1539" t="s">
        <v>1719</v>
      </c>
      <c r="K21" s="1549"/>
      <c r="L21" s="1550"/>
      <c r="M21" s="1551"/>
      <c r="N21" s="1548" t="s">
        <v>7</v>
      </c>
      <c r="O21" s="1552"/>
    </row>
    <row r="22" spans="2:15">
      <c r="B22" s="1548" t="s">
        <v>17</v>
      </c>
      <c r="C22" s="1535" t="s">
        <v>79</v>
      </c>
      <c r="D22" s="1543" t="s">
        <v>1720</v>
      </c>
      <c r="E22" s="1534"/>
      <c r="F22" s="1548" t="s">
        <v>1721</v>
      </c>
      <c r="G22" s="1548" t="s">
        <v>1722</v>
      </c>
      <c r="H22" s="1545" t="s">
        <v>1723</v>
      </c>
      <c r="I22" s="1543"/>
      <c r="J22" s="1543" t="s">
        <v>1721</v>
      </c>
      <c r="K22" s="1548" t="s">
        <v>1722</v>
      </c>
      <c r="L22" s="1551" t="s">
        <v>1723</v>
      </c>
      <c r="M22" s="1551"/>
      <c r="N22" s="1548" t="s">
        <v>17</v>
      </c>
      <c r="O22" s="1552"/>
    </row>
    <row r="23" spans="2:15">
      <c r="B23" s="1553"/>
      <c r="C23" s="1554"/>
      <c r="D23" s="1555" t="s">
        <v>24</v>
      </c>
      <c r="E23" s="1553"/>
      <c r="F23" s="1556" t="s">
        <v>25</v>
      </c>
      <c r="G23" s="1556" t="s">
        <v>26</v>
      </c>
      <c r="H23" s="1557" t="s">
        <v>27</v>
      </c>
      <c r="I23" s="1555"/>
      <c r="J23" s="1555" t="s">
        <v>28</v>
      </c>
      <c r="K23" s="1556" t="s">
        <v>29</v>
      </c>
      <c r="L23" s="1558" t="s">
        <v>30</v>
      </c>
      <c r="M23" s="1558"/>
      <c r="N23" s="1534"/>
      <c r="O23" s="1552"/>
    </row>
    <row r="24" spans="2:15" ht="0.95" customHeight="1">
      <c r="B24" s="1534"/>
      <c r="C24" s="1535"/>
      <c r="D24" s="1536"/>
      <c r="E24" s="1553"/>
      <c r="F24" s="1559"/>
      <c r="G24" s="1560"/>
      <c r="H24" s="1560"/>
      <c r="I24" s="1560"/>
      <c r="J24" s="1560"/>
      <c r="K24" s="1560"/>
      <c r="L24" s="1561"/>
      <c r="M24" s="1562"/>
      <c r="N24" s="1563"/>
      <c r="O24" s="1552"/>
    </row>
    <row r="25" spans="2:15">
      <c r="B25" s="1534"/>
      <c r="C25" s="1535"/>
      <c r="D25" s="1564" t="s">
        <v>1724</v>
      </c>
      <c r="E25" s="1534"/>
      <c r="F25" s="1534"/>
      <c r="G25" s="1534"/>
      <c r="H25" s="1535"/>
      <c r="I25" s="1536"/>
      <c r="J25" s="1536"/>
      <c r="K25" s="1534"/>
      <c r="L25" s="1565"/>
      <c r="M25" s="1566"/>
      <c r="N25" s="1535"/>
      <c r="O25" s="1552"/>
    </row>
    <row r="26" spans="2:15">
      <c r="B26" s="1553">
        <v>1</v>
      </c>
      <c r="C26" s="1554"/>
      <c r="D26" s="1560" t="s">
        <v>1725</v>
      </c>
      <c r="E26" s="1553"/>
      <c r="F26" s="1567"/>
      <c r="G26" s="1567"/>
      <c r="H26" s="1568"/>
      <c r="I26" s="1569"/>
      <c r="J26" s="1569"/>
      <c r="K26" s="1567"/>
      <c r="L26" s="1567"/>
      <c r="M26" s="1566"/>
      <c r="N26" s="1553">
        <f t="shared" ref="N26:N52" si="0">B26</f>
        <v>1</v>
      </c>
      <c r="O26" s="1570"/>
    </row>
    <row r="27" spans="2:15">
      <c r="B27" s="1553">
        <f t="shared" ref="B27:B44" si="1">B26+1</f>
        <v>2</v>
      </c>
      <c r="C27" s="1554"/>
      <c r="D27" s="1560" t="s">
        <v>1726</v>
      </c>
      <c r="E27" s="1553"/>
      <c r="F27" s="1571"/>
      <c r="G27" s="3367">
        <v>125</v>
      </c>
      <c r="H27" s="3368">
        <v>671</v>
      </c>
      <c r="I27" s="3369"/>
      <c r="J27" s="3369">
        <v>20157</v>
      </c>
      <c r="K27" s="3367">
        <v>1522</v>
      </c>
      <c r="L27" s="3367">
        <v>4353</v>
      </c>
      <c r="M27" s="1566"/>
      <c r="N27" s="1553">
        <f t="shared" si="0"/>
        <v>2</v>
      </c>
      <c r="O27" s="1570"/>
    </row>
    <row r="28" spans="2:15">
      <c r="B28" s="1553">
        <f t="shared" si="1"/>
        <v>3</v>
      </c>
      <c r="C28" s="1554"/>
      <c r="D28" s="1560" t="s">
        <v>1727</v>
      </c>
      <c r="E28" s="1553"/>
      <c r="F28" s="1571"/>
      <c r="G28" s="3367">
        <v>7975</v>
      </c>
      <c r="H28" s="3368">
        <v>26860</v>
      </c>
      <c r="I28" s="3369"/>
      <c r="J28" s="3369">
        <v>114</v>
      </c>
      <c r="K28" s="3367">
        <v>10802</v>
      </c>
      <c r="L28" s="3367">
        <v>42320</v>
      </c>
      <c r="M28" s="1566"/>
      <c r="N28" s="1553">
        <f t="shared" si="0"/>
        <v>3</v>
      </c>
      <c r="O28" s="1570"/>
    </row>
    <row r="29" spans="2:15">
      <c r="B29" s="1553">
        <f t="shared" si="1"/>
        <v>4</v>
      </c>
      <c r="C29" s="1554"/>
      <c r="D29" s="1560" t="s">
        <v>1728</v>
      </c>
      <c r="E29" s="1553"/>
      <c r="F29" s="1571"/>
      <c r="G29" s="3367">
        <v>973</v>
      </c>
      <c r="H29" s="3368">
        <v>6280</v>
      </c>
      <c r="I29" s="3369"/>
      <c r="J29" s="3369">
        <v>871</v>
      </c>
      <c r="K29" s="3367">
        <v>596</v>
      </c>
      <c r="L29" s="3367">
        <v>2074</v>
      </c>
      <c r="M29" s="1566"/>
      <c r="N29" s="1553">
        <f t="shared" si="0"/>
        <v>4</v>
      </c>
      <c r="O29" s="1570"/>
    </row>
    <row r="30" spans="2:15">
      <c r="B30" s="1553">
        <f t="shared" si="1"/>
        <v>5</v>
      </c>
      <c r="C30" s="1554"/>
      <c r="D30" s="1560" t="s">
        <v>1729</v>
      </c>
      <c r="E30" s="1553"/>
      <c r="F30" s="1571"/>
      <c r="G30" s="3367">
        <v>3119</v>
      </c>
      <c r="H30" s="3368">
        <v>10554</v>
      </c>
      <c r="I30" s="3369"/>
      <c r="J30" s="3369">
        <v>21</v>
      </c>
      <c r="K30" s="3367">
        <v>2262</v>
      </c>
      <c r="L30" s="3367">
        <v>7977</v>
      </c>
      <c r="M30" s="1566"/>
      <c r="N30" s="1553">
        <f t="shared" si="0"/>
        <v>5</v>
      </c>
      <c r="O30" s="1570"/>
    </row>
    <row r="31" spans="2:15">
      <c r="B31" s="1553">
        <f t="shared" si="1"/>
        <v>6</v>
      </c>
      <c r="C31" s="1554"/>
      <c r="D31" s="1560" t="s">
        <v>1730</v>
      </c>
      <c r="E31" s="1553"/>
      <c r="F31" s="1571"/>
      <c r="G31" s="3367">
        <v>1197</v>
      </c>
      <c r="H31" s="3368">
        <v>7393</v>
      </c>
      <c r="I31" s="3369"/>
      <c r="J31" s="3369">
        <v>7197</v>
      </c>
      <c r="K31" s="3367">
        <v>3300</v>
      </c>
      <c r="L31" s="3367">
        <v>11567</v>
      </c>
      <c r="M31" s="1566"/>
      <c r="N31" s="1553">
        <f t="shared" si="0"/>
        <v>6</v>
      </c>
      <c r="O31" s="1570"/>
    </row>
    <row r="32" spans="2:15">
      <c r="B32" s="1553">
        <f t="shared" si="1"/>
        <v>7</v>
      </c>
      <c r="C32" s="1554"/>
      <c r="D32" s="1560" t="s">
        <v>1731</v>
      </c>
      <c r="E32" s="1553"/>
      <c r="F32" s="1571"/>
      <c r="G32" s="3367">
        <v>378</v>
      </c>
      <c r="H32" s="3368">
        <v>3523</v>
      </c>
      <c r="I32" s="3369"/>
      <c r="J32" s="3369">
        <v>1</v>
      </c>
      <c r="K32" s="3367">
        <v>176</v>
      </c>
      <c r="L32" s="3367">
        <v>536</v>
      </c>
      <c r="M32" s="1566"/>
      <c r="N32" s="1553">
        <f t="shared" si="0"/>
        <v>7</v>
      </c>
      <c r="O32" s="1570"/>
    </row>
    <row r="33" spans="2:15">
      <c r="B33" s="1553">
        <f t="shared" si="1"/>
        <v>8</v>
      </c>
      <c r="C33" s="1554"/>
      <c r="D33" s="1560" t="s">
        <v>1732</v>
      </c>
      <c r="E33" s="1553"/>
      <c r="F33" s="1571"/>
      <c r="G33" s="3367">
        <v>124</v>
      </c>
      <c r="H33" s="3368">
        <v>1121</v>
      </c>
      <c r="I33" s="3369"/>
      <c r="J33" s="3369">
        <v>1</v>
      </c>
      <c r="K33" s="3367">
        <v>79</v>
      </c>
      <c r="L33" s="3367">
        <v>464</v>
      </c>
      <c r="M33" s="1566"/>
      <c r="N33" s="1553">
        <f t="shared" si="0"/>
        <v>8</v>
      </c>
      <c r="O33" s="1570"/>
    </row>
    <row r="34" spans="2:15">
      <c r="B34" s="1553">
        <f t="shared" si="1"/>
        <v>9</v>
      </c>
      <c r="C34" s="1554"/>
      <c r="D34" s="1560" t="s">
        <v>1733</v>
      </c>
      <c r="E34" s="1553"/>
      <c r="F34" s="1571"/>
      <c r="G34" s="3367"/>
      <c r="H34" s="3368"/>
      <c r="I34" s="3369"/>
      <c r="J34" s="3369">
        <v>7</v>
      </c>
      <c r="K34" s="3367">
        <v>685</v>
      </c>
      <c r="L34" s="3367">
        <v>2649</v>
      </c>
      <c r="M34" s="1566"/>
      <c r="N34" s="1553">
        <f t="shared" si="0"/>
        <v>9</v>
      </c>
    </row>
    <row r="35" spans="2:15">
      <c r="B35" s="1553">
        <f t="shared" si="1"/>
        <v>10</v>
      </c>
      <c r="C35" s="1554"/>
      <c r="D35" s="1560" t="s">
        <v>1734</v>
      </c>
      <c r="E35" s="1553"/>
      <c r="F35" s="1571"/>
      <c r="G35" s="3367">
        <v>0</v>
      </c>
      <c r="H35" s="3368">
        <v>0</v>
      </c>
      <c r="I35" s="3369"/>
      <c r="J35" s="3369">
        <v>3</v>
      </c>
      <c r="K35" s="3367">
        <v>658</v>
      </c>
      <c r="L35" s="3367">
        <v>1298</v>
      </c>
      <c r="M35" s="1566"/>
      <c r="N35" s="1553">
        <f t="shared" si="0"/>
        <v>10</v>
      </c>
    </row>
    <row r="36" spans="2:15">
      <c r="B36" s="1553">
        <f t="shared" si="1"/>
        <v>11</v>
      </c>
      <c r="C36" s="1554"/>
      <c r="D36" s="1560" t="s">
        <v>1735</v>
      </c>
      <c r="E36" s="1553"/>
      <c r="F36" s="1571"/>
      <c r="G36" s="3367">
        <v>0</v>
      </c>
      <c r="H36" s="3368">
        <v>11898</v>
      </c>
      <c r="I36" s="3369"/>
      <c r="J36" s="3369">
        <v>111509</v>
      </c>
      <c r="K36" s="3367">
        <v>8129</v>
      </c>
      <c r="L36" s="3367">
        <v>29639</v>
      </c>
      <c r="M36" s="1566"/>
      <c r="N36" s="1553">
        <f t="shared" si="0"/>
        <v>11</v>
      </c>
    </row>
    <row r="37" spans="2:15">
      <c r="B37" s="1553">
        <f t="shared" si="1"/>
        <v>12</v>
      </c>
      <c r="C37" s="1554"/>
      <c r="D37" s="1560" t="s">
        <v>1736</v>
      </c>
      <c r="E37" s="1553"/>
      <c r="F37" s="1571"/>
      <c r="G37" s="3367">
        <v>224</v>
      </c>
      <c r="H37" s="3368">
        <v>49549</v>
      </c>
      <c r="I37" s="3369"/>
      <c r="J37" s="3369">
        <v>79340</v>
      </c>
      <c r="K37" s="3367">
        <v>3578</v>
      </c>
      <c r="L37" s="3367">
        <v>38054</v>
      </c>
      <c r="M37" s="1566"/>
      <c r="N37" s="1553">
        <f t="shared" si="0"/>
        <v>12</v>
      </c>
    </row>
    <row r="38" spans="2:15">
      <c r="B38" s="1553">
        <f t="shared" si="1"/>
        <v>13</v>
      </c>
      <c r="C38" s="1554"/>
      <c r="D38" s="1560" t="s">
        <v>1737</v>
      </c>
      <c r="E38" s="1553"/>
      <c r="F38" s="1571"/>
      <c r="G38" s="3367">
        <v>10</v>
      </c>
      <c r="H38" s="3368">
        <v>38</v>
      </c>
      <c r="I38" s="3369"/>
      <c r="J38" s="3369">
        <v>141</v>
      </c>
      <c r="K38" s="3367">
        <v>45</v>
      </c>
      <c r="L38" s="3367">
        <v>67</v>
      </c>
      <c r="M38" s="1566"/>
      <c r="N38" s="1553">
        <f t="shared" si="0"/>
        <v>13</v>
      </c>
    </row>
    <row r="39" spans="2:15">
      <c r="B39" s="1553">
        <f t="shared" si="1"/>
        <v>14</v>
      </c>
      <c r="C39" s="1554"/>
      <c r="D39" s="1560" t="s">
        <v>1738</v>
      </c>
      <c r="E39" s="1553"/>
      <c r="F39" s="1571"/>
      <c r="G39" s="3367">
        <v>331</v>
      </c>
      <c r="H39" s="3368">
        <v>1809</v>
      </c>
      <c r="I39" s="3369"/>
      <c r="J39" s="3369">
        <v>14254</v>
      </c>
      <c r="K39" s="3367">
        <v>2466</v>
      </c>
      <c r="L39" s="3367">
        <v>9128</v>
      </c>
      <c r="M39" s="1566"/>
      <c r="N39" s="1553">
        <f t="shared" si="0"/>
        <v>14</v>
      </c>
    </row>
    <row r="40" spans="2:15">
      <c r="B40" s="1553">
        <f t="shared" si="1"/>
        <v>15</v>
      </c>
      <c r="C40" s="1554"/>
      <c r="D40" s="1560" t="s">
        <v>1739</v>
      </c>
      <c r="E40" s="1553"/>
      <c r="F40" s="1571"/>
      <c r="G40" s="3367"/>
      <c r="H40" s="3368"/>
      <c r="I40" s="3369"/>
      <c r="J40" s="3369">
        <v>2553</v>
      </c>
      <c r="K40" s="3367"/>
      <c r="L40" s="3367"/>
      <c r="M40" s="1566"/>
      <c r="N40" s="1553">
        <f t="shared" si="0"/>
        <v>15</v>
      </c>
    </row>
    <row r="41" spans="2:15">
      <c r="B41" s="1553">
        <f t="shared" si="1"/>
        <v>16</v>
      </c>
      <c r="C41" s="1554"/>
      <c r="D41" s="1560" t="s">
        <v>1740</v>
      </c>
      <c r="E41" s="1572"/>
      <c r="F41" s="1571"/>
      <c r="G41" s="3367"/>
      <c r="H41" s="3368"/>
      <c r="I41" s="3369"/>
      <c r="J41" s="3369">
        <v>7235</v>
      </c>
      <c r="K41" s="3367"/>
      <c r="L41" s="3367"/>
      <c r="M41" s="1566"/>
      <c r="N41" s="1553">
        <f t="shared" si="0"/>
        <v>16</v>
      </c>
    </row>
    <row r="42" spans="2:15">
      <c r="B42" s="1553">
        <f t="shared" si="1"/>
        <v>17</v>
      </c>
      <c r="C42" s="1554"/>
      <c r="D42" s="1560" t="s">
        <v>1741</v>
      </c>
      <c r="E42" s="1553"/>
      <c r="F42" s="1571"/>
      <c r="G42" s="3367">
        <v>0</v>
      </c>
      <c r="H42" s="3368">
        <v>5497</v>
      </c>
      <c r="I42" s="3369"/>
      <c r="J42" s="3369">
        <v>0</v>
      </c>
      <c r="K42" s="3367">
        <v>22</v>
      </c>
      <c r="L42" s="3367">
        <v>81</v>
      </c>
      <c r="M42" s="1566"/>
      <c r="N42" s="1553">
        <f t="shared" si="0"/>
        <v>17</v>
      </c>
    </row>
    <row r="43" spans="2:15">
      <c r="B43" s="1553">
        <f t="shared" si="1"/>
        <v>18</v>
      </c>
      <c r="C43" s="1554"/>
      <c r="D43" s="1560" t="s">
        <v>1742</v>
      </c>
      <c r="E43" s="1553"/>
      <c r="F43" s="1571"/>
      <c r="G43" s="3367"/>
      <c r="H43" s="3368">
        <v>62239</v>
      </c>
      <c r="I43" s="3369"/>
      <c r="J43" s="3369"/>
      <c r="K43" s="3367"/>
      <c r="L43" s="3367">
        <v>66705</v>
      </c>
      <c r="M43" s="1566"/>
      <c r="N43" s="1553">
        <f t="shared" si="0"/>
        <v>18</v>
      </c>
    </row>
    <row r="44" spans="2:15" ht="17.100000000000001" customHeight="1">
      <c r="B44" s="1553">
        <f t="shared" si="1"/>
        <v>19</v>
      </c>
      <c r="C44" s="1554"/>
      <c r="D44" s="1560" t="s">
        <v>1743</v>
      </c>
      <c r="E44" s="1534"/>
      <c r="F44" s="1571"/>
      <c r="G44" s="3367">
        <v>14456</v>
      </c>
      <c r="H44" s="3367">
        <v>187432</v>
      </c>
      <c r="I44" s="3376"/>
      <c r="J44" s="3368">
        <v>243404</v>
      </c>
      <c r="K44" s="3367">
        <v>34320</v>
      </c>
      <c r="L44" s="3367">
        <v>216912</v>
      </c>
      <c r="M44" s="1566"/>
      <c r="N44" s="1553">
        <f t="shared" si="0"/>
        <v>19</v>
      </c>
    </row>
    <row r="45" spans="2:15" ht="4.5" customHeight="1">
      <c r="B45" s="1534"/>
      <c r="C45" s="1535"/>
      <c r="D45" s="1536"/>
      <c r="E45" s="1534"/>
      <c r="F45" s="1573"/>
      <c r="G45" s="3371"/>
      <c r="H45" s="3372"/>
      <c r="I45" s="3373"/>
      <c r="J45" s="3373"/>
      <c r="K45" s="3371"/>
      <c r="L45" s="3371"/>
      <c r="M45" s="1565"/>
      <c r="N45" s="1534">
        <f t="shared" si="0"/>
        <v>0</v>
      </c>
    </row>
    <row r="46" spans="2:15">
      <c r="B46" s="1534"/>
      <c r="C46" s="1535"/>
      <c r="D46" s="1564" t="s">
        <v>1744</v>
      </c>
      <c r="E46" s="1534"/>
      <c r="F46" s="1573"/>
      <c r="G46" s="3371"/>
      <c r="H46" s="3372"/>
      <c r="I46" s="3373"/>
      <c r="J46" s="3373"/>
      <c r="K46" s="3371"/>
      <c r="L46" s="3371"/>
      <c r="M46" s="1565"/>
      <c r="N46" s="1534">
        <f t="shared" si="0"/>
        <v>0</v>
      </c>
    </row>
    <row r="47" spans="2:15" ht="12.75" customHeight="1">
      <c r="B47" s="1553">
        <v>20</v>
      </c>
      <c r="C47" s="1554"/>
      <c r="D47" s="1560" t="s">
        <v>1745</v>
      </c>
      <c r="E47" s="1553"/>
      <c r="F47" s="1571"/>
      <c r="G47" s="3367"/>
      <c r="H47" s="3368"/>
      <c r="I47" s="3369"/>
      <c r="J47" s="3369"/>
      <c r="K47" s="3367"/>
      <c r="L47" s="3367"/>
      <c r="M47" s="1566"/>
      <c r="N47" s="1553">
        <f t="shared" si="0"/>
        <v>20</v>
      </c>
    </row>
    <row r="48" spans="2:15" ht="12.75" customHeight="1">
      <c r="B48" s="1553">
        <f>B47+1</f>
        <v>21</v>
      </c>
      <c r="C48" s="1554"/>
      <c r="D48" s="1560" t="s">
        <v>1746</v>
      </c>
      <c r="E48" s="1553"/>
      <c r="F48" s="1571"/>
      <c r="G48" s="3367"/>
      <c r="H48" s="3368"/>
      <c r="I48" s="3369"/>
      <c r="J48" s="3369"/>
      <c r="K48" s="3367"/>
      <c r="L48" s="3367"/>
      <c r="M48" s="1566"/>
      <c r="N48" s="1553">
        <f t="shared" si="0"/>
        <v>21</v>
      </c>
    </row>
    <row r="49" spans="2:19" ht="12.75" customHeight="1">
      <c r="B49" s="1553">
        <f>B48+1</f>
        <v>22</v>
      </c>
      <c r="C49" s="1554"/>
      <c r="D49" s="1560" t="s">
        <v>1747</v>
      </c>
      <c r="E49" s="1553"/>
      <c r="F49" s="1571"/>
      <c r="G49" s="3367"/>
      <c r="H49" s="3368"/>
      <c r="I49" s="3369"/>
      <c r="J49" s="3369"/>
      <c r="K49" s="3367"/>
      <c r="L49" s="3367"/>
      <c r="M49" s="1566"/>
      <c r="N49" s="1553">
        <f t="shared" si="0"/>
        <v>22</v>
      </c>
    </row>
    <row r="50" spans="2:19" ht="12.75" customHeight="1">
      <c r="B50" s="1553">
        <f>B49+1</f>
        <v>23</v>
      </c>
      <c r="C50" s="1554"/>
      <c r="D50" s="1560" t="s">
        <v>1748</v>
      </c>
      <c r="E50" s="1553"/>
      <c r="F50" s="1571"/>
      <c r="G50" s="3367"/>
      <c r="H50" s="3368">
        <v>30071</v>
      </c>
      <c r="I50" s="3369"/>
      <c r="J50" s="3369">
        <v>2610</v>
      </c>
      <c r="K50" s="3367"/>
      <c r="L50" s="3367">
        <v>26101</v>
      </c>
      <c r="M50" s="1566"/>
      <c r="N50" s="1553">
        <f t="shared" si="0"/>
        <v>23</v>
      </c>
      <c r="S50" s="1574"/>
    </row>
    <row r="51" spans="2:19" ht="17.100000000000001" customHeight="1">
      <c r="B51" s="1553">
        <f>B50+1</f>
        <v>24</v>
      </c>
      <c r="C51" s="1557" t="s">
        <v>98</v>
      </c>
      <c r="D51" s="1560" t="s">
        <v>1749</v>
      </c>
      <c r="E51" s="1553"/>
      <c r="F51" s="1571"/>
      <c r="G51" s="3367"/>
      <c r="H51" s="3367">
        <v>30071</v>
      </c>
      <c r="I51" s="3374"/>
      <c r="J51" s="3370">
        <v>2610</v>
      </c>
      <c r="K51" s="3367"/>
      <c r="L51" s="3367">
        <v>26101</v>
      </c>
      <c r="M51" s="1566"/>
      <c r="N51" s="1553">
        <f t="shared" si="0"/>
        <v>24</v>
      </c>
      <c r="Q51" s="3533"/>
      <c r="S51" s="1574"/>
    </row>
    <row r="52" spans="2:19" ht="17.100000000000001" customHeight="1" thickBot="1">
      <c r="B52" s="1553">
        <f>B51+1</f>
        <v>25</v>
      </c>
      <c r="C52" s="1554"/>
      <c r="D52" s="1560" t="s">
        <v>1750</v>
      </c>
      <c r="E52" s="1553"/>
      <c r="F52" s="1575"/>
      <c r="G52" s="3375">
        <v>14456</v>
      </c>
      <c r="H52" s="3375">
        <v>217503</v>
      </c>
      <c r="I52" s="3378"/>
      <c r="J52" s="3377">
        <v>246014</v>
      </c>
      <c r="K52" s="3375">
        <v>34320</v>
      </c>
      <c r="L52" s="3375">
        <v>243013</v>
      </c>
      <c r="M52" s="1566"/>
      <c r="N52" s="1553">
        <f t="shared" si="0"/>
        <v>25</v>
      </c>
      <c r="O52" s="3471">
        <v>49</v>
      </c>
    </row>
    <row r="53" spans="2:19" ht="18" customHeight="1">
      <c r="B53" s="1576"/>
      <c r="C53" s="1510"/>
      <c r="D53" s="1510"/>
      <c r="E53" s="1510"/>
      <c r="F53" s="1510"/>
      <c r="G53" s="1510"/>
      <c r="H53" s="1510"/>
      <c r="I53" s="1510"/>
      <c r="J53" s="1510"/>
      <c r="K53" s="1510"/>
      <c r="L53" s="1511"/>
      <c r="M53" s="1511"/>
      <c r="N53" s="1576"/>
    </row>
    <row r="54" spans="2:19" ht="25.5" customHeight="1">
      <c r="B54" s="1510"/>
      <c r="C54" s="1510"/>
      <c r="D54" s="1510"/>
      <c r="E54" s="1510"/>
      <c r="F54" s="1510"/>
      <c r="G54" s="1510"/>
      <c r="H54" s="1510"/>
      <c r="I54" s="1510"/>
      <c r="J54" s="1510"/>
      <c r="K54" s="1510"/>
      <c r="L54" s="1510"/>
      <c r="M54" s="1511"/>
      <c r="N54" s="1510"/>
    </row>
    <row r="55" spans="2:19">
      <c r="L55" s="1512"/>
    </row>
    <row r="57" spans="2:19">
      <c r="G57" s="1578"/>
      <c r="H57" s="1578"/>
      <c r="J57" s="1578"/>
      <c r="K57" s="1578"/>
    </row>
    <row r="58" spans="2:19">
      <c r="G58" s="1578"/>
      <c r="H58" s="1578"/>
      <c r="I58" s="1578"/>
      <c r="J58" s="1578"/>
      <c r="K58" s="1578"/>
      <c r="L58" s="1578"/>
    </row>
    <row r="59" spans="2:19">
      <c r="G59" s="1578"/>
      <c r="H59" s="1578"/>
      <c r="I59" s="1578"/>
      <c r="J59" s="1578"/>
      <c r="K59" s="1578"/>
      <c r="L59" s="1578"/>
    </row>
    <row r="60" spans="2:19">
      <c r="G60" s="1578"/>
      <c r="H60" s="1578"/>
      <c r="I60" s="1578"/>
      <c r="J60" s="1578"/>
      <c r="K60" s="1578"/>
      <c r="L60" s="1578"/>
    </row>
    <row r="61" spans="2:19">
      <c r="G61" s="1578"/>
      <c r="H61" s="1578"/>
      <c r="I61" s="1578"/>
      <c r="J61" s="1578"/>
      <c r="K61" s="1578"/>
      <c r="L61" s="1578"/>
    </row>
    <row r="63" spans="2:19">
      <c r="G63" s="1578"/>
      <c r="H63" s="1578"/>
      <c r="I63" s="1578"/>
      <c r="J63" s="1578"/>
      <c r="K63" s="1578"/>
      <c r="L63" s="1578"/>
    </row>
    <row r="65" spans="7:12">
      <c r="G65" s="1578"/>
      <c r="H65" s="1578"/>
      <c r="I65" s="1578"/>
      <c r="J65" s="1578"/>
      <c r="K65" s="1578"/>
      <c r="L65" s="1578"/>
    </row>
  </sheetData>
  <customSheetViews>
    <customSheetView guid="{4E7A3D04-9F51-465C-A42B-3DF9B3E7D5B5}" showPageBreaks="1" zeroValues="0" printArea="1" hiddenColumns="1">
      <selection activeCell="D45" sqref="D45"/>
      <pageMargins left="0.5" right="0.5" top="0.5" bottom="0.25" header="0.5" footer="0.5"/>
      <printOptions horizontalCentered="1" verticalCentered="1"/>
      <pageSetup scale="84" orientation="landscape" horizontalDpi="4294967292" verticalDpi="4294967292" r:id="rId1"/>
      <headerFooter alignWithMargins="0"/>
    </customSheetView>
    <customSheetView guid="{0DB5BAD5-393A-4F38-9E8B-709DEA7858B1}" showPageBreaks="1" zeroValues="0" printArea="1" hiddenColumns="1">
      <selection activeCell="L52" sqref="G52:L52"/>
      <pageMargins left="0.5" right="0.5" top="0.5" bottom="0.25" header="0.5" footer="0.5"/>
      <printOptions horizontalCentered="1" verticalCentered="1"/>
      <pageSetup scale="84" orientation="landscape" horizontalDpi="4294967292" verticalDpi="4294967292" r:id="rId2"/>
      <headerFooter alignWithMargins="0"/>
    </customSheetView>
    <customSheetView guid="{9188604F-721B-4607-B5A7-F14601E34BB8}" showPageBreaks="1" zeroValues="0" printArea="1" hiddenColumns="1">
      <selection activeCell="L52" sqref="G52:L52"/>
      <pageMargins left="0.5" right="0.5" top="0.5" bottom="0.25" header="0.5" footer="0.5"/>
      <printOptions horizontalCentered="1" verticalCentered="1"/>
      <pageSetup scale="84" orientation="landscape" horizontalDpi="4294967292" verticalDpi="4294967292" r:id="rId3"/>
      <headerFooter alignWithMargins="0"/>
    </customSheetView>
    <customSheetView guid="{26429A53-B624-4AA6-8C8D-667186B058B8}" zeroValues="0" hiddenColumns="1">
      <selection activeCell="L52" sqref="G52:L52"/>
      <pageMargins left="0.5" right="0.5" top="0.5" bottom="0.25" header="0.5" footer="0.5"/>
      <printOptions horizontalCentered="1" verticalCentered="1"/>
      <pageSetup scale="84" orientation="landscape" horizontalDpi="4294967292" verticalDpi="4294967292" r:id="rId4"/>
      <headerFooter alignWithMargins="0"/>
    </customSheetView>
    <customSheetView guid="{7390B031-6060-4327-BF01-8B9465EDB6D9}" zeroValues="0" hiddenColumns="1">
      <selection activeCell="L52" sqref="G52:L52"/>
      <pageMargins left="0.5" right="0.5" top="0.5" bottom="0.25" header="0.5" footer="0.5"/>
      <printOptions horizontalCentered="1" verticalCentered="1"/>
      <pageSetup scale="84" orientation="landscape" horizontalDpi="4294967292" verticalDpi="4294967292" r:id="rId5"/>
      <headerFooter alignWithMargins="0"/>
    </customSheetView>
    <customSheetView guid="{49D366EC-C851-4932-854D-8EA887B298C5}" zeroValues="0" hiddenColumns="1">
      <selection activeCell="L52" sqref="G52:L52"/>
      <pageMargins left="0.5" right="0.5" top="0.5" bottom="0.25" header="0.5" footer="0.5"/>
      <printOptions horizontalCentered="1" verticalCentered="1"/>
      <pageSetup scale="84" orientation="landscape" horizontalDpi="4294967292" verticalDpi="4294967292" r:id="rId6"/>
      <headerFooter alignWithMargins="0"/>
    </customSheetView>
    <customSheetView guid="{F228F194-B0FE-4A91-A927-06A4E89703F0}" zeroValues="0" hiddenColumns="1">
      <selection activeCell="L52" sqref="G52:L52"/>
      <pageMargins left="0.5" right="0.5" top="0.5" bottom="0.25" header="0.5" footer="0.5"/>
      <printOptions horizontalCentered="1" verticalCentered="1"/>
      <pageSetup scale="84" orientation="landscape" horizontalDpi="4294967292" verticalDpi="4294967292" r:id="rId7"/>
      <headerFooter alignWithMargins="0"/>
    </customSheetView>
    <customSheetView guid="{A2494C54-8D9D-4A05-9F27-C858173D9692}" zeroValues="0" hiddenColumns="1">
      <selection activeCell="L52" sqref="G52:L52"/>
      <pageMargins left="0.5" right="0.5" top="0.5" bottom="0.25" header="0.5" footer="0.5"/>
      <printOptions horizontalCentered="1" verticalCentered="1"/>
      <pageSetup scale="84" orientation="landscape" horizontalDpi="4294967292" verticalDpi="4294967292" r:id="rId8"/>
      <headerFooter alignWithMargins="0"/>
    </customSheetView>
    <customSheetView guid="{74404EEC-CA6A-48B0-B168-B7933282EEB2}" showPageBreaks="1" zeroValues="0" printArea="1" hiddenColumns="1">
      <selection activeCell="L52" sqref="G52:L52"/>
      <pageMargins left="0.5" right="0.5" top="0.5" bottom="0.25" header="0.5" footer="0.5"/>
      <printOptions horizontalCentered="1" verticalCentered="1"/>
      <pageSetup scale="84" orientation="landscape" horizontalDpi="4294967292" verticalDpi="4294967292" r:id="rId9"/>
      <headerFooter alignWithMargins="0"/>
    </customSheetView>
    <customSheetView guid="{FB19BFAA-60BA-4CC2-92E5-E4C141AE804E}" zeroValues="0" hiddenColumns="1">
      <selection activeCell="D45" sqref="D45"/>
      <pageMargins left="0.5" right="0.5" top="0.5" bottom="0.25" header="0.5" footer="0.5"/>
      <printOptions horizontalCentered="1" verticalCentered="1"/>
      <pageSetup scale="84" orientation="landscape" horizontalDpi="4294967292" verticalDpi="4294967292" r:id="rId10"/>
      <headerFooter alignWithMargins="0"/>
    </customSheetView>
    <customSheetView guid="{F56BCD39-3910-4701-BCCF-245589B07D98}" showPageBreaks="1" zeroValues="0" printArea="1" hiddenColumns="1">
      <selection activeCell="L52" sqref="G52:L52"/>
      <pageMargins left="0.5" right="0.5" top="0.5" bottom="0.25" header="0.5" footer="0.5"/>
      <printOptions horizontalCentered="1" verticalCentered="1"/>
      <pageSetup scale="84" orientation="landscape" horizontalDpi="4294967292" verticalDpi="4294967292" r:id="rId11"/>
      <headerFooter alignWithMargins="0"/>
    </customSheetView>
    <customSheetView guid="{D099E5BD-69C3-4A36-A01A-AB9127CD02AF}" zeroValues="0" hiddenColumns="1" topLeftCell="A34">
      <selection activeCell="L53" sqref="L53"/>
      <pageMargins left="0.5" right="0.5" top="0.5" bottom="0.25" header="0.5" footer="0.5"/>
      <printOptions horizontalCentered="1" verticalCentered="1"/>
      <pageSetup scale="84" orientation="landscape" r:id="rId12"/>
      <headerFooter alignWithMargins="0"/>
    </customSheetView>
  </customSheetViews>
  <mergeCells count="2">
    <mergeCell ref="A3:A16"/>
    <mergeCell ref="O3:O16"/>
  </mergeCells>
  <printOptions horizontalCentered="1" verticalCentered="1"/>
  <pageMargins left="0.5" right="0.5" top="0.5" bottom="0.25" header="0.5" footer="0.5"/>
  <pageSetup scale="84" orientation="landscape" r:id="rId13"/>
  <headerFooter alignWithMargins="0"/>
  <drawing r:id="rId1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I1" sqref="I1"/>
    </sheetView>
  </sheetViews>
  <sheetFormatPr defaultColWidth="9.140625" defaultRowHeight="12.75"/>
  <cols>
    <col min="1" max="16384" width="9.140625" style="571"/>
  </cols>
  <sheetData>
    <row r="1" spans="1:9" s="569" customFormat="1" ht="12">
      <c r="A1" s="568">
        <v>50</v>
      </c>
      <c r="I1" s="570" t="s">
        <v>3204</v>
      </c>
    </row>
    <row r="2" spans="1:9">
      <c r="A2" s="3716" t="s">
        <v>37</v>
      </c>
      <c r="B2" s="3717"/>
      <c r="C2" s="3717"/>
      <c r="D2" s="3717"/>
      <c r="E2" s="3717"/>
      <c r="F2" s="3717"/>
      <c r="G2" s="3717"/>
      <c r="H2" s="3717"/>
      <c r="I2" s="3718"/>
    </row>
    <row r="3" spans="1:9">
      <c r="A3" s="572"/>
      <c r="B3" s="573"/>
      <c r="C3" s="573"/>
      <c r="D3" s="573"/>
      <c r="E3" s="573"/>
      <c r="F3" s="573"/>
      <c r="G3" s="573"/>
      <c r="H3" s="573"/>
      <c r="I3" s="574"/>
    </row>
    <row r="4" spans="1:9">
      <c r="A4" s="3745"/>
      <c r="B4" s="3746"/>
      <c r="C4" s="3746"/>
      <c r="D4" s="3746"/>
      <c r="E4" s="3746"/>
      <c r="F4" s="3746"/>
      <c r="G4" s="3746"/>
      <c r="H4" s="3746"/>
      <c r="I4" s="3747"/>
    </row>
    <row r="5" spans="1:9">
      <c r="A5" s="572"/>
      <c r="B5" s="573"/>
      <c r="C5" s="573"/>
      <c r="D5" s="573"/>
      <c r="E5" s="573"/>
      <c r="F5" s="573"/>
      <c r="G5" s="573"/>
      <c r="H5" s="573"/>
      <c r="I5" s="574"/>
    </row>
    <row r="6" spans="1:9">
      <c r="A6" s="572"/>
      <c r="B6" s="573"/>
      <c r="C6" s="573"/>
      <c r="D6" s="573"/>
      <c r="E6" s="573"/>
      <c r="F6" s="573"/>
      <c r="G6" s="573"/>
      <c r="H6" s="573"/>
      <c r="I6" s="574"/>
    </row>
    <row r="7" spans="1:9">
      <c r="A7" s="572"/>
      <c r="B7" s="573"/>
      <c r="C7" s="573"/>
      <c r="D7" s="573"/>
      <c r="E7" s="573"/>
      <c r="F7" s="573"/>
      <c r="G7" s="573"/>
      <c r="H7" s="573"/>
      <c r="I7" s="574"/>
    </row>
    <row r="8" spans="1:9">
      <c r="A8" s="572"/>
      <c r="B8" s="573"/>
      <c r="C8" s="573"/>
      <c r="D8" s="573"/>
      <c r="E8" s="573"/>
      <c r="F8" s="573"/>
      <c r="G8" s="573"/>
      <c r="H8" s="573"/>
      <c r="I8" s="574"/>
    </row>
    <row r="9" spans="1:9">
      <c r="A9" s="572"/>
      <c r="B9" s="573"/>
      <c r="C9" s="573"/>
      <c r="D9" s="573"/>
      <c r="E9" s="573"/>
      <c r="F9" s="573"/>
      <c r="G9" s="573"/>
      <c r="H9" s="573"/>
      <c r="I9" s="574"/>
    </row>
    <row r="10" spans="1:9">
      <c r="A10" s="572"/>
      <c r="B10" s="573"/>
      <c r="C10" s="573"/>
      <c r="D10" s="573"/>
      <c r="E10" s="573"/>
      <c r="F10" s="573"/>
      <c r="G10" s="573"/>
      <c r="H10" s="573"/>
      <c r="I10" s="574"/>
    </row>
    <row r="11" spans="1:9">
      <c r="A11" s="572"/>
      <c r="B11" s="573"/>
      <c r="C11" s="573"/>
      <c r="D11" s="573"/>
      <c r="E11" s="573"/>
      <c r="F11" s="573"/>
      <c r="G11" s="573"/>
      <c r="H11" s="573"/>
      <c r="I11" s="574"/>
    </row>
    <row r="12" spans="1:9">
      <c r="A12" s="572"/>
      <c r="B12" s="573"/>
      <c r="C12" s="573"/>
      <c r="D12" s="573"/>
      <c r="E12" s="573"/>
      <c r="F12" s="573"/>
      <c r="G12" s="573"/>
      <c r="H12" s="573"/>
      <c r="I12" s="574"/>
    </row>
    <row r="13" spans="1:9">
      <c r="A13" s="572"/>
      <c r="B13" s="573"/>
      <c r="C13" s="573"/>
      <c r="D13" s="573"/>
      <c r="E13" s="573"/>
      <c r="F13" s="573"/>
      <c r="G13" s="573"/>
      <c r="H13" s="573"/>
      <c r="I13" s="574"/>
    </row>
    <row r="14" spans="1:9">
      <c r="A14" s="572"/>
      <c r="B14" s="573"/>
      <c r="C14" s="573"/>
      <c r="D14" s="573"/>
      <c r="E14" s="573"/>
      <c r="F14" s="573"/>
      <c r="G14" s="573"/>
      <c r="H14" s="573"/>
      <c r="I14" s="574"/>
    </row>
    <row r="15" spans="1:9">
      <c r="A15" s="572"/>
      <c r="B15" s="573"/>
      <c r="C15" s="573"/>
      <c r="D15" s="573"/>
      <c r="E15" s="573"/>
      <c r="F15" s="573"/>
      <c r="G15" s="573"/>
      <c r="H15" s="573"/>
      <c r="I15" s="574"/>
    </row>
    <row r="16" spans="1:9">
      <c r="A16" s="572"/>
      <c r="B16" s="573"/>
      <c r="C16" s="573"/>
      <c r="D16" s="573"/>
      <c r="E16" s="573"/>
      <c r="F16" s="573"/>
      <c r="G16" s="573"/>
      <c r="H16" s="573"/>
      <c r="I16" s="574"/>
    </row>
    <row r="17" spans="1:9">
      <c r="A17" s="572"/>
      <c r="B17" s="573"/>
      <c r="C17" s="573"/>
      <c r="D17" s="573"/>
      <c r="E17" s="573"/>
      <c r="F17" s="573"/>
      <c r="G17" s="573"/>
      <c r="H17" s="573"/>
      <c r="I17" s="574"/>
    </row>
    <row r="18" spans="1:9">
      <c r="A18" s="572"/>
      <c r="B18" s="573"/>
      <c r="C18" s="573"/>
      <c r="D18" s="573"/>
      <c r="E18" s="573"/>
      <c r="F18" s="573"/>
      <c r="G18" s="573"/>
      <c r="H18" s="573"/>
      <c r="I18" s="574"/>
    </row>
    <row r="19" spans="1:9">
      <c r="A19" s="572"/>
      <c r="B19" s="573"/>
      <c r="C19" s="573"/>
      <c r="D19" s="573"/>
      <c r="E19" s="573"/>
      <c r="F19" s="573"/>
      <c r="G19" s="573"/>
      <c r="H19" s="573"/>
      <c r="I19" s="574"/>
    </row>
    <row r="20" spans="1:9">
      <c r="A20" s="572"/>
      <c r="B20" s="573"/>
      <c r="C20" s="573"/>
      <c r="D20" s="573"/>
      <c r="E20" s="573"/>
      <c r="F20" s="573"/>
      <c r="G20" s="573"/>
      <c r="H20" s="573"/>
      <c r="I20" s="574"/>
    </row>
    <row r="21" spans="1:9">
      <c r="A21" s="572"/>
      <c r="B21" s="573"/>
      <c r="C21" s="573"/>
      <c r="D21" s="573"/>
      <c r="E21" s="573"/>
      <c r="F21" s="573"/>
      <c r="G21" s="573"/>
      <c r="H21" s="573"/>
      <c r="I21" s="574"/>
    </row>
    <row r="22" spans="1:9">
      <c r="A22" s="572"/>
      <c r="B22" s="573"/>
      <c r="C22" s="573"/>
      <c r="D22" s="573"/>
      <c r="E22" s="573"/>
      <c r="F22" s="573"/>
      <c r="G22" s="573"/>
      <c r="H22" s="573"/>
      <c r="I22" s="574"/>
    </row>
    <row r="23" spans="1:9">
      <c r="A23" s="572"/>
      <c r="B23" s="573"/>
      <c r="C23" s="573"/>
      <c r="D23" s="573"/>
      <c r="E23" s="573"/>
      <c r="F23" s="573"/>
      <c r="G23" s="573"/>
      <c r="H23" s="573"/>
      <c r="I23" s="574"/>
    </row>
    <row r="24" spans="1:9">
      <c r="A24" s="572"/>
      <c r="B24" s="573"/>
      <c r="C24" s="573"/>
      <c r="D24" s="573"/>
      <c r="E24" s="573"/>
      <c r="F24" s="573"/>
      <c r="G24" s="573"/>
      <c r="H24" s="573"/>
      <c r="I24" s="574"/>
    </row>
    <row r="25" spans="1:9">
      <c r="A25" s="572"/>
      <c r="B25" s="573"/>
      <c r="C25" s="573"/>
      <c r="D25" s="573"/>
      <c r="E25" s="573"/>
      <c r="F25" s="573"/>
      <c r="G25" s="573"/>
      <c r="H25" s="573"/>
      <c r="I25" s="574"/>
    </row>
    <row r="26" spans="1:9">
      <c r="A26" s="572"/>
      <c r="B26" s="573"/>
      <c r="C26" s="573"/>
      <c r="D26" s="573"/>
      <c r="E26" s="573"/>
      <c r="F26" s="573"/>
      <c r="G26" s="573"/>
      <c r="H26" s="573"/>
      <c r="I26" s="574"/>
    </row>
    <row r="27" spans="1:9">
      <c r="A27" s="572"/>
      <c r="B27" s="573"/>
      <c r="C27" s="573"/>
      <c r="D27" s="573"/>
      <c r="E27" s="573"/>
      <c r="F27" s="573"/>
      <c r="G27" s="573"/>
      <c r="H27" s="573"/>
      <c r="I27" s="574"/>
    </row>
    <row r="28" spans="1:9">
      <c r="A28" s="572"/>
      <c r="B28" s="573"/>
      <c r="C28" s="573"/>
      <c r="D28" s="573"/>
      <c r="E28" s="573"/>
      <c r="F28" s="573"/>
      <c r="G28" s="573"/>
      <c r="H28" s="573"/>
      <c r="I28" s="574"/>
    </row>
    <row r="29" spans="1:9">
      <c r="A29" s="572"/>
      <c r="B29" s="573"/>
      <c r="C29" s="573"/>
      <c r="D29" s="573"/>
      <c r="E29" s="573"/>
      <c r="F29" s="573"/>
      <c r="G29" s="573"/>
      <c r="H29" s="573"/>
      <c r="I29" s="574"/>
    </row>
    <row r="30" spans="1:9">
      <c r="A30" s="572"/>
      <c r="B30" s="573"/>
      <c r="C30" s="573"/>
      <c r="D30" s="573"/>
      <c r="E30" s="573"/>
      <c r="F30" s="573"/>
      <c r="G30" s="573"/>
      <c r="H30" s="573"/>
      <c r="I30" s="574"/>
    </row>
    <row r="31" spans="1:9">
      <c r="A31" s="572"/>
      <c r="B31" s="573"/>
      <c r="C31" s="573"/>
      <c r="D31" s="573"/>
      <c r="E31" s="573"/>
      <c r="F31" s="573"/>
      <c r="G31" s="573"/>
      <c r="H31" s="573"/>
      <c r="I31" s="574"/>
    </row>
    <row r="32" spans="1:9">
      <c r="A32" s="572"/>
      <c r="B32" s="573"/>
      <c r="C32" s="573"/>
      <c r="D32" s="573"/>
      <c r="E32" s="573"/>
      <c r="F32" s="573"/>
      <c r="G32" s="573"/>
      <c r="H32" s="573"/>
      <c r="I32" s="574"/>
    </row>
    <row r="33" spans="1:9">
      <c r="A33" s="572"/>
      <c r="B33" s="573"/>
      <c r="C33" s="573"/>
      <c r="D33" s="573"/>
      <c r="E33" s="573"/>
      <c r="F33" s="573"/>
      <c r="G33" s="573"/>
      <c r="H33" s="573"/>
      <c r="I33" s="574"/>
    </row>
    <row r="34" spans="1:9">
      <c r="A34" s="572"/>
      <c r="B34" s="573"/>
      <c r="C34" s="573"/>
      <c r="D34" s="573"/>
      <c r="E34" s="573"/>
      <c r="F34" s="573"/>
      <c r="G34" s="573"/>
      <c r="H34" s="573"/>
      <c r="I34" s="574"/>
    </row>
    <row r="35" spans="1:9">
      <c r="A35" s="572"/>
      <c r="B35" s="573"/>
      <c r="C35" s="573"/>
      <c r="D35" s="573"/>
      <c r="E35" s="573"/>
      <c r="F35" s="573"/>
      <c r="G35" s="573"/>
      <c r="H35" s="573"/>
      <c r="I35" s="574"/>
    </row>
    <row r="36" spans="1:9">
      <c r="A36" s="572"/>
      <c r="B36" s="573"/>
      <c r="C36" s="573"/>
      <c r="D36" s="573"/>
      <c r="E36" s="573"/>
      <c r="F36" s="573"/>
      <c r="G36" s="573"/>
      <c r="H36" s="573"/>
      <c r="I36" s="574"/>
    </row>
    <row r="37" spans="1:9">
      <c r="A37" s="572"/>
      <c r="B37" s="573"/>
      <c r="C37" s="573"/>
      <c r="D37" s="573"/>
      <c r="E37" s="573"/>
      <c r="F37" s="573"/>
      <c r="G37" s="573"/>
      <c r="H37" s="573"/>
      <c r="I37" s="574"/>
    </row>
    <row r="38" spans="1:9">
      <c r="A38" s="572"/>
      <c r="B38" s="573"/>
      <c r="C38" s="573"/>
      <c r="D38" s="573"/>
      <c r="E38" s="573"/>
      <c r="F38" s="573"/>
      <c r="G38" s="573"/>
      <c r="H38" s="573"/>
      <c r="I38" s="574"/>
    </row>
    <row r="39" spans="1:9">
      <c r="A39" s="572"/>
      <c r="B39" s="573"/>
      <c r="C39" s="573"/>
      <c r="D39" s="573"/>
      <c r="E39" s="573"/>
      <c r="F39" s="573"/>
      <c r="G39" s="573"/>
      <c r="H39" s="573"/>
      <c r="I39" s="574"/>
    </row>
    <row r="40" spans="1:9">
      <c r="A40" s="572"/>
      <c r="B40" s="573"/>
      <c r="C40" s="573"/>
      <c r="D40" s="573"/>
      <c r="E40" s="573"/>
      <c r="F40" s="573"/>
      <c r="G40" s="573"/>
      <c r="H40" s="573"/>
      <c r="I40" s="574"/>
    </row>
    <row r="41" spans="1:9">
      <c r="A41" s="572"/>
      <c r="B41" s="573"/>
      <c r="C41" s="573"/>
      <c r="D41" s="573"/>
      <c r="E41" s="573"/>
      <c r="F41" s="573"/>
      <c r="G41" s="573"/>
      <c r="H41" s="573"/>
      <c r="I41" s="574"/>
    </row>
    <row r="42" spans="1:9">
      <c r="A42" s="572"/>
      <c r="B42" s="573"/>
      <c r="C42" s="573"/>
      <c r="D42" s="573"/>
      <c r="E42" s="573"/>
      <c r="F42" s="573"/>
      <c r="G42" s="573"/>
      <c r="H42" s="573"/>
      <c r="I42" s="574"/>
    </row>
    <row r="43" spans="1:9">
      <c r="A43" s="572"/>
      <c r="B43" s="573"/>
      <c r="C43" s="573"/>
      <c r="D43" s="573"/>
      <c r="E43" s="573"/>
      <c r="F43" s="573"/>
      <c r="G43" s="573"/>
      <c r="H43" s="573"/>
      <c r="I43" s="574"/>
    </row>
    <row r="44" spans="1:9">
      <c r="A44" s="572"/>
      <c r="B44" s="573"/>
      <c r="C44" s="573"/>
      <c r="D44" s="573"/>
      <c r="E44" s="573"/>
      <c r="F44" s="573"/>
      <c r="G44" s="573"/>
      <c r="H44" s="573"/>
      <c r="I44" s="574"/>
    </row>
    <row r="45" spans="1:9">
      <c r="A45" s="572"/>
      <c r="B45" s="573"/>
      <c r="C45" s="573"/>
      <c r="D45" s="573"/>
      <c r="E45" s="573"/>
      <c r="F45" s="573"/>
      <c r="G45" s="573"/>
      <c r="H45" s="573"/>
      <c r="I45" s="574"/>
    </row>
    <row r="46" spans="1:9">
      <c r="A46" s="572"/>
      <c r="B46" s="573"/>
      <c r="C46" s="573"/>
      <c r="D46" s="573"/>
      <c r="E46" s="573"/>
      <c r="F46" s="573"/>
      <c r="G46" s="573"/>
      <c r="H46" s="573"/>
      <c r="I46" s="574"/>
    </row>
    <row r="47" spans="1:9">
      <c r="A47" s="572"/>
      <c r="B47" s="573"/>
      <c r="C47" s="573"/>
      <c r="D47" s="573"/>
      <c r="E47" s="573"/>
      <c r="F47" s="573"/>
      <c r="G47" s="573"/>
      <c r="H47" s="573"/>
      <c r="I47" s="574"/>
    </row>
    <row r="48" spans="1:9">
      <c r="A48" s="572"/>
      <c r="B48" s="573"/>
      <c r="C48" s="573"/>
      <c r="D48" s="573"/>
      <c r="E48" s="573"/>
      <c r="F48" s="573"/>
      <c r="G48" s="573"/>
      <c r="H48" s="573"/>
      <c r="I48" s="574"/>
    </row>
    <row r="49" spans="1:9">
      <c r="A49" s="572"/>
      <c r="B49" s="573"/>
      <c r="C49" s="573"/>
      <c r="D49" s="573"/>
      <c r="E49" s="573"/>
      <c r="F49" s="573"/>
      <c r="G49" s="573"/>
      <c r="H49" s="573"/>
      <c r="I49" s="574"/>
    </row>
    <row r="50" spans="1:9">
      <c r="A50" s="572"/>
      <c r="B50" s="573"/>
      <c r="C50" s="573"/>
      <c r="D50" s="573"/>
      <c r="E50" s="573"/>
      <c r="F50" s="573"/>
      <c r="G50" s="573"/>
      <c r="H50" s="573"/>
      <c r="I50" s="574"/>
    </row>
    <row r="51" spans="1:9">
      <c r="A51" s="575"/>
      <c r="B51" s="576"/>
      <c r="C51" s="576"/>
      <c r="D51" s="576"/>
      <c r="E51" s="576"/>
      <c r="F51" s="576"/>
      <c r="G51" s="576"/>
      <c r="H51" s="576"/>
      <c r="I51" s="577"/>
    </row>
    <row r="52" spans="1:9" s="569" customFormat="1" ht="12">
      <c r="I52" s="570" t="s">
        <v>388</v>
      </c>
    </row>
  </sheetData>
  <customSheetViews>
    <customSheetView guid="{4E7A3D04-9F51-465C-A42B-3DF9B3E7D5B5}">
      <selection activeCell="P29" sqref="P29"/>
      <pageMargins left="0.5" right="0.5" top="0.5" bottom="0.25" header="0.5" footer="0.5"/>
      <printOptions horizontalCentered="1" verticalCentered="1"/>
      <pageSetup orientation="portrait" r:id="rId1"/>
      <headerFooter alignWithMargins="0"/>
    </customSheetView>
    <customSheetView guid="{0DB5BAD5-393A-4F38-9E8B-709DEA7858B1}">
      <selection activeCell="P29" sqref="P29"/>
      <pageMargins left="0.5" right="0.5" top="0.5" bottom="0.25" header="0.5" footer="0.5"/>
      <printOptions horizontalCentered="1" verticalCentered="1"/>
      <pageSetup orientation="portrait" r:id="rId2"/>
      <headerFooter alignWithMargins="0"/>
    </customSheetView>
    <customSheetView guid="{9188604F-721B-4607-B5A7-F14601E34BB8}">
      <selection activeCell="P29" sqref="P29"/>
      <pageMargins left="0.5" right="0.5" top="0.5" bottom="0.25" header="0.5" footer="0.5"/>
      <printOptions horizontalCentered="1" verticalCentered="1"/>
      <pageSetup orientation="portrait" r:id="rId3"/>
      <headerFooter alignWithMargins="0"/>
    </customSheetView>
    <customSheetView guid="{26429A53-B624-4AA6-8C8D-667186B058B8}">
      <selection activeCell="P29" sqref="P29"/>
      <pageMargins left="0.5" right="0.5" top="0.5" bottom="0.25" header="0.5" footer="0.5"/>
      <printOptions horizontalCentered="1" verticalCentered="1"/>
      <pageSetup orientation="portrait" r:id="rId4"/>
      <headerFooter alignWithMargins="0"/>
    </customSheetView>
    <customSheetView guid="{7390B031-6060-4327-BF01-8B9465EDB6D9}">
      <selection activeCell="P29" sqref="P29"/>
      <pageMargins left="0.5" right="0.5" top="0.5" bottom="0.25" header="0.5" footer="0.5"/>
      <printOptions horizontalCentered="1" verticalCentered="1"/>
      <pageSetup orientation="portrait" r:id="rId5"/>
      <headerFooter alignWithMargins="0"/>
    </customSheetView>
    <customSheetView guid="{49D366EC-C851-4932-854D-8EA887B298C5}">
      <selection activeCell="P29" sqref="P29"/>
      <pageMargins left="0.5" right="0.5" top="0.5" bottom="0.25" header="0.5" footer="0.5"/>
      <printOptions horizontalCentered="1" verticalCentered="1"/>
      <pageSetup orientation="portrait" r:id="rId6"/>
      <headerFooter alignWithMargins="0"/>
    </customSheetView>
    <customSheetView guid="{F228F194-B0FE-4A91-A927-06A4E89703F0}">
      <selection activeCell="P29" sqref="P29"/>
      <pageMargins left="0.5" right="0.5" top="0.5" bottom="0.25" header="0.5" footer="0.5"/>
      <printOptions horizontalCentered="1" verticalCentered="1"/>
      <pageSetup orientation="portrait" r:id="rId7"/>
      <headerFooter alignWithMargins="0"/>
    </customSheetView>
    <customSheetView guid="{A2494C54-8D9D-4A05-9F27-C858173D9692}">
      <selection activeCell="P29" sqref="P29"/>
      <pageMargins left="0.5" right="0.5" top="0.5" bottom="0.25" header="0.5" footer="0.5"/>
      <printOptions horizontalCentered="1" verticalCentered="1"/>
      <pageSetup orientation="portrait" r:id="rId8"/>
      <headerFooter alignWithMargins="0"/>
    </customSheetView>
    <customSheetView guid="{74404EEC-CA6A-48B0-B168-B7933282EEB2}">
      <selection activeCell="P29" sqref="P29"/>
      <pageMargins left="0.5" right="0.5" top="0.5" bottom="0.25" header="0.5" footer="0.5"/>
      <printOptions horizontalCentered="1" verticalCentered="1"/>
      <pageSetup orientation="portrait" r:id="rId9"/>
      <headerFooter alignWithMargins="0"/>
    </customSheetView>
    <customSheetView guid="{FB19BFAA-60BA-4CC2-92E5-E4C141AE804E}">
      <selection activeCell="P29" sqref="P29"/>
      <pageMargins left="0.5" right="0.5" top="0.5" bottom="0.25" header="0.5" footer="0.5"/>
      <printOptions horizontalCentered="1" verticalCentered="1"/>
      <pageSetup orientation="portrait" r:id="rId10"/>
      <headerFooter alignWithMargins="0"/>
    </customSheetView>
    <customSheetView guid="{F56BCD39-3910-4701-BCCF-245589B07D98}">
      <selection activeCell="P29" sqref="P29"/>
      <pageMargins left="0.5" right="0.5" top="0.5" bottom="0.25" header="0.5" footer="0.5"/>
      <printOptions horizontalCentered="1" verticalCentered="1"/>
      <pageSetup orientation="portrait" r:id="rId11"/>
      <headerFooter alignWithMargins="0"/>
    </customSheetView>
    <customSheetView guid="{D099E5BD-69C3-4A36-A01A-AB9127CD02AF}">
      <selection activeCell="I1" sqref="I1"/>
      <pageMargins left="0.5" right="0.5" top="0.5" bottom="0.25" header="0.5" footer="0.5"/>
      <printOptions horizontalCentered="1" verticalCentered="1"/>
      <pageSetup orientation="portrait" r:id="rId12"/>
      <headerFooter alignWithMargins="0"/>
    </customSheetView>
  </customSheetViews>
  <mergeCells count="2">
    <mergeCell ref="A2:I2"/>
    <mergeCell ref="A4:I4"/>
  </mergeCells>
  <printOptions horizontalCentered="1" verticalCentered="1"/>
  <pageMargins left="0.5" right="0.5" top="0.5" bottom="0.25" header="0.5" footer="0.5"/>
  <pageSetup orientation="portrait" r:id="rId13"/>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0"/>
  <sheetViews>
    <sheetView zoomScaleNormal="100" workbookViewId="0">
      <selection activeCell="B20" sqref="B20:B22"/>
    </sheetView>
  </sheetViews>
  <sheetFormatPr defaultColWidth="8" defaultRowHeight="11.25"/>
  <cols>
    <col min="1" max="1" width="2.28515625" style="1402" customWidth="1"/>
    <col min="2" max="2" width="80.7109375" style="1402" customWidth="1"/>
    <col min="3" max="3" width="2.28515625" style="1402" customWidth="1"/>
    <col min="4" max="5" width="8" style="1402" hidden="1" customWidth="1"/>
    <col min="6" max="16384" width="8" style="1402"/>
  </cols>
  <sheetData>
    <row r="1" spans="1:6" s="1582" customFormat="1" ht="12">
      <c r="A1" s="308" t="s">
        <v>3204</v>
      </c>
      <c r="B1" s="1579"/>
      <c r="C1" s="1580"/>
      <c r="D1" s="1579"/>
      <c r="E1" s="1581">
        <v>55</v>
      </c>
      <c r="F1" s="1582">
        <v>51</v>
      </c>
    </row>
    <row r="2" spans="1:6" ht="12" customHeight="1">
      <c r="A2" s="1583" t="s">
        <v>1751</v>
      </c>
      <c r="B2" s="1584"/>
      <c r="C2" s="1584"/>
      <c r="D2" s="1584"/>
      <c r="E2" s="1584"/>
      <c r="F2" s="1585"/>
    </row>
    <row r="3" spans="1:6" ht="12" customHeight="1">
      <c r="A3" s="1586"/>
      <c r="B3" s="1587"/>
      <c r="C3" s="1587"/>
      <c r="D3" s="1587"/>
      <c r="E3" s="1588"/>
      <c r="F3" s="1589"/>
    </row>
    <row r="4" spans="1:6" ht="12" customHeight="1">
      <c r="A4" s="1590" t="s">
        <v>153</v>
      </c>
      <c r="B4" s="1587" t="s">
        <v>1661</v>
      </c>
      <c r="C4" s="1587"/>
      <c r="D4" s="1587"/>
      <c r="E4" s="1588"/>
      <c r="F4" s="1589"/>
    </row>
    <row r="5" spans="1:6" ht="12" customHeight="1">
      <c r="A5" s="1590" t="s">
        <v>157</v>
      </c>
      <c r="B5" s="1587" t="s">
        <v>1752</v>
      </c>
      <c r="C5" s="1587"/>
      <c r="D5" s="1587"/>
      <c r="E5" s="1588"/>
      <c r="F5" s="1589"/>
    </row>
    <row r="6" spans="1:6" ht="12" customHeight="1">
      <c r="A6" s="1591"/>
      <c r="B6" s="1587" t="s">
        <v>1753</v>
      </c>
      <c r="C6" s="1587"/>
      <c r="D6" s="1587"/>
      <c r="E6" s="1588"/>
      <c r="F6" s="1589"/>
    </row>
    <row r="7" spans="1:6" ht="12" customHeight="1">
      <c r="A7" s="1590" t="s">
        <v>162</v>
      </c>
      <c r="B7" s="1587" t="s">
        <v>1754</v>
      </c>
      <c r="C7" s="1587"/>
      <c r="D7" s="1587"/>
      <c r="E7" s="1588"/>
      <c r="F7" s="1589"/>
    </row>
    <row r="8" spans="1:6" ht="12" customHeight="1">
      <c r="A8" s="1586"/>
      <c r="B8" s="1587" t="s">
        <v>1755</v>
      </c>
      <c r="C8" s="1587"/>
      <c r="D8" s="1587"/>
      <c r="E8" s="1588"/>
      <c r="F8" s="1589"/>
    </row>
    <row r="9" spans="1:6" ht="12" customHeight="1">
      <c r="A9" s="1586"/>
      <c r="B9" s="1587" t="s">
        <v>1756</v>
      </c>
      <c r="C9" s="1587"/>
      <c r="D9" s="1587"/>
      <c r="E9" s="1588"/>
      <c r="F9" s="1589"/>
    </row>
    <row r="10" spans="1:6" ht="12" customHeight="1">
      <c r="A10" s="1586"/>
      <c r="B10" s="1587" t="s">
        <v>1757</v>
      </c>
      <c r="C10" s="1587"/>
      <c r="D10" s="1587"/>
      <c r="E10" s="1588"/>
      <c r="F10" s="1589"/>
    </row>
    <row r="11" spans="1:6" ht="12" customHeight="1">
      <c r="A11" s="1586"/>
      <c r="B11" s="1587" t="s">
        <v>1758</v>
      </c>
      <c r="C11" s="1587"/>
      <c r="D11" s="1587"/>
      <c r="E11" s="1588"/>
      <c r="F11" s="1589"/>
    </row>
    <row r="12" spans="1:6" ht="12" customHeight="1">
      <c r="A12" s="1586"/>
      <c r="B12" s="1587" t="s">
        <v>1759</v>
      </c>
      <c r="C12" s="1587"/>
      <c r="D12" s="1587"/>
      <c r="E12" s="1588"/>
      <c r="F12" s="1589"/>
    </row>
    <row r="13" spans="1:6" ht="12" customHeight="1">
      <c r="A13" s="1586"/>
      <c r="B13" s="1587" t="s">
        <v>1760</v>
      </c>
      <c r="C13" s="1587"/>
      <c r="D13" s="1587"/>
      <c r="E13" s="1588"/>
      <c r="F13" s="1589"/>
    </row>
    <row r="14" spans="1:6" ht="12" customHeight="1">
      <c r="A14" s="1586"/>
      <c r="B14" s="1587" t="s">
        <v>1761</v>
      </c>
      <c r="C14" s="1587"/>
      <c r="D14" s="1587"/>
      <c r="E14" s="1588"/>
      <c r="F14" s="1589"/>
    </row>
    <row r="15" spans="1:6" ht="12" customHeight="1">
      <c r="A15" s="1586"/>
      <c r="B15" s="1587" t="s">
        <v>1762</v>
      </c>
      <c r="C15" s="1587"/>
      <c r="D15" s="1587"/>
      <c r="E15" s="1588"/>
      <c r="F15" s="1589"/>
    </row>
    <row r="16" spans="1:6" ht="12" customHeight="1">
      <c r="A16" s="1586"/>
      <c r="B16" s="1587" t="s">
        <v>1763</v>
      </c>
      <c r="C16" s="1587"/>
      <c r="D16" s="1587"/>
      <c r="E16" s="1588"/>
      <c r="F16" s="1589"/>
    </row>
    <row r="17" spans="1:6" ht="12" customHeight="1">
      <c r="A17" s="1586"/>
      <c r="B17" s="1587" t="s">
        <v>1764</v>
      </c>
      <c r="C17" s="1587"/>
      <c r="D17" s="1587"/>
      <c r="E17" s="1588"/>
      <c r="F17" s="1589"/>
    </row>
    <row r="18" spans="1:6" ht="12" customHeight="1">
      <c r="A18" s="1586"/>
      <c r="B18" s="1587" t="s">
        <v>1765</v>
      </c>
      <c r="C18" s="1587"/>
      <c r="D18" s="1587"/>
      <c r="E18" s="1588"/>
      <c r="F18" s="1589"/>
    </row>
    <row r="19" spans="1:6" ht="12" customHeight="1">
      <c r="A19" s="1586"/>
      <c r="B19" s="1587" t="s">
        <v>1766</v>
      </c>
      <c r="C19" s="1587"/>
      <c r="D19" s="1587"/>
      <c r="E19" s="1588"/>
      <c r="F19" s="1589"/>
    </row>
    <row r="20" spans="1:6" ht="12" customHeight="1">
      <c r="A20" s="1590" t="s">
        <v>155</v>
      </c>
      <c r="B20" s="1587" t="s">
        <v>1767</v>
      </c>
      <c r="C20" s="1587"/>
      <c r="D20" s="1587"/>
      <c r="E20" s="1588"/>
      <c r="F20" s="1589"/>
    </row>
    <row r="21" spans="1:6" ht="12" customHeight="1">
      <c r="A21" s="1591"/>
      <c r="B21" s="1587" t="s">
        <v>1768</v>
      </c>
      <c r="C21" s="1587"/>
      <c r="D21" s="1587"/>
      <c r="E21" s="1588"/>
      <c r="F21" s="1589"/>
    </row>
    <row r="22" spans="1:6" ht="12" customHeight="1">
      <c r="A22" s="1586"/>
      <c r="B22" s="1587" t="s">
        <v>1769</v>
      </c>
      <c r="C22" s="1587"/>
      <c r="D22" s="1587"/>
      <c r="E22" s="1588"/>
      <c r="F22" s="1589"/>
    </row>
    <row r="23" spans="1:6" ht="12" customHeight="1">
      <c r="A23" s="1586"/>
      <c r="B23" s="1587" t="s">
        <v>1770</v>
      </c>
      <c r="C23" s="1587"/>
      <c r="D23" s="1587"/>
      <c r="E23" s="1588"/>
      <c r="F23" s="1589"/>
    </row>
    <row r="24" spans="1:6" ht="12" customHeight="1">
      <c r="A24" s="1586"/>
      <c r="B24" s="1587" t="s">
        <v>1771</v>
      </c>
      <c r="C24" s="1587"/>
      <c r="D24" s="1587"/>
      <c r="E24" s="1588"/>
      <c r="F24" s="1589"/>
    </row>
    <row r="25" spans="1:6" ht="12" customHeight="1">
      <c r="A25" s="1586"/>
      <c r="B25" s="1587" t="s">
        <v>1760</v>
      </c>
      <c r="C25" s="1587"/>
      <c r="D25" s="1587"/>
      <c r="E25" s="1588"/>
      <c r="F25" s="1589"/>
    </row>
    <row r="26" spans="1:6" ht="12" customHeight="1">
      <c r="A26" s="1586"/>
      <c r="B26" s="1587" t="s">
        <v>1761</v>
      </c>
      <c r="C26" s="1587"/>
      <c r="D26" s="1587"/>
      <c r="E26" s="1588"/>
      <c r="F26" s="1589"/>
    </row>
    <row r="27" spans="1:6" ht="12" customHeight="1">
      <c r="A27" s="1586"/>
      <c r="B27" s="1587" t="s">
        <v>1772</v>
      </c>
      <c r="C27" s="1587"/>
      <c r="D27" s="1587"/>
      <c r="E27" s="1588"/>
      <c r="F27" s="1589"/>
    </row>
    <row r="28" spans="1:6" ht="12" customHeight="1">
      <c r="A28" s="1590" t="s">
        <v>164</v>
      </c>
      <c r="B28" s="1587" t="s">
        <v>1773</v>
      </c>
      <c r="C28" s="1587"/>
      <c r="D28" s="1587"/>
      <c r="E28" s="1588"/>
      <c r="F28" s="1589"/>
    </row>
    <row r="29" spans="1:6" ht="12" customHeight="1">
      <c r="A29" s="1586"/>
      <c r="B29" s="1587" t="s">
        <v>1774</v>
      </c>
      <c r="C29" s="1587"/>
      <c r="D29" s="1587"/>
      <c r="E29" s="1588"/>
      <c r="F29" s="1589"/>
    </row>
    <row r="30" spans="1:6" ht="12" customHeight="1">
      <c r="A30" s="1586"/>
      <c r="B30" s="1587" t="s">
        <v>1775</v>
      </c>
      <c r="C30" s="1587"/>
      <c r="D30" s="1587"/>
      <c r="E30" s="1588"/>
      <c r="F30" s="1589"/>
    </row>
    <row r="31" spans="1:6" ht="12" customHeight="1">
      <c r="A31" s="1590" t="s">
        <v>313</v>
      </c>
      <c r="B31" s="1587" t="s">
        <v>1776</v>
      </c>
      <c r="C31" s="1587"/>
      <c r="D31" s="1587"/>
      <c r="E31" s="1588"/>
      <c r="F31" s="1589"/>
    </row>
    <row r="32" spans="1:6" ht="12" customHeight="1">
      <c r="A32" s="1586"/>
      <c r="B32" s="1587" t="s">
        <v>1777</v>
      </c>
      <c r="C32" s="1587"/>
      <c r="D32" s="1587"/>
      <c r="E32" s="1588"/>
      <c r="F32" s="1589"/>
    </row>
    <row r="33" spans="1:6" ht="12" customHeight="1">
      <c r="A33" s="1586"/>
      <c r="B33" s="1587" t="s">
        <v>1778</v>
      </c>
      <c r="C33" s="1587"/>
      <c r="D33" s="1587"/>
      <c r="E33" s="1588"/>
      <c r="F33" s="1589"/>
    </row>
    <row r="34" spans="1:6" ht="12" customHeight="1">
      <c r="A34" s="1586"/>
      <c r="B34" s="1587" t="s">
        <v>1779</v>
      </c>
      <c r="C34" s="1587"/>
      <c r="D34" s="1587"/>
      <c r="E34" s="1588"/>
      <c r="F34" s="1589"/>
    </row>
    <row r="35" spans="1:6" ht="12" customHeight="1">
      <c r="A35" s="1586"/>
      <c r="B35" s="1587" t="s">
        <v>1780</v>
      </c>
      <c r="C35" s="1587"/>
      <c r="D35" s="1587"/>
      <c r="E35" s="1588"/>
      <c r="F35" s="1589"/>
    </row>
    <row r="36" spans="1:6" ht="12" customHeight="1">
      <c r="A36" s="1586"/>
      <c r="B36" s="1587" t="s">
        <v>1781</v>
      </c>
      <c r="C36" s="1587"/>
      <c r="D36" s="1587"/>
      <c r="E36" s="1588"/>
      <c r="F36" s="1589"/>
    </row>
    <row r="37" spans="1:6" ht="12" customHeight="1">
      <c r="A37" s="1586"/>
      <c r="B37" s="1587" t="s">
        <v>1782</v>
      </c>
      <c r="C37" s="1587"/>
      <c r="D37" s="1587"/>
      <c r="E37" s="1588"/>
      <c r="F37" s="1589"/>
    </row>
    <row r="38" spans="1:6" ht="12" customHeight="1">
      <c r="A38" s="1586"/>
      <c r="B38" s="1587" t="s">
        <v>1783</v>
      </c>
      <c r="C38" s="1587"/>
      <c r="D38" s="1587"/>
      <c r="E38" s="1588"/>
      <c r="F38" s="1589"/>
    </row>
    <row r="39" spans="1:6" ht="12" customHeight="1">
      <c r="A39" s="1590" t="s">
        <v>1784</v>
      </c>
      <c r="B39" s="1587" t="s">
        <v>1785</v>
      </c>
      <c r="C39" s="1587"/>
      <c r="D39" s="1587"/>
      <c r="E39" s="1588"/>
      <c r="F39" s="1589"/>
    </row>
    <row r="40" spans="1:6" ht="12" customHeight="1">
      <c r="A40" s="1586"/>
      <c r="B40" s="1587" t="s">
        <v>1786</v>
      </c>
      <c r="C40" s="1587"/>
      <c r="D40" s="1587"/>
      <c r="E40" s="1588"/>
      <c r="F40" s="1589"/>
    </row>
    <row r="41" spans="1:6" ht="12" customHeight="1">
      <c r="A41" s="1586"/>
      <c r="B41" s="1587" t="s">
        <v>1787</v>
      </c>
      <c r="C41" s="1587"/>
      <c r="D41" s="1587"/>
      <c r="E41" s="1588"/>
      <c r="F41" s="1589"/>
    </row>
    <row r="42" spans="1:6" ht="12" customHeight="1">
      <c r="A42" s="1586"/>
      <c r="B42" s="1587" t="s">
        <v>1788</v>
      </c>
      <c r="C42" s="1587"/>
      <c r="D42" s="1587"/>
      <c r="E42" s="1588"/>
      <c r="F42" s="1589"/>
    </row>
    <row r="43" spans="1:6" ht="12" customHeight="1">
      <c r="A43" s="1586"/>
      <c r="B43" s="1587" t="s">
        <v>1789</v>
      </c>
      <c r="C43" s="1587"/>
      <c r="D43" s="1587"/>
      <c r="E43" s="1588"/>
      <c r="F43" s="1589"/>
    </row>
    <row r="44" spans="1:6" ht="12" customHeight="1">
      <c r="A44" s="1586"/>
      <c r="B44" s="1587" t="s">
        <v>1790</v>
      </c>
      <c r="C44" s="1587"/>
      <c r="D44" s="1587"/>
      <c r="E44" s="1588"/>
      <c r="F44" s="1589"/>
    </row>
    <row r="45" spans="1:6" ht="12" customHeight="1">
      <c r="A45" s="1586"/>
      <c r="B45" s="1587" t="s">
        <v>1791</v>
      </c>
      <c r="C45" s="1587"/>
      <c r="D45" s="1587"/>
      <c r="E45" s="1588"/>
      <c r="F45" s="1589"/>
    </row>
    <row r="46" spans="1:6" ht="12" customHeight="1">
      <c r="A46" s="1586"/>
      <c r="B46" s="1587" t="s">
        <v>1792</v>
      </c>
      <c r="C46" s="1587"/>
      <c r="D46" s="1587"/>
      <c r="E46" s="1588"/>
      <c r="F46" s="1589"/>
    </row>
    <row r="47" spans="1:6" ht="12" customHeight="1">
      <c r="A47" s="1590" t="s">
        <v>1793</v>
      </c>
      <c r="B47" s="1587" t="s">
        <v>1794</v>
      </c>
      <c r="C47" s="1587"/>
      <c r="D47" s="1587"/>
      <c r="E47" s="1588"/>
      <c r="F47" s="1589"/>
    </row>
    <row r="48" spans="1:6" ht="12" customHeight="1">
      <c r="A48" s="1586"/>
      <c r="B48" s="1587" t="s">
        <v>1795</v>
      </c>
      <c r="C48" s="1587"/>
      <c r="D48" s="1587"/>
      <c r="E48" s="1588"/>
      <c r="F48" s="1589"/>
    </row>
    <row r="49" spans="1:6" ht="12" customHeight="1">
      <c r="A49" s="1586"/>
      <c r="B49" s="1587" t="s">
        <v>1796</v>
      </c>
      <c r="C49" s="1587"/>
      <c r="D49" s="1587"/>
      <c r="E49" s="1588"/>
      <c r="F49" s="1589"/>
    </row>
    <row r="50" spans="1:6" ht="12" customHeight="1">
      <c r="A50" s="1586"/>
      <c r="B50" s="1587"/>
      <c r="C50" s="1587"/>
      <c r="D50" s="1587"/>
      <c r="E50" s="1588"/>
      <c r="F50" s="1589"/>
    </row>
    <row r="51" spans="1:6" ht="12" customHeight="1">
      <c r="A51" s="1586"/>
      <c r="B51" s="1587"/>
      <c r="C51" s="1587"/>
      <c r="D51" s="1587"/>
      <c r="E51" s="1588"/>
      <c r="F51" s="1589"/>
    </row>
    <row r="52" spans="1:6" ht="12" customHeight="1">
      <c r="A52" s="1586"/>
      <c r="B52" s="1587"/>
      <c r="C52" s="1587"/>
      <c r="D52" s="1587"/>
      <c r="E52" s="1588"/>
      <c r="F52" s="1589"/>
    </row>
    <row r="53" spans="1:6" ht="12" customHeight="1">
      <c r="A53" s="1586"/>
      <c r="B53" s="1587"/>
      <c r="C53" s="1587"/>
      <c r="D53" s="1587"/>
      <c r="E53" s="1588"/>
      <c r="F53" s="1589"/>
    </row>
    <row r="54" spans="1:6" ht="12" customHeight="1">
      <c r="A54" s="1586"/>
      <c r="B54" s="1587"/>
      <c r="C54" s="1587"/>
      <c r="D54" s="1587"/>
      <c r="E54" s="1588"/>
      <c r="F54" s="1589"/>
    </row>
    <row r="55" spans="1:6" ht="12" customHeight="1">
      <c r="A55" s="1586"/>
      <c r="B55" s="1587"/>
      <c r="C55" s="1587"/>
      <c r="D55" s="1587"/>
      <c r="E55" s="1588"/>
      <c r="F55" s="1589"/>
    </row>
    <row r="56" spans="1:6" ht="12" customHeight="1">
      <c r="A56" s="1586"/>
      <c r="B56" s="1587"/>
      <c r="C56" s="1587"/>
      <c r="D56" s="1587"/>
      <c r="E56" s="1588"/>
      <c r="F56" s="1589"/>
    </row>
    <row r="57" spans="1:6" ht="12" customHeight="1">
      <c r="A57" s="1586"/>
      <c r="B57" s="1587"/>
      <c r="C57" s="1587"/>
      <c r="D57" s="1587"/>
      <c r="E57" s="1588"/>
      <c r="F57" s="1589"/>
    </row>
    <row r="58" spans="1:6" ht="12" customHeight="1">
      <c r="A58" s="1586"/>
      <c r="B58" s="1587"/>
      <c r="C58" s="1587"/>
      <c r="D58" s="1587"/>
      <c r="E58" s="1588"/>
      <c r="F58" s="1589"/>
    </row>
    <row r="59" spans="1:6" ht="12" customHeight="1">
      <c r="A59" s="1592"/>
      <c r="B59" s="1593"/>
      <c r="C59" s="1593"/>
      <c r="D59" s="1593"/>
      <c r="E59" s="1593"/>
      <c r="F59" s="1594"/>
    </row>
    <row r="60" spans="1:6" s="1582" customFormat="1" ht="12" customHeight="1">
      <c r="A60" s="1595" t="s">
        <v>388</v>
      </c>
    </row>
  </sheetData>
  <customSheetViews>
    <customSheetView guid="{4E7A3D04-9F51-465C-A42B-3DF9B3E7D5B5}" hiddenColumns="1">
      <selection activeCell="F34" sqref="F34"/>
      <pageMargins left="0.5" right="0.5" top="0.5" bottom="0.25" header="0" footer="0"/>
      <printOptions horizontalCentered="1" verticalCentered="1"/>
      <pageSetup orientation="portrait" horizontalDpi="4294967292" r:id="rId1"/>
      <headerFooter alignWithMargins="0"/>
    </customSheetView>
    <customSheetView guid="{0DB5BAD5-393A-4F38-9E8B-709DEA7858B1}" hiddenColumns="1">
      <selection activeCell="F34" sqref="F34"/>
      <pageMargins left="0.5" right="0.5" top="0.5" bottom="0.25" header="0" footer="0"/>
      <printOptions horizontalCentered="1" verticalCentered="1"/>
      <pageSetup orientation="portrait" horizontalDpi="4294967292" r:id="rId2"/>
      <headerFooter alignWithMargins="0"/>
    </customSheetView>
    <customSheetView guid="{9188604F-721B-4607-B5A7-F14601E34BB8}" hiddenColumns="1">
      <selection activeCell="F34" sqref="F34"/>
      <pageMargins left="0.5" right="0.5" top="0.5" bottom="0.25" header="0" footer="0"/>
      <printOptions horizontalCentered="1" verticalCentered="1"/>
      <pageSetup orientation="portrait" horizontalDpi="4294967292" r:id="rId3"/>
      <headerFooter alignWithMargins="0"/>
    </customSheetView>
    <customSheetView guid="{26429A53-B624-4AA6-8C8D-667186B058B8}" hiddenColumns="1">
      <selection activeCell="F34" sqref="F34"/>
      <pageMargins left="0.5" right="0.5" top="0.5" bottom="0.25" header="0" footer="0"/>
      <printOptions horizontalCentered="1" verticalCentered="1"/>
      <pageSetup orientation="portrait" horizontalDpi="4294967292" r:id="rId4"/>
      <headerFooter alignWithMargins="0"/>
    </customSheetView>
    <customSheetView guid="{7390B031-6060-4327-BF01-8B9465EDB6D9}" hiddenColumns="1">
      <selection activeCell="F34" sqref="F34"/>
      <pageMargins left="0.5" right="0.5" top="0.5" bottom="0.25" header="0" footer="0"/>
      <printOptions horizontalCentered="1" verticalCentered="1"/>
      <pageSetup orientation="portrait" horizontalDpi="4294967292" r:id="rId5"/>
      <headerFooter alignWithMargins="0"/>
    </customSheetView>
    <customSheetView guid="{49D366EC-C851-4932-854D-8EA887B298C5}" hiddenColumns="1">
      <selection activeCell="F34" sqref="F34"/>
      <pageMargins left="0.5" right="0.5" top="0.5" bottom="0.25" header="0" footer="0"/>
      <printOptions horizontalCentered="1" verticalCentered="1"/>
      <pageSetup orientation="portrait" horizontalDpi="4294967292" r:id="rId6"/>
      <headerFooter alignWithMargins="0"/>
    </customSheetView>
    <customSheetView guid="{F228F194-B0FE-4A91-A927-06A4E89703F0}" hiddenColumns="1">
      <selection activeCell="F34" sqref="F34"/>
      <pageMargins left="0.5" right="0.5" top="0.5" bottom="0.25" header="0" footer="0"/>
      <printOptions horizontalCentered="1" verticalCentered="1"/>
      <pageSetup orientation="portrait" horizontalDpi="4294967292" r:id="rId7"/>
      <headerFooter alignWithMargins="0"/>
    </customSheetView>
    <customSheetView guid="{A2494C54-8D9D-4A05-9F27-C858173D9692}" hiddenColumns="1">
      <selection activeCell="F34" sqref="F34"/>
      <pageMargins left="0.5" right="0.5" top="0.5" bottom="0.25" header="0" footer="0"/>
      <printOptions horizontalCentered="1" verticalCentered="1"/>
      <pageSetup orientation="portrait" horizontalDpi="4294967292" r:id="rId8"/>
      <headerFooter alignWithMargins="0"/>
    </customSheetView>
    <customSheetView guid="{74404EEC-CA6A-48B0-B168-B7933282EEB2}" hiddenColumns="1">
      <selection activeCell="F34" sqref="F34"/>
      <pageMargins left="0.5" right="0.5" top="0.5" bottom="0.25" header="0" footer="0"/>
      <printOptions horizontalCentered="1" verticalCentered="1"/>
      <pageSetup orientation="portrait" horizontalDpi="4294967292" r:id="rId9"/>
      <headerFooter alignWithMargins="0"/>
    </customSheetView>
    <customSheetView guid="{FB19BFAA-60BA-4CC2-92E5-E4C141AE804E}" hiddenColumns="1">
      <selection activeCell="F34" sqref="F34"/>
      <pageMargins left="0.5" right="0.5" top="0.5" bottom="0.25" header="0" footer="0"/>
      <printOptions horizontalCentered="1" verticalCentered="1"/>
      <pageSetup orientation="portrait" horizontalDpi="4294967292" r:id="rId10"/>
      <headerFooter alignWithMargins="0"/>
    </customSheetView>
    <customSheetView guid="{F56BCD39-3910-4701-BCCF-245589B07D98}" hiddenColumns="1">
      <selection activeCell="F34" sqref="F34"/>
      <pageMargins left="0.5" right="0.5" top="0.5" bottom="0.25" header="0" footer="0"/>
      <printOptions horizontalCentered="1" verticalCentered="1"/>
      <pageSetup orientation="portrait" horizontalDpi="4294967292" r:id="rId11"/>
      <headerFooter alignWithMargins="0"/>
    </customSheetView>
    <customSheetView guid="{D099E5BD-69C3-4A36-A01A-AB9127CD02AF}" hiddenColumns="1">
      <selection activeCell="B20" sqref="B20:B22"/>
      <pageMargins left="0.5" right="0.5" top="0.5" bottom="0.25" header="0" footer="0"/>
      <printOptions horizontalCentered="1" verticalCentered="1"/>
      <pageSetup orientation="portrait" r:id="rId12"/>
      <headerFooter alignWithMargins="0"/>
    </customSheetView>
  </customSheetViews>
  <printOptions horizontalCentered="1" verticalCentered="1"/>
  <pageMargins left="0.5" right="0.5" top="0.5" bottom="0.25" header="0" footer="0"/>
  <pageSetup orientation="portrait" r:id="rId13"/>
  <headerFooter alignWithMargins="0"/>
  <legacyDrawing r:id="rId14"/>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72"/>
  <sheetViews>
    <sheetView showGridLines="0" showZeros="0" workbookViewId="0">
      <selection activeCell="G12" sqref="G12:S61"/>
    </sheetView>
  </sheetViews>
  <sheetFormatPr defaultColWidth="8.85546875" defaultRowHeight="12.75" customHeight="1"/>
  <cols>
    <col min="1" max="1" width="4.7109375" style="908" customWidth="1"/>
    <col min="2" max="2" width="2.42578125" style="908" customWidth="1"/>
    <col min="3" max="3" width="4.140625" style="908" customWidth="1"/>
    <col min="4" max="4" width="4.7109375" style="908" customWidth="1"/>
    <col min="5" max="5" width="3.7109375" style="908" customWidth="1"/>
    <col min="6" max="6" width="29.42578125" style="908" customWidth="1"/>
    <col min="7" max="7" width="15.7109375" style="908" customWidth="1"/>
    <col min="8" max="8" width="13.5703125" style="908" customWidth="1"/>
    <col min="9" max="10" width="13.7109375" style="908" customWidth="1"/>
    <col min="11" max="12" width="4.7109375" style="908" customWidth="1"/>
    <col min="13" max="13" width="2" style="908" customWidth="1"/>
    <col min="14" max="14" width="4.5703125" style="908" customWidth="1"/>
    <col min="15" max="16" width="19.28515625" style="908" customWidth="1"/>
    <col min="17" max="17" width="18.28515625" style="908" customWidth="1"/>
    <col min="18" max="18" width="18.7109375" style="908" customWidth="1"/>
    <col min="19" max="19" width="17.5703125" style="908" customWidth="1"/>
    <col min="20" max="20" width="5.7109375" style="908" customWidth="1"/>
    <col min="21" max="22" width="8.85546875" style="908"/>
    <col min="23" max="23" width="20.140625" style="1052" bestFit="1" customWidth="1"/>
    <col min="24" max="24" width="10.140625" style="1052" bestFit="1" customWidth="1"/>
    <col min="25" max="25" width="25.28515625" style="1052" bestFit="1" customWidth="1"/>
    <col min="26" max="26" width="10.140625" style="1052" bestFit="1" customWidth="1"/>
    <col min="27" max="16384" width="8.85546875" style="908"/>
  </cols>
  <sheetData>
    <row r="1" spans="1:26" ht="12.75" customHeight="1">
      <c r="A1" s="1369">
        <v>52</v>
      </c>
      <c r="K1" s="1371" t="s">
        <v>3204</v>
      </c>
      <c r="L1" s="1369" t="s">
        <v>3204</v>
      </c>
      <c r="M1" s="569"/>
      <c r="N1" s="569"/>
      <c r="O1" s="569"/>
      <c r="T1" s="1371">
        <v>53</v>
      </c>
    </row>
    <row r="2" spans="1:26">
      <c r="A2" s="3728" t="s">
        <v>1797</v>
      </c>
      <c r="B2" s="3729"/>
      <c r="C2" s="3729"/>
      <c r="D2" s="3729"/>
      <c r="E2" s="3729"/>
      <c r="F2" s="3729"/>
      <c r="G2" s="3729"/>
      <c r="H2" s="3729"/>
      <c r="I2" s="3729"/>
      <c r="J2" s="3729"/>
      <c r="K2" s="3730"/>
      <c r="L2" s="3728" t="s">
        <v>1797</v>
      </c>
      <c r="M2" s="3729"/>
      <c r="N2" s="3729"/>
      <c r="O2" s="3729"/>
      <c r="P2" s="3729"/>
      <c r="Q2" s="3729"/>
      <c r="R2" s="3729"/>
      <c r="S2" s="3729"/>
      <c r="T2" s="3730"/>
    </row>
    <row r="3" spans="1:26" s="569" customFormat="1" ht="12.75" customHeight="1">
      <c r="A3" s="3731" t="s">
        <v>295</v>
      </c>
      <c r="B3" s="3769"/>
      <c r="C3" s="3769"/>
      <c r="D3" s="3769"/>
      <c r="E3" s="3769"/>
      <c r="F3" s="3769"/>
      <c r="G3" s="3769"/>
      <c r="H3" s="3769"/>
      <c r="I3" s="3769"/>
      <c r="J3" s="3769"/>
      <c r="K3" s="3733"/>
      <c r="L3" s="3731" t="s">
        <v>295</v>
      </c>
      <c r="M3" s="3769"/>
      <c r="N3" s="3769"/>
      <c r="O3" s="3769"/>
      <c r="P3" s="3769"/>
      <c r="Q3" s="3769"/>
      <c r="R3" s="3769"/>
      <c r="S3" s="3769"/>
      <c r="T3" s="3733"/>
      <c r="W3" s="671"/>
      <c r="X3" s="671"/>
      <c r="Y3" s="671"/>
      <c r="Z3" s="671"/>
    </row>
    <row r="4" spans="1:26" s="569" customFormat="1" ht="12.75" customHeight="1">
      <c r="A4" s="1059"/>
      <c r="B4" s="1085"/>
      <c r="C4" s="1085"/>
      <c r="D4" s="1085"/>
      <c r="E4" s="1060"/>
      <c r="F4" s="1085"/>
      <c r="G4" s="1085"/>
      <c r="H4" s="1085"/>
      <c r="I4" s="1085"/>
      <c r="J4" s="1085"/>
      <c r="K4" s="1062"/>
      <c r="L4" s="1059"/>
      <c r="M4" s="1085"/>
      <c r="N4" s="1085"/>
      <c r="O4" s="1085"/>
      <c r="P4" s="1085"/>
      <c r="Q4" s="1085"/>
      <c r="R4" s="1085"/>
      <c r="S4" s="1085"/>
      <c r="T4" s="1062"/>
      <c r="W4" s="671"/>
      <c r="X4" s="671"/>
      <c r="Y4" s="671"/>
      <c r="Z4" s="671"/>
    </row>
    <row r="5" spans="1:26" s="569" customFormat="1" ht="12.75" customHeight="1">
      <c r="A5" s="3735" t="s">
        <v>1798</v>
      </c>
      <c r="B5" s="3792"/>
      <c r="C5" s="3792"/>
      <c r="D5" s="3792"/>
      <c r="E5" s="3792"/>
      <c r="F5" s="3792"/>
      <c r="G5" s="3792"/>
      <c r="H5" s="3792"/>
      <c r="I5" s="3792"/>
      <c r="J5" s="3792"/>
      <c r="K5" s="3793"/>
      <c r="L5" s="3735" t="s">
        <v>1798</v>
      </c>
      <c r="M5" s="3792"/>
      <c r="N5" s="3792"/>
      <c r="O5" s="3792"/>
      <c r="P5" s="3792"/>
      <c r="Q5" s="3792"/>
      <c r="R5" s="3792"/>
      <c r="S5" s="3792"/>
      <c r="T5" s="3793"/>
      <c r="W5" s="671"/>
      <c r="X5" s="671"/>
      <c r="Y5" s="671"/>
      <c r="Z5" s="671"/>
    </row>
    <row r="6" spans="1:26" s="1052" customFormat="1" ht="12.75" customHeight="1">
      <c r="A6" s="1496"/>
      <c r="B6" s="1497"/>
      <c r="C6" s="1499"/>
      <c r="D6" s="1497"/>
      <c r="E6" s="1499"/>
      <c r="F6" s="1498"/>
      <c r="G6" s="1164"/>
      <c r="H6" s="1596" t="s">
        <v>910</v>
      </c>
      <c r="I6" s="1596"/>
      <c r="J6" s="657"/>
      <c r="K6" s="1496"/>
      <c r="L6" s="1496"/>
      <c r="M6" s="1497"/>
      <c r="N6" s="1498"/>
      <c r="O6" s="1499"/>
      <c r="P6" s="1158" t="s">
        <v>1799</v>
      </c>
      <c r="Q6" s="1375"/>
      <c r="R6" s="1596" t="s">
        <v>1800</v>
      </c>
      <c r="S6" s="1597"/>
      <c r="T6" s="1496"/>
    </row>
    <row r="7" spans="1:26" s="1052" customFormat="1" ht="12.75" customHeight="1">
      <c r="A7" s="1192"/>
      <c r="B7" s="1193"/>
      <c r="C7" s="1175"/>
      <c r="D7" s="1193"/>
      <c r="E7" s="908"/>
      <c r="F7" s="1194"/>
      <c r="G7" s="682"/>
      <c r="H7" s="669"/>
      <c r="I7" s="669"/>
      <c r="J7" s="669" t="s">
        <v>1071</v>
      </c>
      <c r="K7" s="1192"/>
      <c r="L7" s="1192"/>
      <c r="M7" s="1193"/>
      <c r="N7" s="1194"/>
      <c r="O7" s="1351"/>
      <c r="P7" s="1598"/>
      <c r="Q7" s="1350"/>
      <c r="R7" s="1350"/>
      <c r="S7" s="1350"/>
      <c r="T7" s="1192"/>
    </row>
    <row r="8" spans="1:26" s="1052" customFormat="1" ht="12.75" customHeight="1">
      <c r="A8" s="669" t="s">
        <v>7</v>
      </c>
      <c r="B8" s="1199" t="s">
        <v>71</v>
      </c>
      <c r="C8" s="1153"/>
      <c r="D8" s="1056" t="s">
        <v>1801</v>
      </c>
      <c r="E8" s="1151"/>
      <c r="F8" s="1085"/>
      <c r="G8" s="1059" t="s">
        <v>1802</v>
      </c>
      <c r="H8" s="669" t="s">
        <v>67</v>
      </c>
      <c r="I8" s="669" t="s">
        <v>1803</v>
      </c>
      <c r="J8" s="669" t="s">
        <v>1804</v>
      </c>
      <c r="K8" s="669" t="s">
        <v>7</v>
      </c>
      <c r="L8" s="669" t="s">
        <v>7</v>
      </c>
      <c r="M8" s="1199" t="s">
        <v>71</v>
      </c>
      <c r="N8" s="682"/>
      <c r="O8" s="684" t="s">
        <v>1805</v>
      </c>
      <c r="P8" s="669" t="s">
        <v>67</v>
      </c>
      <c r="Q8" s="669" t="s">
        <v>1803</v>
      </c>
      <c r="R8" s="669" t="s">
        <v>67</v>
      </c>
      <c r="S8" s="669" t="s">
        <v>1803</v>
      </c>
      <c r="T8" s="669" t="s">
        <v>7</v>
      </c>
    </row>
    <row r="9" spans="1:26" s="1052" customFormat="1" ht="12.75" customHeight="1">
      <c r="A9" s="669" t="s">
        <v>17</v>
      </c>
      <c r="B9" s="1199" t="s">
        <v>79</v>
      </c>
      <c r="C9" s="1153"/>
      <c r="D9" s="1059"/>
      <c r="E9" s="1060"/>
      <c r="F9" s="1151"/>
      <c r="G9" s="1059" t="s">
        <v>1806</v>
      </c>
      <c r="H9" s="669"/>
      <c r="I9" s="669" t="s">
        <v>1807</v>
      </c>
      <c r="J9" s="669" t="s">
        <v>1076</v>
      </c>
      <c r="K9" s="669" t="s">
        <v>17</v>
      </c>
      <c r="L9" s="669" t="s">
        <v>17</v>
      </c>
      <c r="M9" s="1199" t="s">
        <v>79</v>
      </c>
      <c r="N9" s="682"/>
      <c r="O9" s="1060" t="s">
        <v>1677</v>
      </c>
      <c r="P9" s="1192"/>
      <c r="Q9" s="669" t="s">
        <v>1807</v>
      </c>
      <c r="R9" s="669"/>
      <c r="S9" s="669" t="s">
        <v>1807</v>
      </c>
      <c r="T9" s="669" t="s">
        <v>17</v>
      </c>
    </row>
    <row r="10" spans="1:26" s="1052" customFormat="1" ht="12.75" customHeight="1" thickBot="1">
      <c r="A10" s="1204"/>
      <c r="B10" s="1599"/>
      <c r="C10" s="1600"/>
      <c r="D10" s="1601" t="s">
        <v>24</v>
      </c>
      <c r="E10" s="1205"/>
      <c r="F10" s="1070"/>
      <c r="G10" s="1068" t="s">
        <v>25</v>
      </c>
      <c r="H10" s="663" t="s">
        <v>26</v>
      </c>
      <c r="I10" s="663" t="s">
        <v>27</v>
      </c>
      <c r="J10" s="663" t="s">
        <v>28</v>
      </c>
      <c r="K10" s="1204"/>
      <c r="L10" s="1204"/>
      <c r="M10" s="1599"/>
      <c r="N10" s="1602"/>
      <c r="O10" s="1070" t="s">
        <v>29</v>
      </c>
      <c r="P10" s="663" t="s">
        <v>30</v>
      </c>
      <c r="Q10" s="663" t="s">
        <v>31</v>
      </c>
      <c r="R10" s="663" t="s">
        <v>32</v>
      </c>
      <c r="S10" s="663" t="s">
        <v>89</v>
      </c>
      <c r="T10" s="1204"/>
      <c r="W10" s="213"/>
      <c r="X10" s="213"/>
      <c r="Y10" s="213"/>
      <c r="Z10" s="213"/>
    </row>
    <row r="11" spans="1:26" s="1052" customFormat="1" ht="12.75" customHeight="1">
      <c r="A11" s="1192"/>
      <c r="B11" s="1198"/>
      <c r="C11" s="1061"/>
      <c r="D11" s="1603" t="s">
        <v>1808</v>
      </c>
      <c r="E11" s="1604"/>
      <c r="F11" s="1605"/>
      <c r="G11" s="1606"/>
      <c r="H11" s="1607"/>
      <c r="I11" s="1608"/>
      <c r="J11" s="1609"/>
      <c r="K11" s="1610"/>
      <c r="L11" s="1610"/>
      <c r="M11" s="1611"/>
      <c r="N11" s="1611"/>
      <c r="O11" s="3589"/>
      <c r="P11" s="1613"/>
      <c r="Q11" s="1608"/>
      <c r="R11" s="1614"/>
      <c r="S11" s="1609"/>
      <c r="T11" s="1192"/>
    </row>
    <row r="12" spans="1:26" s="569" customFormat="1" ht="12.75" customHeight="1">
      <c r="A12" s="1092">
        <v>1</v>
      </c>
      <c r="B12" s="1075"/>
      <c r="C12" s="1051"/>
      <c r="D12" s="1615" t="s">
        <v>1809</v>
      </c>
      <c r="E12" s="666"/>
      <c r="F12" s="666"/>
      <c r="G12" s="1616">
        <v>21138</v>
      </c>
      <c r="H12" s="3010">
        <v>7028</v>
      </c>
      <c r="I12" s="1618">
        <v>0</v>
      </c>
      <c r="J12" s="1619">
        <v>-840</v>
      </c>
      <c r="K12" s="1618">
        <v>1</v>
      </c>
      <c r="L12" s="1620">
        <v>1</v>
      </c>
      <c r="M12" s="1621"/>
      <c r="N12" s="1621"/>
      <c r="O12" s="3590">
        <v>0</v>
      </c>
      <c r="P12" s="1618">
        <v>142802</v>
      </c>
      <c r="Q12" s="1618"/>
      <c r="R12" s="1623">
        <v>50567.851920936497</v>
      </c>
      <c r="S12" s="1619"/>
      <c r="T12" s="1097">
        <v>1</v>
      </c>
      <c r="W12" s="671"/>
      <c r="X12" s="671"/>
      <c r="Y12" s="671"/>
      <c r="Z12" s="671"/>
    </row>
    <row r="13" spans="1:26" s="569" customFormat="1" ht="12.75" customHeight="1">
      <c r="A13" s="1098">
        <f>+A12+1</f>
        <v>2</v>
      </c>
      <c r="B13" s="1624"/>
      <c r="C13" s="1051"/>
      <c r="D13" s="1615" t="s">
        <v>1810</v>
      </c>
      <c r="E13" s="666"/>
      <c r="F13" s="666"/>
      <c r="G13" s="1616">
        <v>295948</v>
      </c>
      <c r="H13" s="1634">
        <v>171935</v>
      </c>
      <c r="I13" s="1626">
        <v>0</v>
      </c>
      <c r="J13" s="1627">
        <v>-17621</v>
      </c>
      <c r="K13" s="1626">
        <f t="shared" ref="K13:L16" si="0">+K12+1</f>
        <v>2</v>
      </c>
      <c r="L13" s="1628">
        <f t="shared" si="0"/>
        <v>2</v>
      </c>
      <c r="M13" s="1629"/>
      <c r="N13" s="1629"/>
      <c r="O13" s="3591">
        <v>-8624</v>
      </c>
      <c r="P13" s="1626">
        <v>5378838</v>
      </c>
      <c r="Q13" s="1626"/>
      <c r="R13" s="3016">
        <v>2147258</v>
      </c>
      <c r="S13" s="1627"/>
      <c r="T13" s="1101">
        <f>+T12+1</f>
        <v>2</v>
      </c>
      <c r="W13" s="671"/>
      <c r="X13" s="671"/>
      <c r="Y13" s="671"/>
      <c r="Z13" s="671"/>
    </row>
    <row r="14" spans="1:26" s="569" customFormat="1" ht="12.75" customHeight="1">
      <c r="A14" s="1098">
        <f>+A13+1</f>
        <v>3</v>
      </c>
      <c r="B14" s="1624"/>
      <c r="C14" s="1051"/>
      <c r="D14" s="1615" t="s">
        <v>1811</v>
      </c>
      <c r="E14" s="666"/>
      <c r="F14" s="666"/>
      <c r="G14" s="1616"/>
      <c r="H14" s="1625">
        <v>138</v>
      </c>
      <c r="I14" s="1626"/>
      <c r="J14" s="1627"/>
      <c r="K14" s="1626">
        <f t="shared" si="0"/>
        <v>3</v>
      </c>
      <c r="L14" s="1628">
        <f t="shared" si="0"/>
        <v>3</v>
      </c>
      <c r="M14" s="1629"/>
      <c r="N14" s="1629"/>
      <c r="O14" s="3591"/>
      <c r="P14" s="1626">
        <v>2941</v>
      </c>
      <c r="Q14" s="1626"/>
      <c r="R14" s="3016">
        <v>528.14807906350006</v>
      </c>
      <c r="S14" s="1627"/>
      <c r="T14" s="1101">
        <f>+T13+1</f>
        <v>3</v>
      </c>
      <c r="W14" s="671"/>
      <c r="X14" s="671"/>
      <c r="Y14" s="671"/>
      <c r="Z14" s="671"/>
    </row>
    <row r="15" spans="1:26" s="569" customFormat="1" ht="12.75" customHeight="1">
      <c r="A15" s="1098">
        <f>+A14+1</f>
        <v>4</v>
      </c>
      <c r="B15" s="1624"/>
      <c r="C15" s="1051"/>
      <c r="D15" s="1615" t="s">
        <v>1812</v>
      </c>
      <c r="E15" s="666"/>
      <c r="F15" s="666"/>
      <c r="G15" s="1616"/>
      <c r="H15" s="1625"/>
      <c r="I15" s="1626"/>
      <c r="J15" s="1627"/>
      <c r="K15" s="1626">
        <f t="shared" si="0"/>
        <v>4</v>
      </c>
      <c r="L15" s="1628">
        <f t="shared" si="0"/>
        <v>4</v>
      </c>
      <c r="M15" s="1629"/>
      <c r="N15" s="1629"/>
      <c r="O15" s="3591"/>
      <c r="P15" s="1626"/>
      <c r="Q15" s="1626"/>
      <c r="R15" s="3016"/>
      <c r="S15" s="1627"/>
      <c r="T15" s="1101">
        <f>+T14+1</f>
        <v>4</v>
      </c>
      <c r="W15" s="671"/>
      <c r="X15" s="671"/>
      <c r="Y15" s="671"/>
      <c r="Z15" s="671"/>
    </row>
    <row r="16" spans="1:26" s="569" customFormat="1" ht="12.75" customHeight="1">
      <c r="A16" s="1098">
        <f>+A15+1</f>
        <v>5</v>
      </c>
      <c r="B16" s="1624" t="s">
        <v>98</v>
      </c>
      <c r="C16" s="1051"/>
      <c r="D16" s="1615"/>
      <c r="E16" s="1632" t="s">
        <v>16</v>
      </c>
      <c r="F16" s="1632"/>
      <c r="G16" s="1633">
        <v>317086</v>
      </c>
      <c r="H16" s="1634">
        <v>179101</v>
      </c>
      <c r="I16" s="1392">
        <v>0</v>
      </c>
      <c r="J16" s="1393">
        <v>-18461</v>
      </c>
      <c r="K16" s="1626">
        <f t="shared" si="0"/>
        <v>5</v>
      </c>
      <c r="L16" s="1628">
        <f t="shared" si="0"/>
        <v>5</v>
      </c>
      <c r="M16" s="1629"/>
      <c r="N16" s="1629"/>
      <c r="O16" s="3591">
        <v>-8624</v>
      </c>
      <c r="P16" s="1635">
        <v>5524581</v>
      </c>
      <c r="Q16" s="1635"/>
      <c r="R16" s="1635">
        <v>2198354</v>
      </c>
      <c r="S16" s="1636"/>
      <c r="T16" s="1101">
        <f>+T15+1</f>
        <v>5</v>
      </c>
      <c r="W16" s="671"/>
      <c r="X16" s="671"/>
      <c r="Y16" s="671"/>
      <c r="Z16" s="671"/>
    </row>
    <row r="17" spans="1:26" s="569" customFormat="1" ht="12.75" customHeight="1">
      <c r="A17" s="1112"/>
      <c r="B17" s="1198"/>
      <c r="C17" s="1061"/>
      <c r="D17" s="1195" t="s">
        <v>206</v>
      </c>
      <c r="E17" s="1605"/>
      <c r="F17" s="1605"/>
      <c r="G17" s="1637"/>
      <c r="H17" s="1638"/>
      <c r="I17" s="1639"/>
      <c r="J17" s="1640"/>
      <c r="K17" s="1639"/>
      <c r="L17" s="1641"/>
      <c r="M17" s="1642"/>
      <c r="N17" s="1642"/>
      <c r="O17" s="3592"/>
      <c r="P17" s="1639"/>
      <c r="Q17" s="1639"/>
      <c r="R17" s="1644"/>
      <c r="S17" s="1640"/>
      <c r="T17" s="1122"/>
      <c r="W17" s="671"/>
      <c r="X17" s="671"/>
      <c r="Y17" s="671"/>
      <c r="Z17" s="671"/>
    </row>
    <row r="18" spans="1:26" s="569" customFormat="1" ht="12.75" customHeight="1">
      <c r="A18" s="1092">
        <f>+A16+1</f>
        <v>6</v>
      </c>
      <c r="B18" s="1075"/>
      <c r="C18" s="1051"/>
      <c r="D18" s="1615" t="s">
        <v>1813</v>
      </c>
      <c r="E18" s="666"/>
      <c r="F18" s="666"/>
      <c r="G18" s="1616"/>
      <c r="H18" s="1617">
        <v>0</v>
      </c>
      <c r="I18" s="1618"/>
      <c r="J18" s="1619"/>
      <c r="K18" s="1618">
        <f>+K16+1</f>
        <v>6</v>
      </c>
      <c r="L18" s="1620">
        <f>+L16+1</f>
        <v>6</v>
      </c>
      <c r="M18" s="1621"/>
      <c r="N18" s="1621"/>
      <c r="O18" s="3590"/>
      <c r="P18" s="1618" t="s">
        <v>327</v>
      </c>
      <c r="Q18" s="1618"/>
      <c r="R18" s="1623">
        <v>0</v>
      </c>
      <c r="S18" s="1619"/>
      <c r="T18" s="1097">
        <f>+T16+1</f>
        <v>6</v>
      </c>
      <c r="W18" s="671"/>
      <c r="X18" s="671"/>
      <c r="Y18" s="671"/>
      <c r="Z18" s="671"/>
    </row>
    <row r="19" spans="1:26" s="569" customFormat="1" ht="12.75" customHeight="1">
      <c r="A19" s="1098">
        <f t="shared" ref="A19:A36" si="1">+A18+1</f>
        <v>7</v>
      </c>
      <c r="B19" s="1624"/>
      <c r="C19" s="1051"/>
      <c r="D19" s="1615" t="s">
        <v>1814</v>
      </c>
      <c r="E19" s="666"/>
      <c r="F19" s="666"/>
      <c r="G19" s="1616">
        <v>983</v>
      </c>
      <c r="H19" s="1625">
        <v>-6</v>
      </c>
      <c r="I19" s="1626"/>
      <c r="J19" s="1627">
        <v>-38</v>
      </c>
      <c r="K19" s="1626">
        <f t="shared" ref="K19:L34" si="2">+K18+1</f>
        <v>7</v>
      </c>
      <c r="L19" s="1628">
        <f t="shared" si="2"/>
        <v>7</v>
      </c>
      <c r="M19" s="1629"/>
      <c r="N19" s="1629"/>
      <c r="O19" s="3591">
        <v>0</v>
      </c>
      <c r="P19" s="1626">
        <v>1114</v>
      </c>
      <c r="Q19" s="1626"/>
      <c r="R19" s="3016">
        <v>797</v>
      </c>
      <c r="S19" s="1627"/>
      <c r="T19" s="1101">
        <f t="shared" ref="T19:T36" si="3">+T18+1</f>
        <v>7</v>
      </c>
      <c r="W19" s="671"/>
      <c r="X19" s="671"/>
      <c r="Y19" s="671"/>
      <c r="Z19" s="671"/>
    </row>
    <row r="20" spans="1:26" s="569" customFormat="1" ht="12.75" customHeight="1">
      <c r="A20" s="1098">
        <f t="shared" si="1"/>
        <v>8</v>
      </c>
      <c r="B20" s="1624"/>
      <c r="C20" s="1051"/>
      <c r="D20" s="1615" t="s">
        <v>1815</v>
      </c>
      <c r="E20" s="666"/>
      <c r="F20" s="666"/>
      <c r="G20" s="1616">
        <v>28732</v>
      </c>
      <c r="H20" s="1625">
        <v>2123</v>
      </c>
      <c r="I20" s="1626"/>
      <c r="J20" s="1627">
        <v>-5961</v>
      </c>
      <c r="K20" s="1626">
        <f t="shared" si="2"/>
        <v>8</v>
      </c>
      <c r="L20" s="1628">
        <f t="shared" si="2"/>
        <v>8</v>
      </c>
      <c r="M20" s="1629"/>
      <c r="N20" s="1629"/>
      <c r="O20" s="3591">
        <v>8595</v>
      </c>
      <c r="P20" s="1626">
        <v>362617</v>
      </c>
      <c r="Q20" s="1626"/>
      <c r="R20" s="3016">
        <v>234229</v>
      </c>
      <c r="S20" s="1627"/>
      <c r="T20" s="1101">
        <f t="shared" si="3"/>
        <v>8</v>
      </c>
      <c r="W20" s="671"/>
      <c r="X20" s="671"/>
      <c r="Y20" s="671"/>
      <c r="Z20" s="671"/>
    </row>
    <row r="21" spans="1:26" s="569" customFormat="1" ht="12.75" customHeight="1">
      <c r="A21" s="1098">
        <f t="shared" si="1"/>
        <v>9</v>
      </c>
      <c r="B21" s="1624"/>
      <c r="C21" s="1051"/>
      <c r="D21" s="1615" t="s">
        <v>1816</v>
      </c>
      <c r="E21" s="666"/>
      <c r="F21" s="666"/>
      <c r="G21" s="1616">
        <v>12277</v>
      </c>
      <c r="H21" s="1625">
        <v>13743</v>
      </c>
      <c r="I21" s="1626"/>
      <c r="J21" s="1627">
        <v>-6159</v>
      </c>
      <c r="K21" s="1626">
        <f t="shared" si="2"/>
        <v>9</v>
      </c>
      <c r="L21" s="1628">
        <f t="shared" si="2"/>
        <v>9</v>
      </c>
      <c r="M21" s="1629"/>
      <c r="N21" s="1629"/>
      <c r="O21" s="3591">
        <v>1494</v>
      </c>
      <c r="P21" s="1626">
        <v>802739</v>
      </c>
      <c r="Q21" s="1626"/>
      <c r="R21" s="3016">
        <v>219288</v>
      </c>
      <c r="S21" s="1627"/>
      <c r="T21" s="1101">
        <f t="shared" si="3"/>
        <v>9</v>
      </c>
      <c r="W21" s="671"/>
      <c r="X21" s="671"/>
      <c r="Y21" s="671"/>
      <c r="Z21" s="671"/>
    </row>
    <row r="22" spans="1:26" s="569" customFormat="1" ht="12.75" customHeight="1">
      <c r="A22" s="1098">
        <f t="shared" si="1"/>
        <v>10</v>
      </c>
      <c r="B22" s="1624"/>
      <c r="C22" s="1051"/>
      <c r="D22" s="1615" t="s">
        <v>1817</v>
      </c>
      <c r="E22" s="666"/>
      <c r="F22" s="666"/>
      <c r="G22" s="1616">
        <v>13301</v>
      </c>
      <c r="H22" s="1625">
        <v>5159</v>
      </c>
      <c r="I22" s="1626"/>
      <c r="J22" s="1627">
        <v>-2771</v>
      </c>
      <c r="K22" s="1626">
        <f t="shared" si="2"/>
        <v>10</v>
      </c>
      <c r="L22" s="1628">
        <f t="shared" si="2"/>
        <v>10</v>
      </c>
      <c r="M22" s="1629"/>
      <c r="N22" s="1629"/>
      <c r="O22" s="3591">
        <v>11248</v>
      </c>
      <c r="P22" s="1626">
        <v>521866</v>
      </c>
      <c r="Q22" s="1626"/>
      <c r="R22" s="3016">
        <v>193129</v>
      </c>
      <c r="S22" s="1627"/>
      <c r="T22" s="1101">
        <f t="shared" si="3"/>
        <v>10</v>
      </c>
      <c r="W22" s="671"/>
      <c r="X22" s="671"/>
      <c r="Y22" s="671"/>
      <c r="Z22" s="671"/>
    </row>
    <row r="23" spans="1:26" s="569" customFormat="1" ht="12.75" customHeight="1">
      <c r="A23" s="1098">
        <f t="shared" si="1"/>
        <v>11</v>
      </c>
      <c r="B23" s="1624"/>
      <c r="C23" s="1051"/>
      <c r="D23" s="1615" t="s">
        <v>1818</v>
      </c>
      <c r="E23" s="666"/>
      <c r="F23" s="666"/>
      <c r="G23" s="1616">
        <v>20562</v>
      </c>
      <c r="H23" s="1625">
        <v>5541</v>
      </c>
      <c r="I23" s="1626"/>
      <c r="J23" s="1627">
        <v>-2163</v>
      </c>
      <c r="K23" s="1626">
        <f t="shared" si="2"/>
        <v>11</v>
      </c>
      <c r="L23" s="1628">
        <f t="shared" si="2"/>
        <v>11</v>
      </c>
      <c r="M23" s="1629"/>
      <c r="N23" s="1629"/>
      <c r="O23" s="3591">
        <v>1800</v>
      </c>
      <c r="P23" s="1626">
        <v>426423</v>
      </c>
      <c r="Q23" s="1626"/>
      <c r="R23" s="3016">
        <v>187205</v>
      </c>
      <c r="S23" s="1627"/>
      <c r="T23" s="1101">
        <f t="shared" si="3"/>
        <v>11</v>
      </c>
      <c r="W23" s="671"/>
      <c r="X23" s="671"/>
      <c r="Y23" s="671"/>
      <c r="Z23" s="671"/>
    </row>
    <row r="24" spans="1:26" s="569" customFormat="1" ht="12.75" customHeight="1">
      <c r="A24" s="1098">
        <f t="shared" si="1"/>
        <v>12</v>
      </c>
      <c r="B24" s="1624"/>
      <c r="C24" s="1051"/>
      <c r="D24" s="1615" t="s">
        <v>1819</v>
      </c>
      <c r="E24" s="666"/>
      <c r="F24" s="666"/>
      <c r="G24" s="1616">
        <v>5727</v>
      </c>
      <c r="H24" s="1625">
        <v>1706</v>
      </c>
      <c r="I24" s="1626"/>
      <c r="J24" s="1627">
        <v>-9600</v>
      </c>
      <c r="K24" s="1626">
        <f t="shared" si="2"/>
        <v>12</v>
      </c>
      <c r="L24" s="1628">
        <f t="shared" si="2"/>
        <v>12</v>
      </c>
      <c r="M24" s="1629"/>
      <c r="N24" s="1629"/>
      <c r="O24" s="3591">
        <v>0</v>
      </c>
      <c r="P24" s="1626">
        <v>468459</v>
      </c>
      <c r="Q24" s="1626"/>
      <c r="R24" s="3016">
        <v>136124</v>
      </c>
      <c r="S24" s="1627"/>
      <c r="T24" s="1101">
        <f t="shared" si="3"/>
        <v>12</v>
      </c>
      <c r="W24" s="671"/>
      <c r="X24" s="671"/>
      <c r="Y24" s="671"/>
      <c r="Z24" s="671"/>
    </row>
    <row r="25" spans="1:26" s="569" customFormat="1" ht="12.75" customHeight="1">
      <c r="A25" s="1098">
        <f t="shared" si="1"/>
        <v>13</v>
      </c>
      <c r="B25" s="1624"/>
      <c r="C25" s="1051"/>
      <c r="D25" s="1615" t="s">
        <v>1820</v>
      </c>
      <c r="E25" s="666"/>
      <c r="F25" s="666"/>
      <c r="G25" s="1616">
        <v>4197</v>
      </c>
      <c r="H25" s="1625">
        <v>2920</v>
      </c>
      <c r="I25" s="1626"/>
      <c r="J25" s="1627">
        <v>-1783</v>
      </c>
      <c r="K25" s="1626">
        <f t="shared" si="2"/>
        <v>13</v>
      </c>
      <c r="L25" s="1628">
        <f t="shared" si="2"/>
        <v>13</v>
      </c>
      <c r="M25" s="1629"/>
      <c r="N25" s="1629"/>
      <c r="O25" s="3591">
        <v>0</v>
      </c>
      <c r="P25" s="1626">
        <v>199186</v>
      </c>
      <c r="Q25" s="1626"/>
      <c r="R25" s="3016">
        <v>91782</v>
      </c>
      <c r="S25" s="1627"/>
      <c r="T25" s="1101">
        <f t="shared" si="3"/>
        <v>13</v>
      </c>
      <c r="W25" s="671"/>
      <c r="X25" s="671"/>
      <c r="Y25" s="671"/>
      <c r="Z25" s="671"/>
    </row>
    <row r="26" spans="1:26" s="569" customFormat="1" ht="12.75" customHeight="1">
      <c r="A26" s="1098">
        <f t="shared" si="1"/>
        <v>14</v>
      </c>
      <c r="B26" s="1624"/>
      <c r="C26" s="1051"/>
      <c r="D26" s="1615" t="s">
        <v>1821</v>
      </c>
      <c r="E26" s="666"/>
      <c r="F26" s="666"/>
      <c r="G26" s="1616">
        <v>289</v>
      </c>
      <c r="H26" s="1625">
        <v>0</v>
      </c>
      <c r="I26" s="1626"/>
      <c r="J26" s="1627">
        <v>0</v>
      </c>
      <c r="K26" s="1626">
        <f t="shared" si="2"/>
        <v>14</v>
      </c>
      <c r="L26" s="1628">
        <f t="shared" si="2"/>
        <v>14</v>
      </c>
      <c r="M26" s="1629"/>
      <c r="N26" s="1629"/>
      <c r="O26" s="3591">
        <v>0</v>
      </c>
      <c r="P26" s="1626"/>
      <c r="Q26" s="1626"/>
      <c r="R26" s="3016"/>
      <c r="S26" s="1627"/>
      <c r="T26" s="1101">
        <f t="shared" si="3"/>
        <v>14</v>
      </c>
      <c r="W26" s="671"/>
      <c r="X26" s="671"/>
      <c r="Y26" s="671"/>
      <c r="Z26" s="671"/>
    </row>
    <row r="27" spans="1:26" s="569" customFormat="1" ht="12.75" customHeight="1">
      <c r="A27" s="1098">
        <f t="shared" si="1"/>
        <v>15</v>
      </c>
      <c r="B27" s="1624"/>
      <c r="C27" s="1051"/>
      <c r="D27" s="1615" t="s">
        <v>1822</v>
      </c>
      <c r="E27" s="666"/>
      <c r="F27" s="666"/>
      <c r="G27" s="1616">
        <v>87</v>
      </c>
      <c r="H27" s="1625">
        <v>0</v>
      </c>
      <c r="I27" s="1626"/>
      <c r="J27" s="1627">
        <v>0</v>
      </c>
      <c r="K27" s="1626">
        <f t="shared" si="2"/>
        <v>15</v>
      </c>
      <c r="L27" s="1628">
        <f t="shared" si="2"/>
        <v>15</v>
      </c>
      <c r="M27" s="1629"/>
      <c r="N27" s="1629"/>
      <c r="O27" s="3591">
        <v>0</v>
      </c>
      <c r="P27" s="1626">
        <v>0</v>
      </c>
      <c r="Q27" s="1626"/>
      <c r="R27" s="3016">
        <v>0</v>
      </c>
      <c r="S27" s="1627"/>
      <c r="T27" s="1101">
        <f t="shared" si="3"/>
        <v>15</v>
      </c>
      <c r="W27" s="671"/>
      <c r="X27" s="671"/>
      <c r="Y27" s="671"/>
      <c r="Z27" s="671"/>
    </row>
    <row r="28" spans="1:26" s="569" customFormat="1" ht="12.75" customHeight="1">
      <c r="A28" s="1098">
        <f t="shared" si="1"/>
        <v>16</v>
      </c>
      <c r="B28" s="1624"/>
      <c r="C28" s="1051"/>
      <c r="D28" s="1615" t="s">
        <v>1823</v>
      </c>
      <c r="E28" s="666"/>
      <c r="F28" s="666"/>
      <c r="G28" s="1616">
        <v>3985</v>
      </c>
      <c r="H28" s="1625">
        <v>-86</v>
      </c>
      <c r="I28" s="1626"/>
      <c r="J28" s="1627">
        <v>-108</v>
      </c>
      <c r="K28" s="1626">
        <f t="shared" si="2"/>
        <v>16</v>
      </c>
      <c r="L28" s="1628">
        <f t="shared" si="2"/>
        <v>16</v>
      </c>
      <c r="M28" s="1629"/>
      <c r="N28" s="1629"/>
      <c r="O28" s="3591">
        <v>-5390</v>
      </c>
      <c r="P28" s="1626">
        <v>713</v>
      </c>
      <c r="Q28" s="1626"/>
      <c r="R28" s="3016">
        <v>794</v>
      </c>
      <c r="S28" s="1627"/>
      <c r="T28" s="1101">
        <f t="shared" si="3"/>
        <v>16</v>
      </c>
      <c r="W28" s="671"/>
      <c r="X28" s="671"/>
      <c r="Y28" s="671"/>
      <c r="Z28" s="671"/>
    </row>
    <row r="29" spans="1:26" s="569" customFormat="1" ht="12.75" customHeight="1">
      <c r="A29" s="1098">
        <f t="shared" si="1"/>
        <v>17</v>
      </c>
      <c r="B29" s="1624"/>
      <c r="C29" s="1051"/>
      <c r="D29" s="1615" t="s">
        <v>1824</v>
      </c>
      <c r="E29" s="666"/>
      <c r="F29" s="666"/>
      <c r="G29" s="1616">
        <v>3697</v>
      </c>
      <c r="H29" s="1634">
        <v>642</v>
      </c>
      <c r="I29" s="1626"/>
      <c r="J29" s="1627">
        <v>-282</v>
      </c>
      <c r="K29" s="1626">
        <f t="shared" si="2"/>
        <v>17</v>
      </c>
      <c r="L29" s="1628">
        <f t="shared" si="2"/>
        <v>17</v>
      </c>
      <c r="M29" s="1629"/>
      <c r="N29" s="1629"/>
      <c r="O29" s="3591">
        <v>2523</v>
      </c>
      <c r="P29" s="1626">
        <v>25353</v>
      </c>
      <c r="Q29" s="1626"/>
      <c r="R29" s="3016">
        <v>13858</v>
      </c>
      <c r="S29" s="1627"/>
      <c r="T29" s="1101">
        <f t="shared" si="3"/>
        <v>17</v>
      </c>
      <c r="W29" s="671"/>
      <c r="X29" s="671"/>
      <c r="Y29" s="671"/>
      <c r="Z29" s="671"/>
    </row>
    <row r="30" spans="1:26" s="569" customFormat="1" ht="12.75" customHeight="1">
      <c r="A30" s="1098">
        <f t="shared" si="1"/>
        <v>18</v>
      </c>
      <c r="B30" s="1624"/>
      <c r="C30" s="1051"/>
      <c r="D30" s="1615" t="s">
        <v>1825</v>
      </c>
      <c r="E30" s="666"/>
      <c r="F30" s="666"/>
      <c r="G30" s="1616">
        <v>10</v>
      </c>
      <c r="H30" s="1634">
        <v>-13</v>
      </c>
      <c r="I30" s="1626"/>
      <c r="J30" s="1627">
        <v>-18</v>
      </c>
      <c r="K30" s="1626">
        <f t="shared" si="2"/>
        <v>18</v>
      </c>
      <c r="L30" s="1628">
        <f t="shared" si="2"/>
        <v>18</v>
      </c>
      <c r="M30" s="1629"/>
      <c r="N30" s="1629"/>
      <c r="O30" s="3591">
        <v>1300</v>
      </c>
      <c r="P30" s="1626">
        <v>179</v>
      </c>
      <c r="Q30" s="1626"/>
      <c r="R30" s="3016">
        <v>251</v>
      </c>
      <c r="S30" s="1627"/>
      <c r="T30" s="1101">
        <f t="shared" si="3"/>
        <v>18</v>
      </c>
      <c r="W30" s="671"/>
      <c r="X30" s="671"/>
      <c r="Y30" s="671"/>
      <c r="Z30" s="671"/>
    </row>
    <row r="31" spans="1:26" s="569" customFormat="1" ht="12.75" customHeight="1">
      <c r="A31" s="1098">
        <f t="shared" si="1"/>
        <v>19</v>
      </c>
      <c r="B31" s="1624"/>
      <c r="C31" s="1051"/>
      <c r="D31" s="1615" t="s">
        <v>1826</v>
      </c>
      <c r="E31" s="666"/>
      <c r="F31" s="666"/>
      <c r="G31" s="1616">
        <v>4376</v>
      </c>
      <c r="H31" s="1634">
        <v>487</v>
      </c>
      <c r="I31" s="1626"/>
      <c r="J31" s="1627">
        <v>-696</v>
      </c>
      <c r="K31" s="1626">
        <f t="shared" si="2"/>
        <v>19</v>
      </c>
      <c r="L31" s="1628">
        <f t="shared" si="2"/>
        <v>19</v>
      </c>
      <c r="M31" s="1629"/>
      <c r="N31" s="1629"/>
      <c r="O31" s="3591">
        <v>0</v>
      </c>
      <c r="P31" s="1626">
        <v>58140</v>
      </c>
      <c r="Q31" s="1626"/>
      <c r="R31" s="3016">
        <v>29648</v>
      </c>
      <c r="S31" s="1627"/>
      <c r="T31" s="1101">
        <f t="shared" si="3"/>
        <v>19</v>
      </c>
      <c r="W31" s="671"/>
      <c r="X31" s="671"/>
      <c r="Y31" s="671"/>
      <c r="Z31" s="671"/>
    </row>
    <row r="32" spans="1:26" s="569" customFormat="1" ht="12.75" customHeight="1">
      <c r="A32" s="1098">
        <f t="shared" si="1"/>
        <v>20</v>
      </c>
      <c r="B32" s="1624"/>
      <c r="C32" s="1051"/>
      <c r="D32" s="1615" t="s">
        <v>1741</v>
      </c>
      <c r="E32" s="666"/>
      <c r="F32" s="666"/>
      <c r="G32" s="1616">
        <v>10608</v>
      </c>
      <c r="H32" s="1634">
        <v>1078</v>
      </c>
      <c r="I32" s="1626"/>
      <c r="J32" s="1627">
        <v>-488</v>
      </c>
      <c r="K32" s="1626">
        <f t="shared" si="2"/>
        <v>20</v>
      </c>
      <c r="L32" s="1628">
        <f t="shared" si="2"/>
        <v>20</v>
      </c>
      <c r="M32" s="1629"/>
      <c r="N32" s="1629"/>
      <c r="O32" s="3591">
        <v>20</v>
      </c>
      <c r="P32" s="1626">
        <v>19679</v>
      </c>
      <c r="Q32" s="1626"/>
      <c r="R32" s="3016">
        <v>15675</v>
      </c>
      <c r="S32" s="1627"/>
      <c r="T32" s="1101">
        <f t="shared" si="3"/>
        <v>20</v>
      </c>
      <c r="W32" s="671"/>
      <c r="X32" s="671"/>
      <c r="Y32" s="671"/>
      <c r="Z32" s="671"/>
    </row>
    <row r="33" spans="1:26" s="569" customFormat="1" ht="12.75" customHeight="1">
      <c r="A33" s="1098">
        <f t="shared" si="1"/>
        <v>21</v>
      </c>
      <c r="B33" s="1624"/>
      <c r="C33" s="1051"/>
      <c r="D33" s="1615" t="s">
        <v>1827</v>
      </c>
      <c r="E33" s="666"/>
      <c r="F33" s="666"/>
      <c r="G33" s="1616">
        <v>54</v>
      </c>
      <c r="H33" s="1634">
        <v>54</v>
      </c>
      <c r="I33" s="1626"/>
      <c r="J33" s="1627">
        <v>-111</v>
      </c>
      <c r="K33" s="1626">
        <f t="shared" si="2"/>
        <v>21</v>
      </c>
      <c r="L33" s="1628">
        <f t="shared" si="2"/>
        <v>21</v>
      </c>
      <c r="M33" s="1629"/>
      <c r="N33" s="1629"/>
      <c r="O33" s="3591">
        <v>0</v>
      </c>
      <c r="P33" s="1626">
        <v>4771</v>
      </c>
      <c r="Q33" s="1626"/>
      <c r="R33" s="3011">
        <v>3315</v>
      </c>
      <c r="S33" s="1627"/>
      <c r="T33" s="1101">
        <f t="shared" si="3"/>
        <v>21</v>
      </c>
      <c r="W33" s="671"/>
      <c r="X33" s="671"/>
      <c r="Y33" s="671"/>
      <c r="Z33" s="671"/>
    </row>
    <row r="34" spans="1:26" s="569" customFormat="1" ht="12.75" customHeight="1">
      <c r="A34" s="1098">
        <f t="shared" si="1"/>
        <v>22</v>
      </c>
      <c r="B34" s="1624"/>
      <c r="C34" s="1051"/>
      <c r="D34" s="1615" t="s">
        <v>1742</v>
      </c>
      <c r="E34" s="666"/>
      <c r="F34" s="666"/>
      <c r="G34" s="1616">
        <v>2174</v>
      </c>
      <c r="H34" s="1634">
        <v>16548</v>
      </c>
      <c r="I34" s="1626"/>
      <c r="J34" s="1627">
        <v>-4766</v>
      </c>
      <c r="K34" s="1626">
        <f t="shared" si="2"/>
        <v>22</v>
      </c>
      <c r="L34" s="1628">
        <f t="shared" si="2"/>
        <v>22</v>
      </c>
      <c r="M34" s="1629"/>
      <c r="N34" s="1629"/>
      <c r="O34" s="3591">
        <v>287</v>
      </c>
      <c r="P34" s="1626">
        <v>480283</v>
      </c>
      <c r="Q34" s="1626"/>
      <c r="R34" s="3011">
        <v>217711</v>
      </c>
      <c r="S34" s="1627"/>
      <c r="T34" s="1101">
        <f t="shared" si="3"/>
        <v>22</v>
      </c>
      <c r="W34" s="671"/>
      <c r="X34" s="671"/>
      <c r="Y34" s="671"/>
      <c r="Z34" s="671"/>
    </row>
    <row r="35" spans="1:26" s="569" customFormat="1" ht="12.75" customHeight="1">
      <c r="A35" s="1098">
        <f t="shared" si="1"/>
        <v>23</v>
      </c>
      <c r="B35" s="1624"/>
      <c r="C35" s="1051"/>
      <c r="D35" s="1615" t="s">
        <v>3144</v>
      </c>
      <c r="E35" s="666"/>
      <c r="F35" s="666"/>
      <c r="G35" s="1616"/>
      <c r="H35" s="1634">
        <v>17</v>
      </c>
      <c r="I35" s="1626"/>
      <c r="J35" s="1627">
        <v>-575</v>
      </c>
      <c r="K35" s="1626">
        <f>+K34+1</f>
        <v>23</v>
      </c>
      <c r="L35" s="1628">
        <f>+L34+1</f>
        <v>23</v>
      </c>
      <c r="M35" s="1629"/>
      <c r="N35" s="1629"/>
      <c r="O35" s="3591">
        <v>0</v>
      </c>
      <c r="P35" s="1626">
        <v>5449</v>
      </c>
      <c r="Q35" s="1626"/>
      <c r="R35" s="3011">
        <v>1363</v>
      </c>
      <c r="S35" s="1627"/>
      <c r="T35" s="1101">
        <f t="shared" si="3"/>
        <v>23</v>
      </c>
      <c r="W35" s="671"/>
      <c r="X35" s="671"/>
      <c r="Y35" s="671"/>
      <c r="Z35" s="671"/>
    </row>
    <row r="36" spans="1:26" s="569" customFormat="1" ht="12.75" customHeight="1">
      <c r="A36" s="1098">
        <f t="shared" si="1"/>
        <v>24</v>
      </c>
      <c r="B36" s="1624" t="s">
        <v>98</v>
      </c>
      <c r="C36" s="1051"/>
      <c r="D36" s="1615"/>
      <c r="E36" s="1632" t="s">
        <v>1828</v>
      </c>
      <c r="F36" s="1632"/>
      <c r="G36" s="1633">
        <v>111059</v>
      </c>
      <c r="H36" s="1645">
        <v>49913</v>
      </c>
      <c r="I36" s="1634">
        <v>0</v>
      </c>
      <c r="J36" s="1393">
        <v>-35519</v>
      </c>
      <c r="K36" s="1392">
        <f>+K35+1</f>
        <v>24</v>
      </c>
      <c r="L36" s="1646">
        <f>+L35+1</f>
        <v>24</v>
      </c>
      <c r="M36" s="1629"/>
      <c r="N36" s="1629"/>
      <c r="O36" s="3591">
        <v>21877</v>
      </c>
      <c r="P36" s="1392">
        <v>3376971</v>
      </c>
      <c r="Q36" s="1392"/>
      <c r="R36" s="3012">
        <v>1345169</v>
      </c>
      <c r="S36" s="1393"/>
      <c r="T36" s="1101">
        <f t="shared" si="3"/>
        <v>24</v>
      </c>
      <c r="W36" s="671"/>
      <c r="X36" s="671"/>
      <c r="Y36" s="671"/>
      <c r="Z36" s="671"/>
    </row>
    <row r="37" spans="1:26" s="569" customFormat="1" ht="12.75" customHeight="1">
      <c r="A37" s="1647"/>
      <c r="B37" s="1198"/>
      <c r="C37" s="1061"/>
      <c r="D37" s="1647" t="s">
        <v>1829</v>
      </c>
      <c r="E37" s="942"/>
      <c r="F37" s="908"/>
      <c r="G37" s="1637"/>
      <c r="H37" s="1668"/>
      <c r="I37" s="1639"/>
      <c r="J37" s="1640"/>
      <c r="K37" s="1639"/>
      <c r="L37" s="1641"/>
      <c r="M37" s="1642"/>
      <c r="N37" s="1642"/>
      <c r="O37" s="3592"/>
      <c r="P37" s="1639"/>
      <c r="Q37" s="1639"/>
      <c r="R37" s="1675"/>
      <c r="S37" s="1640"/>
      <c r="T37" s="1122"/>
      <c r="W37" s="671"/>
      <c r="X37" s="671"/>
      <c r="Y37" s="671"/>
      <c r="Z37" s="671"/>
    </row>
    <row r="38" spans="1:26" s="569" customFormat="1" ht="12.75" customHeight="1">
      <c r="A38" s="1647"/>
      <c r="B38" s="1648"/>
      <c r="C38" s="1061"/>
      <c r="D38" s="1647" t="s">
        <v>1830</v>
      </c>
      <c r="E38" s="942"/>
      <c r="F38" s="908"/>
      <c r="G38" s="1649"/>
      <c r="H38" s="1650"/>
      <c r="I38" s="1651"/>
      <c r="J38" s="1652"/>
      <c r="K38" s="1651"/>
      <c r="L38" s="1653"/>
      <c r="M38" s="1654"/>
      <c r="N38" s="1654"/>
      <c r="O38" s="3593"/>
      <c r="P38" s="1651"/>
      <c r="Q38" s="1651"/>
      <c r="R38" s="1394"/>
      <c r="S38" s="1652"/>
      <c r="T38" s="1076"/>
      <c r="W38" s="671"/>
      <c r="X38" s="671"/>
      <c r="Y38" s="671"/>
      <c r="Z38" s="671"/>
    </row>
    <row r="39" spans="1:26" s="569" customFormat="1" ht="12.75" customHeight="1">
      <c r="A39" s="1657">
        <f>+A36+1</f>
        <v>25</v>
      </c>
      <c r="B39" s="1075"/>
      <c r="C39" s="1051"/>
      <c r="D39" s="1615" t="s">
        <v>1745</v>
      </c>
      <c r="E39" s="666"/>
      <c r="F39" s="666"/>
      <c r="G39" s="1616"/>
      <c r="H39" s="1617">
        <v>0</v>
      </c>
      <c r="I39" s="1618"/>
      <c r="J39" s="1619"/>
      <c r="K39" s="1618">
        <f>+K36+1</f>
        <v>25</v>
      </c>
      <c r="L39" s="1620">
        <f>+L36+1</f>
        <v>25</v>
      </c>
      <c r="M39" s="1621"/>
      <c r="N39" s="1621"/>
      <c r="O39" s="3590"/>
      <c r="P39" s="1618">
        <v>0</v>
      </c>
      <c r="Q39" s="1618"/>
      <c r="R39" s="3019">
        <v>0</v>
      </c>
      <c r="S39" s="1619"/>
      <c r="T39" s="1097">
        <f>+T36+1</f>
        <v>25</v>
      </c>
      <c r="W39" s="671"/>
      <c r="X39" s="671"/>
      <c r="Y39" s="671"/>
      <c r="Z39" s="671"/>
    </row>
    <row r="40" spans="1:26" s="569" customFormat="1" ht="12.75" customHeight="1">
      <c r="A40" s="1098">
        <f t="shared" ref="A40:A46" si="4">+A39+1</f>
        <v>26</v>
      </c>
      <c r="B40" s="1624"/>
      <c r="C40" s="1051"/>
      <c r="D40" s="1615" t="s">
        <v>1746</v>
      </c>
      <c r="E40" s="666"/>
      <c r="F40" s="666"/>
      <c r="G40" s="1616">
        <v>1296</v>
      </c>
      <c r="H40" s="1625">
        <v>-14</v>
      </c>
      <c r="I40" s="1626"/>
      <c r="J40" s="1627">
        <v>-1189</v>
      </c>
      <c r="K40" s="1626">
        <f t="shared" ref="K40:L46" si="5">+K39+1</f>
        <v>26</v>
      </c>
      <c r="L40" s="1628">
        <f t="shared" si="5"/>
        <v>26</v>
      </c>
      <c r="M40" s="1629"/>
      <c r="N40" s="1629"/>
      <c r="O40" s="3591">
        <v>2928</v>
      </c>
      <c r="P40" s="1626">
        <v>37676</v>
      </c>
      <c r="Q40" s="1626"/>
      <c r="R40" s="3011">
        <v>34353</v>
      </c>
      <c r="S40" s="1627"/>
      <c r="T40" s="1101">
        <f t="shared" ref="T40:T46" si="6">+T39+1</f>
        <v>26</v>
      </c>
      <c r="W40" s="671"/>
      <c r="X40" s="671"/>
      <c r="Y40" s="671"/>
      <c r="Z40" s="671"/>
    </row>
    <row r="41" spans="1:26" s="569" customFormat="1" ht="12.75" customHeight="1">
      <c r="A41" s="1098">
        <f t="shared" si="4"/>
        <v>27</v>
      </c>
      <c r="B41" s="1624"/>
      <c r="C41" s="1051"/>
      <c r="D41" s="1615" t="s">
        <v>1747</v>
      </c>
      <c r="E41" s="666"/>
      <c r="F41" s="666"/>
      <c r="G41" s="1616"/>
      <c r="H41" s="1625">
        <v>0</v>
      </c>
      <c r="I41" s="1626"/>
      <c r="J41" s="1627"/>
      <c r="K41" s="1626">
        <f t="shared" si="5"/>
        <v>27</v>
      </c>
      <c r="L41" s="1628">
        <f t="shared" si="5"/>
        <v>27</v>
      </c>
      <c r="M41" s="1629"/>
      <c r="N41" s="1629"/>
      <c r="O41" s="3591"/>
      <c r="P41" s="1626"/>
      <c r="Q41" s="1626"/>
      <c r="R41" s="3011"/>
      <c r="S41" s="1627"/>
      <c r="T41" s="1101">
        <f t="shared" si="6"/>
        <v>27</v>
      </c>
      <c r="W41" s="671"/>
      <c r="X41" s="671"/>
      <c r="Y41" s="671"/>
      <c r="Z41" s="671"/>
    </row>
    <row r="42" spans="1:26" s="569" customFormat="1" ht="12.75" customHeight="1">
      <c r="A42" s="1098">
        <f t="shared" si="4"/>
        <v>28</v>
      </c>
      <c r="B42" s="1624"/>
      <c r="C42" s="1051"/>
      <c r="D42" s="1615" t="s">
        <v>1748</v>
      </c>
      <c r="E42" s="666"/>
      <c r="F42" s="666"/>
      <c r="G42" s="1616">
        <v>6497</v>
      </c>
      <c r="H42" s="1625">
        <v>11142</v>
      </c>
      <c r="I42" s="1626"/>
      <c r="J42" s="1627"/>
      <c r="K42" s="1626">
        <f t="shared" si="5"/>
        <v>28</v>
      </c>
      <c r="L42" s="1628">
        <f t="shared" si="5"/>
        <v>28</v>
      </c>
      <c r="M42" s="1629"/>
      <c r="N42" s="1629"/>
      <c r="O42" s="3591">
        <v>-2273</v>
      </c>
      <c r="P42" s="1626">
        <v>183129</v>
      </c>
      <c r="Q42" s="1626"/>
      <c r="R42" s="3011">
        <v>33847</v>
      </c>
      <c r="S42" s="1627"/>
      <c r="T42" s="1101">
        <f t="shared" si="6"/>
        <v>28</v>
      </c>
      <c r="W42" s="671"/>
      <c r="X42" s="671"/>
      <c r="Y42" s="671"/>
      <c r="Z42" s="671"/>
    </row>
    <row r="43" spans="1:26" s="569" customFormat="1" ht="12.75" customHeight="1">
      <c r="A43" s="1098">
        <f t="shared" si="4"/>
        <v>29</v>
      </c>
      <c r="B43" s="1624"/>
      <c r="C43" s="1051"/>
      <c r="D43" s="1615" t="s">
        <v>1831</v>
      </c>
      <c r="E43" s="666"/>
      <c r="F43" s="666"/>
      <c r="G43" s="1616"/>
      <c r="H43" s="1625"/>
      <c r="I43" s="1626"/>
      <c r="J43" s="1627"/>
      <c r="K43" s="1626">
        <f t="shared" si="5"/>
        <v>29</v>
      </c>
      <c r="L43" s="1628">
        <f t="shared" si="5"/>
        <v>29</v>
      </c>
      <c r="M43" s="1629"/>
      <c r="N43" s="1629"/>
      <c r="O43" s="3591"/>
      <c r="P43" s="1626"/>
      <c r="Q43" s="1626"/>
      <c r="R43" s="3011">
        <v>0</v>
      </c>
      <c r="S43" s="1627"/>
      <c r="T43" s="1101">
        <f t="shared" si="6"/>
        <v>29</v>
      </c>
      <c r="W43" s="671"/>
      <c r="X43" s="671"/>
      <c r="Y43" s="671"/>
      <c r="Z43" s="671"/>
    </row>
    <row r="44" spans="1:26" s="569" customFormat="1" ht="12.75" customHeight="1">
      <c r="A44" s="1098">
        <f t="shared" si="4"/>
        <v>30</v>
      </c>
      <c r="B44" s="1624"/>
      <c r="C44" s="1051"/>
      <c r="D44" s="1658" t="s">
        <v>1832</v>
      </c>
      <c r="E44" s="1167"/>
      <c r="F44" s="1106"/>
      <c r="G44" s="1633">
        <v>46496</v>
      </c>
      <c r="H44" s="1634">
        <v>12431</v>
      </c>
      <c r="I44" s="1392"/>
      <c r="J44" s="1393"/>
      <c r="K44" s="1392">
        <f t="shared" si="5"/>
        <v>30</v>
      </c>
      <c r="L44" s="1646">
        <f t="shared" si="5"/>
        <v>30</v>
      </c>
      <c r="M44" s="1629"/>
      <c r="N44" s="1629"/>
      <c r="O44" s="3594"/>
      <c r="P44" s="1392">
        <v>282927</v>
      </c>
      <c r="Q44" s="1392"/>
      <c r="R44" s="3011">
        <v>57030</v>
      </c>
      <c r="S44" s="1393"/>
      <c r="T44" s="1111">
        <f t="shared" si="6"/>
        <v>30</v>
      </c>
      <c r="W44" s="671"/>
      <c r="X44" s="671"/>
      <c r="Y44" s="671"/>
      <c r="Z44" s="671"/>
    </row>
    <row r="45" spans="1:26" s="569" customFormat="1" ht="12.75" customHeight="1">
      <c r="A45" s="1098">
        <f t="shared" si="4"/>
        <v>31</v>
      </c>
      <c r="B45" s="1624"/>
      <c r="C45" s="1051"/>
      <c r="D45" s="1615" t="s">
        <v>1833</v>
      </c>
      <c r="E45" s="666"/>
      <c r="F45" s="666"/>
      <c r="G45" s="1616"/>
      <c r="H45" s="1625"/>
      <c r="I45" s="1626"/>
      <c r="J45" s="1627"/>
      <c r="K45" s="1626">
        <f t="shared" si="5"/>
        <v>31</v>
      </c>
      <c r="L45" s="1628">
        <f t="shared" si="5"/>
        <v>31</v>
      </c>
      <c r="M45" s="1629"/>
      <c r="N45" s="1629"/>
      <c r="O45" s="3591"/>
      <c r="P45" s="1626"/>
      <c r="Q45" s="1626"/>
      <c r="R45" s="3011"/>
      <c r="S45" s="1627"/>
      <c r="T45" s="1101">
        <f t="shared" si="6"/>
        <v>31</v>
      </c>
      <c r="W45" s="671"/>
      <c r="X45" s="671"/>
      <c r="Y45" s="671"/>
      <c r="Z45" s="671"/>
    </row>
    <row r="46" spans="1:26" s="569" customFormat="1" ht="12.75" customHeight="1">
      <c r="A46" s="1098">
        <f t="shared" si="4"/>
        <v>32</v>
      </c>
      <c r="B46" s="1624" t="s">
        <v>98</v>
      </c>
      <c r="C46" s="1051"/>
      <c r="D46" s="1615"/>
      <c r="E46" s="666" t="s">
        <v>1834</v>
      </c>
      <c r="F46" s="666"/>
      <c r="G46" s="1659">
        <v>54289</v>
      </c>
      <c r="H46" s="1634">
        <v>23559</v>
      </c>
      <c r="I46" s="1392">
        <v>0</v>
      </c>
      <c r="J46" s="1661">
        <v>-1189</v>
      </c>
      <c r="K46" s="1392">
        <f t="shared" si="5"/>
        <v>32</v>
      </c>
      <c r="L46" s="1646">
        <f t="shared" si="5"/>
        <v>32</v>
      </c>
      <c r="M46" s="1629"/>
      <c r="N46" s="1629"/>
      <c r="O46" s="3591">
        <v>655</v>
      </c>
      <c r="P46" s="1392">
        <v>503732</v>
      </c>
      <c r="Q46" s="1392"/>
      <c r="R46" s="3012">
        <v>125230</v>
      </c>
      <c r="S46" s="1393"/>
      <c r="T46" s="1101">
        <f t="shared" si="6"/>
        <v>32</v>
      </c>
      <c r="W46" s="671"/>
      <c r="X46" s="671"/>
      <c r="Y46" s="671"/>
      <c r="Z46" s="671"/>
    </row>
    <row r="47" spans="1:26" s="569" customFormat="1" ht="12.75" customHeight="1">
      <c r="A47" s="1112"/>
      <c r="B47" s="1198"/>
      <c r="C47" s="1061"/>
      <c r="D47" s="1647" t="s">
        <v>1835</v>
      </c>
      <c r="E47" s="683"/>
      <c r="F47" s="683"/>
      <c r="G47" s="1637"/>
      <c r="H47" s="1638"/>
      <c r="I47" s="1639"/>
      <c r="J47" s="1640"/>
      <c r="K47" s="1639"/>
      <c r="L47" s="1641"/>
      <c r="M47" s="1642"/>
      <c r="N47" s="1642"/>
      <c r="O47" s="3592"/>
      <c r="P47" s="1639"/>
      <c r="Q47" s="1639"/>
      <c r="R47" s="1675"/>
      <c r="S47" s="1640"/>
      <c r="T47" s="1122"/>
      <c r="W47" s="671"/>
      <c r="X47" s="671"/>
      <c r="Y47" s="671"/>
      <c r="Z47" s="671"/>
    </row>
    <row r="48" spans="1:26" s="569" customFormat="1" ht="12.75" customHeight="1">
      <c r="A48" s="1092">
        <f>+A46+1</f>
        <v>33</v>
      </c>
      <c r="B48" s="1075"/>
      <c r="C48" s="1051"/>
      <c r="D48" s="1615" t="s">
        <v>1836</v>
      </c>
      <c r="E48" s="666"/>
      <c r="F48" s="666"/>
      <c r="G48" s="1616">
        <v>0</v>
      </c>
      <c r="H48" s="1617">
        <v>0</v>
      </c>
      <c r="I48" s="1618"/>
      <c r="J48" s="1619"/>
      <c r="K48" s="1618">
        <f>+K46+1</f>
        <v>33</v>
      </c>
      <c r="L48" s="1620">
        <f>+L46+1</f>
        <v>33</v>
      </c>
      <c r="M48" s="1621"/>
      <c r="N48" s="1621"/>
      <c r="O48" s="3590"/>
      <c r="P48" s="1618">
        <v>0</v>
      </c>
      <c r="Q48" s="1618"/>
      <c r="R48" s="3019">
        <v>0</v>
      </c>
      <c r="S48" s="1619"/>
      <c r="T48" s="1097">
        <f>+T46+1</f>
        <v>33</v>
      </c>
      <c r="W48" s="671"/>
      <c r="X48" s="671"/>
      <c r="Y48" s="671"/>
      <c r="Z48" s="671"/>
    </row>
    <row r="49" spans="1:26" s="569" customFormat="1" ht="12.75" customHeight="1">
      <c r="A49" s="1098">
        <f>+A48+1</f>
        <v>34</v>
      </c>
      <c r="B49" s="1624"/>
      <c r="C49" s="1051"/>
      <c r="D49" s="1615" t="s">
        <v>1837</v>
      </c>
      <c r="E49" s="666"/>
      <c r="F49" s="666"/>
      <c r="G49" s="1616"/>
      <c r="H49" s="1625"/>
      <c r="I49" s="1626"/>
      <c r="J49" s="1627"/>
      <c r="K49" s="1626">
        <f>+K48+1</f>
        <v>34</v>
      </c>
      <c r="L49" s="1628">
        <f>+L48+1</f>
        <v>34</v>
      </c>
      <c r="M49" s="1629"/>
      <c r="N49" s="1629"/>
      <c r="O49" s="3591"/>
      <c r="P49" s="1626"/>
      <c r="Q49" s="1626"/>
      <c r="R49" s="3011"/>
      <c r="S49" s="1627"/>
      <c r="T49" s="1101">
        <f>+T48+1</f>
        <v>34</v>
      </c>
      <c r="W49" s="671"/>
      <c r="X49" s="671"/>
      <c r="Y49" s="671"/>
      <c r="Z49" s="671"/>
    </row>
    <row r="50" spans="1:26" s="569" customFormat="1" ht="12.75" customHeight="1">
      <c r="A50" s="1098">
        <f>+A49+1</f>
        <v>35</v>
      </c>
      <c r="B50" s="1624" t="s">
        <v>98</v>
      </c>
      <c r="C50" s="1051"/>
      <c r="D50" s="1615"/>
      <c r="E50" s="666" t="s">
        <v>1838</v>
      </c>
      <c r="F50" s="666"/>
      <c r="G50" s="1633">
        <v>0</v>
      </c>
      <c r="H50" s="1634">
        <v>0</v>
      </c>
      <c r="I50" s="1392"/>
      <c r="J50" s="1393"/>
      <c r="K50" s="1392">
        <f>+K49+1</f>
        <v>35</v>
      </c>
      <c r="L50" s="1646">
        <f>+L49+1</f>
        <v>35</v>
      </c>
      <c r="M50" s="1629"/>
      <c r="N50" s="1629"/>
      <c r="O50" s="3591"/>
      <c r="P50" s="1392">
        <v>0</v>
      </c>
      <c r="Q50" s="1392"/>
      <c r="R50" s="3012">
        <v>0</v>
      </c>
      <c r="S50" s="1393"/>
      <c r="T50" s="1101">
        <f>+T49+1</f>
        <v>35</v>
      </c>
      <c r="W50" s="671"/>
      <c r="X50" s="671"/>
      <c r="Y50" s="671"/>
      <c r="Z50" s="671"/>
    </row>
    <row r="51" spans="1:26" s="569" customFormat="1" ht="12.75" customHeight="1">
      <c r="A51" s="1647"/>
      <c r="B51" s="1198"/>
      <c r="C51" s="1061"/>
      <c r="D51" s="1647" t="s">
        <v>1839</v>
      </c>
      <c r="E51" s="683"/>
      <c r="F51" s="683"/>
      <c r="G51" s="1637"/>
      <c r="H51" s="1638"/>
      <c r="I51" s="1639"/>
      <c r="J51" s="1640"/>
      <c r="K51" s="1639"/>
      <c r="L51" s="1641"/>
      <c r="M51" s="1642"/>
      <c r="N51" s="1642"/>
      <c r="O51" s="3592"/>
      <c r="P51" s="1639"/>
      <c r="Q51" s="1639"/>
      <c r="R51" s="1675"/>
      <c r="S51" s="1640"/>
      <c r="T51" s="1122"/>
      <c r="W51" s="671"/>
      <c r="X51" s="671"/>
      <c r="Y51" s="671"/>
      <c r="Z51" s="671"/>
    </row>
    <row r="52" spans="1:26" s="569" customFormat="1" ht="12.75" customHeight="1">
      <c r="A52" s="1647"/>
      <c r="B52" s="1648"/>
      <c r="C52" s="1061"/>
      <c r="D52" s="1647" t="s">
        <v>1840</v>
      </c>
      <c r="E52" s="683"/>
      <c r="F52" s="683"/>
      <c r="G52" s="1637"/>
      <c r="H52" s="1650"/>
      <c r="I52" s="1651"/>
      <c r="J52" s="1652"/>
      <c r="K52" s="1651"/>
      <c r="L52" s="1653"/>
      <c r="M52" s="1654"/>
      <c r="N52" s="1654"/>
      <c r="O52" s="3593"/>
      <c r="P52" s="1651"/>
      <c r="Q52" s="1651"/>
      <c r="R52" s="1394"/>
      <c r="S52" s="1652"/>
      <c r="T52" s="1076"/>
      <c r="W52" s="671"/>
      <c r="X52" s="671"/>
      <c r="Y52" s="671"/>
      <c r="Z52" s="671"/>
    </row>
    <row r="53" spans="1:26" s="569" customFormat="1" ht="12.75" customHeight="1">
      <c r="A53" s="1657">
        <f>A50+1</f>
        <v>36</v>
      </c>
      <c r="B53" s="1075" t="s">
        <v>98</v>
      </c>
      <c r="C53" s="1051"/>
      <c r="D53" s="1615" t="s">
        <v>1841</v>
      </c>
      <c r="E53" s="666"/>
      <c r="F53" s="666"/>
      <c r="G53" s="1616">
        <v>0</v>
      </c>
      <c r="H53" s="1617"/>
      <c r="I53" s="1618"/>
      <c r="J53" s="1619"/>
      <c r="K53" s="1620">
        <f>+K50+1</f>
        <v>36</v>
      </c>
      <c r="L53" s="1620">
        <f>+L50+1</f>
        <v>36</v>
      </c>
      <c r="M53" s="1621"/>
      <c r="N53" s="1621"/>
      <c r="O53" s="3590"/>
      <c r="P53" s="1618"/>
      <c r="Q53" s="1618"/>
      <c r="R53" s="3019"/>
      <c r="S53" s="1619"/>
      <c r="T53" s="1097">
        <v>36</v>
      </c>
      <c r="W53" s="671"/>
      <c r="X53" s="1663"/>
      <c r="Y53" s="671"/>
      <c r="Z53" s="671"/>
    </row>
    <row r="54" spans="1:26" s="569" customFormat="1" ht="12.75" customHeight="1">
      <c r="A54" s="1098">
        <f t="shared" ref="A54:A59" si="7">+A53+1</f>
        <v>37</v>
      </c>
      <c r="B54" s="1624" t="s">
        <v>98</v>
      </c>
      <c r="C54" s="1051"/>
      <c r="D54" s="1615" t="s">
        <v>1842</v>
      </c>
      <c r="E54" s="666"/>
      <c r="F54" s="666"/>
      <c r="G54" s="1616">
        <v>85096</v>
      </c>
      <c r="H54" s="1625">
        <v>44802</v>
      </c>
      <c r="I54" s="1626">
        <v>0</v>
      </c>
      <c r="J54" s="1627">
        <v>-9868</v>
      </c>
      <c r="K54" s="1628">
        <f t="shared" ref="K54:L59" si="8">+K53+1</f>
        <v>37</v>
      </c>
      <c r="L54" s="1628">
        <f t="shared" si="8"/>
        <v>37</v>
      </c>
      <c r="M54" s="1629"/>
      <c r="N54" s="1629"/>
      <c r="O54" s="3591"/>
      <c r="P54" s="1626">
        <v>552324</v>
      </c>
      <c r="Q54" s="1392"/>
      <c r="R54" s="3011">
        <v>328904</v>
      </c>
      <c r="S54" s="1664"/>
      <c r="T54" s="1101">
        <v>37</v>
      </c>
      <c r="W54" s="671"/>
      <c r="X54" s="1663"/>
      <c r="Y54" s="671"/>
      <c r="Z54" s="671"/>
    </row>
    <row r="55" spans="1:26" s="569" customFormat="1" ht="12.75" customHeight="1">
      <c r="A55" s="1098">
        <f t="shared" si="7"/>
        <v>38</v>
      </c>
      <c r="B55" s="1624" t="s">
        <v>98</v>
      </c>
      <c r="C55" s="1051"/>
      <c r="D55" s="1615" t="s">
        <v>3146</v>
      </c>
      <c r="E55" s="666"/>
      <c r="F55" s="666"/>
      <c r="G55" s="1616">
        <v>7220</v>
      </c>
      <c r="H55" s="1625">
        <v>1436</v>
      </c>
      <c r="I55" s="1626"/>
      <c r="J55" s="1627">
        <v>-321</v>
      </c>
      <c r="K55" s="1626">
        <f t="shared" si="8"/>
        <v>38</v>
      </c>
      <c r="L55" s="1628">
        <f t="shared" si="8"/>
        <v>38</v>
      </c>
      <c r="M55" s="1629"/>
      <c r="N55" s="1629"/>
      <c r="O55" s="3591">
        <v>297</v>
      </c>
      <c r="P55" s="1626">
        <v>50630</v>
      </c>
      <c r="Q55" s="1626"/>
      <c r="R55" s="3011">
        <v>19731.911093780462</v>
      </c>
      <c r="S55" s="1627"/>
      <c r="T55" s="1101">
        <v>38</v>
      </c>
      <c r="W55" s="671"/>
      <c r="X55" s="671"/>
      <c r="Y55" s="671"/>
      <c r="Z55" s="671"/>
    </row>
    <row r="56" spans="1:26" s="569" customFormat="1" ht="12.75" customHeight="1">
      <c r="A56" s="1098">
        <f t="shared" si="7"/>
        <v>39</v>
      </c>
      <c r="B56" s="1624" t="s">
        <v>98</v>
      </c>
      <c r="C56" s="1051"/>
      <c r="D56" s="1665" t="s">
        <v>3147</v>
      </c>
      <c r="E56" s="666"/>
      <c r="F56" s="666"/>
      <c r="G56" s="1616">
        <v>5822</v>
      </c>
      <c r="H56" s="1625">
        <v>1741</v>
      </c>
      <c r="I56" s="1626"/>
      <c r="J56" s="1627">
        <v>-389</v>
      </c>
      <c r="K56" s="1626">
        <f t="shared" si="8"/>
        <v>39</v>
      </c>
      <c r="L56" s="1628">
        <f t="shared" si="8"/>
        <v>39</v>
      </c>
      <c r="M56" s="1629"/>
      <c r="N56" s="1629"/>
      <c r="O56" s="3591"/>
      <c r="P56" s="1626">
        <v>61383</v>
      </c>
      <c r="Q56" s="1626"/>
      <c r="R56" s="3011">
        <v>23923</v>
      </c>
      <c r="S56" s="1627"/>
      <c r="T56" s="1101">
        <v>39</v>
      </c>
      <c r="W56" s="671"/>
      <c r="X56" s="671"/>
      <c r="Y56" s="671"/>
      <c r="Z56" s="671"/>
    </row>
    <row r="57" spans="1:26" s="569" customFormat="1" ht="12.75" customHeight="1">
      <c r="A57" s="1098">
        <f t="shared" si="7"/>
        <v>40</v>
      </c>
      <c r="B57" s="1624" t="s">
        <v>98</v>
      </c>
      <c r="C57" s="1051"/>
      <c r="D57" s="1666" t="s">
        <v>3148</v>
      </c>
      <c r="E57" s="1126"/>
      <c r="F57" s="1106"/>
      <c r="G57" s="1633">
        <v>281</v>
      </c>
      <c r="H57" s="1634">
        <v>1951.9999999999998</v>
      </c>
      <c r="I57" s="1392"/>
      <c r="J57" s="1393">
        <v>-436</v>
      </c>
      <c r="K57" s="1392">
        <f t="shared" si="8"/>
        <v>40</v>
      </c>
      <c r="L57" s="1628">
        <f t="shared" si="8"/>
        <v>40</v>
      </c>
      <c r="M57" s="1629"/>
      <c r="N57" s="1629"/>
      <c r="O57" s="3594"/>
      <c r="P57" s="1392">
        <v>68822</v>
      </c>
      <c r="Q57" s="1392"/>
      <c r="R57" s="3011">
        <v>26822</v>
      </c>
      <c r="S57" s="1393"/>
      <c r="T57" s="1111">
        <f>+T56+1</f>
        <v>40</v>
      </c>
      <c r="W57" s="671"/>
      <c r="X57" s="671"/>
      <c r="Y57" s="671"/>
      <c r="Z57" s="671"/>
    </row>
    <row r="58" spans="1:26" s="569" customFormat="1" ht="12.75" customHeight="1">
      <c r="A58" s="1098">
        <f t="shared" si="7"/>
        <v>41</v>
      </c>
      <c r="B58" s="1624" t="s">
        <v>98</v>
      </c>
      <c r="C58" s="1051"/>
      <c r="D58" s="1615" t="s">
        <v>1843</v>
      </c>
      <c r="E58" s="666"/>
      <c r="F58" s="666"/>
      <c r="G58" s="1616">
        <v>16924</v>
      </c>
      <c r="H58" s="1625">
        <v>19382</v>
      </c>
      <c r="I58" s="1626"/>
      <c r="J58" s="1627">
        <v>-4044</v>
      </c>
      <c r="K58" s="1626">
        <f t="shared" si="8"/>
        <v>41</v>
      </c>
      <c r="L58" s="1628">
        <f t="shared" si="8"/>
        <v>41</v>
      </c>
      <c r="M58" s="1629"/>
      <c r="N58" s="1629"/>
      <c r="O58" s="3591">
        <v>290</v>
      </c>
      <c r="P58" s="1626">
        <v>467924</v>
      </c>
      <c r="Q58" s="1626"/>
      <c r="R58" s="3011">
        <v>204039</v>
      </c>
      <c r="S58" s="1627"/>
      <c r="T58" s="1101">
        <f>+T57+1</f>
        <v>41</v>
      </c>
      <c r="W58" s="671"/>
      <c r="X58" s="671"/>
      <c r="Y58" s="671"/>
      <c r="Z58" s="671"/>
    </row>
    <row r="59" spans="1:26" s="569" customFormat="1" ht="12.75" customHeight="1">
      <c r="A59" s="1098">
        <f t="shared" si="7"/>
        <v>42</v>
      </c>
      <c r="B59" s="1624"/>
      <c r="C59" s="1051"/>
      <c r="D59" s="1615"/>
      <c r="E59" s="666" t="s">
        <v>1844</v>
      </c>
      <c r="F59" s="666"/>
      <c r="G59" s="1633">
        <v>115343</v>
      </c>
      <c r="H59" s="1634">
        <v>69313</v>
      </c>
      <c r="I59" s="1392">
        <v>0</v>
      </c>
      <c r="J59" s="1393">
        <v>-15058</v>
      </c>
      <c r="K59" s="1392">
        <f t="shared" si="8"/>
        <v>42</v>
      </c>
      <c r="L59" s="1646">
        <f t="shared" si="8"/>
        <v>42</v>
      </c>
      <c r="M59" s="1634"/>
      <c r="N59" s="1634"/>
      <c r="O59" s="3595">
        <v>587</v>
      </c>
      <c r="P59" s="1629">
        <v>1201083</v>
      </c>
      <c r="Q59" s="1392"/>
      <c r="R59" s="3011">
        <v>603419.91109378054</v>
      </c>
      <c r="S59" s="1393"/>
      <c r="T59" s="1101">
        <f>+T58+1</f>
        <v>42</v>
      </c>
      <c r="W59" s="671"/>
      <c r="X59" s="671"/>
      <c r="Y59" s="671"/>
      <c r="Z59" s="671"/>
    </row>
    <row r="60" spans="1:26" s="569" customFormat="1" ht="12.75" customHeight="1">
      <c r="A60" s="1112"/>
      <c r="B60" s="1198"/>
      <c r="C60" s="1061"/>
      <c r="D60" s="1647"/>
      <c r="E60" s="683" t="s">
        <v>1845</v>
      </c>
      <c r="F60" s="683"/>
      <c r="G60" s="1667"/>
      <c r="H60" s="1668"/>
      <c r="I60" s="1669"/>
      <c r="J60" s="1670"/>
      <c r="K60" s="1669"/>
      <c r="L60" s="1671"/>
      <c r="M60" s="1672"/>
      <c r="N60" s="1673"/>
      <c r="O60" s="3592"/>
      <c r="P60" s="1669"/>
      <c r="Q60" s="1669"/>
      <c r="R60" s="1675"/>
      <c r="S60" s="1670"/>
      <c r="T60" s="1122" t="s">
        <v>327</v>
      </c>
      <c r="W60" s="671"/>
      <c r="X60" s="671"/>
      <c r="Y60" s="671"/>
      <c r="Z60" s="671"/>
    </row>
    <row r="61" spans="1:26" s="569" customFormat="1" ht="12.75" customHeight="1" thickBot="1">
      <c r="A61" s="1092">
        <f>+A59+1</f>
        <v>43</v>
      </c>
      <c r="B61" s="1075"/>
      <c r="C61" s="1051"/>
      <c r="D61" s="1615"/>
      <c r="E61" s="666" t="s">
        <v>1846</v>
      </c>
      <c r="F61" s="683"/>
      <c r="G61" s="1676">
        <v>597777</v>
      </c>
      <c r="H61" s="1677">
        <v>321886</v>
      </c>
      <c r="I61" s="1677">
        <v>0</v>
      </c>
      <c r="J61" s="1678">
        <v>-70227</v>
      </c>
      <c r="K61" s="1645">
        <f>+K59+1</f>
        <v>43</v>
      </c>
      <c r="L61" s="1679">
        <f>+L59+1</f>
        <v>43</v>
      </c>
      <c r="M61" s="1680"/>
      <c r="N61" s="1681"/>
      <c r="O61" s="3596">
        <v>14495</v>
      </c>
      <c r="P61" s="1682">
        <v>10606367</v>
      </c>
      <c r="Q61" s="1677"/>
      <c r="R61" s="1677">
        <f>+R16+R36+R46+R50+R59</f>
        <v>4272172.9110937808</v>
      </c>
      <c r="S61" s="1678"/>
      <c r="T61" s="1683">
        <v>43</v>
      </c>
      <c r="W61" s="671"/>
      <c r="X61" s="671"/>
      <c r="Y61" s="671"/>
      <c r="Z61" s="671"/>
    </row>
    <row r="62" spans="1:26" ht="12.75" customHeight="1">
      <c r="A62" s="1308" t="s">
        <v>1847</v>
      </c>
      <c r="B62" s="1684"/>
      <c r="C62" s="1684" t="s">
        <v>3201</v>
      </c>
      <c r="D62" s="1684"/>
      <c r="E62" s="1685"/>
      <c r="F62" s="1685"/>
      <c r="G62" s="1685"/>
      <c r="H62" s="1685"/>
      <c r="I62" s="1685"/>
      <c r="J62" s="1685"/>
      <c r="K62" s="659"/>
      <c r="L62" s="1308" t="s">
        <v>1858</v>
      </c>
      <c r="M62" s="1684"/>
      <c r="N62" s="1684" t="s">
        <v>1848</v>
      </c>
      <c r="P62" s="660"/>
      <c r="Q62" s="660"/>
      <c r="R62" s="660"/>
      <c r="S62" s="660"/>
      <c r="T62" s="659"/>
    </row>
    <row r="63" spans="1:26" ht="12.75" customHeight="1">
      <c r="A63" s="1308" t="s">
        <v>1849</v>
      </c>
      <c r="B63" s="1684"/>
      <c r="C63" s="1684" t="s">
        <v>3202</v>
      </c>
      <c r="D63" s="1684"/>
      <c r="E63" s="1684"/>
      <c r="F63" s="1684"/>
      <c r="G63" s="1684"/>
      <c r="H63" s="1684"/>
      <c r="I63" s="1684"/>
      <c r="J63" s="1684"/>
      <c r="K63" s="655"/>
      <c r="L63" s="1308" t="s">
        <v>327</v>
      </c>
      <c r="M63" s="1684"/>
      <c r="N63" s="1684" t="s">
        <v>1850</v>
      </c>
      <c r="O63" s="1684"/>
      <c r="P63" s="1684"/>
      <c r="Q63" s="1684"/>
      <c r="R63" s="1684"/>
      <c r="S63" s="1684"/>
      <c r="T63" s="1686"/>
    </row>
    <row r="64" spans="1:26" ht="12.75" customHeight="1">
      <c r="A64" s="1308" t="s">
        <v>1851</v>
      </c>
      <c r="B64" s="1684"/>
      <c r="C64" s="1684" t="s">
        <v>3203</v>
      </c>
      <c r="D64" s="1684"/>
      <c r="E64" s="1684"/>
      <c r="F64" s="1684"/>
      <c r="G64" s="1684"/>
      <c r="H64" s="1684"/>
      <c r="I64" s="1684"/>
      <c r="J64" s="1684"/>
      <c r="K64" s="655"/>
      <c r="L64" s="1308" t="s">
        <v>3145</v>
      </c>
      <c r="M64" s="1684"/>
      <c r="N64" s="1684" t="s">
        <v>3017</v>
      </c>
      <c r="O64" s="1684"/>
      <c r="P64" s="1684"/>
      <c r="Q64" s="1684"/>
      <c r="R64" s="1684"/>
      <c r="S64" s="1684"/>
      <c r="T64" s="1686"/>
    </row>
    <row r="65" spans="1:20" ht="12.75" customHeight="1">
      <c r="A65" s="1308"/>
      <c r="B65" s="1684"/>
      <c r="C65" s="1684"/>
      <c r="D65" s="1684"/>
      <c r="E65" s="1684"/>
      <c r="F65" s="1684"/>
      <c r="G65" s="1684"/>
      <c r="H65" s="1684"/>
      <c r="I65" s="1684"/>
      <c r="J65" s="1684"/>
      <c r="K65" s="655"/>
      <c r="L65" s="1308" t="s">
        <v>327</v>
      </c>
      <c r="M65" s="1684"/>
      <c r="N65" s="1684" t="s">
        <v>1852</v>
      </c>
      <c r="O65" s="1684"/>
      <c r="P65" s="1684"/>
      <c r="Q65" s="1684"/>
      <c r="R65" s="1684"/>
      <c r="S65" s="1684"/>
      <c r="T65" s="1686"/>
    </row>
    <row r="66" spans="1:20" ht="12.75" customHeight="1">
      <c r="A66" s="1687"/>
      <c r="B66" s="1361"/>
      <c r="C66" s="1361"/>
      <c r="D66" s="1361"/>
      <c r="E66" s="1361"/>
      <c r="F66" s="1361"/>
      <c r="G66" s="1361"/>
      <c r="H66" s="1361"/>
      <c r="I66" s="1361"/>
      <c r="J66" s="1361"/>
      <c r="K66" s="665"/>
      <c r="L66" s="1687"/>
      <c r="M66" s="1361"/>
      <c r="N66" s="1361"/>
      <c r="O66" s="1361"/>
      <c r="P66" s="1361"/>
      <c r="Q66" s="1361"/>
      <c r="R66" s="1361"/>
      <c r="S66" s="1688"/>
      <c r="T66" s="1689"/>
    </row>
    <row r="67" spans="1:20">
      <c r="K67" s="570" t="s">
        <v>388</v>
      </c>
      <c r="L67" s="568" t="s">
        <v>388</v>
      </c>
    </row>
    <row r="68" spans="1:20" ht="12.75" customHeight="1">
      <c r="Q68" s="3206"/>
      <c r="R68" s="3206"/>
      <c r="S68" s="3206"/>
    </row>
    <row r="69" spans="1:20" ht="12.75" customHeight="1">
      <c r="Q69" s="3206"/>
      <c r="R69" s="3206"/>
      <c r="S69" s="3206"/>
    </row>
    <row r="70" spans="1:20" ht="12.75" customHeight="1">
      <c r="Q70" s="3206"/>
      <c r="R70" s="3206"/>
      <c r="S70" s="3206"/>
    </row>
    <row r="71" spans="1:20" ht="12.75" customHeight="1">
      <c r="Q71" s="3206"/>
      <c r="R71" s="3206"/>
      <c r="S71" s="3206"/>
    </row>
    <row r="72" spans="1:20" ht="12.75" customHeight="1">
      <c r="R72" s="3206"/>
      <c r="S72" s="3206"/>
    </row>
  </sheetData>
  <customSheetViews>
    <customSheetView guid="{4E7A3D04-9F51-465C-A42B-3DF9B3E7D5B5}" showPageBreaks="1" showGridLines="0" zeroValues="0" printArea="1" topLeftCell="A13">
      <selection activeCell="O37" sqref="O37"/>
      <colBreaks count="1" manualBreakCount="1">
        <brk id="11" max="1048575" man="1"/>
      </colBreaks>
      <pageMargins left="0.5" right="0.5" top="0.5" bottom="0.25" header="0.5" footer="0.5"/>
      <printOptions horizontalCentered="1" verticalCentered="1"/>
      <pageSetup scale="85" orientation="portrait" r:id="rId1"/>
      <headerFooter alignWithMargins="0"/>
    </customSheetView>
    <customSheetView guid="{0DB5BAD5-393A-4F38-9E8B-709DEA7858B1}" showPageBreaks="1" showGridLines="0" zeroValues="0" printArea="1">
      <selection activeCell="A2" sqref="A2:K2"/>
      <colBreaks count="1" manualBreakCount="1">
        <brk id="11" max="1048575" man="1"/>
      </colBreaks>
      <pageMargins left="0.5" right="0.5" top="0.5" bottom="0.25" header="0.5" footer="0.5"/>
      <printOptions horizontalCentered="1" verticalCentered="1"/>
      <pageSetup scale="85" orientation="portrait" r:id="rId2"/>
      <headerFooter alignWithMargins="0"/>
    </customSheetView>
    <customSheetView guid="{9188604F-721B-4607-B5A7-F14601E34BB8}" showPageBreaks="1" showGridLines="0" zeroValues="0" printArea="1">
      <selection activeCell="A2" sqref="A2:K2"/>
      <colBreaks count="1" manualBreakCount="1">
        <brk id="11" max="1048575" man="1"/>
      </colBreaks>
      <pageMargins left="0.5" right="0.5" top="0.5" bottom="0.25" header="0.5" footer="0.5"/>
      <printOptions horizontalCentered="1" verticalCentered="1"/>
      <pageSetup scale="85" orientation="portrait" r:id="rId3"/>
      <headerFooter alignWithMargins="0"/>
    </customSheetView>
    <customSheetView guid="{26429A53-B624-4AA6-8C8D-667186B058B8}"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4"/>
      <headerFooter alignWithMargins="0"/>
    </customSheetView>
    <customSheetView guid="{7390B031-6060-4327-BF01-8B9465EDB6D9}"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5"/>
      <headerFooter alignWithMargins="0"/>
    </customSheetView>
    <customSheetView guid="{49D366EC-C851-4932-854D-8EA887B298C5}"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6"/>
      <headerFooter alignWithMargins="0"/>
    </customSheetView>
    <customSheetView guid="{F228F194-B0FE-4A91-A927-06A4E89703F0}"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7"/>
      <headerFooter alignWithMargins="0"/>
    </customSheetView>
    <customSheetView guid="{A2494C54-8D9D-4A05-9F27-C858173D9692}"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8"/>
      <headerFooter alignWithMargins="0"/>
    </customSheetView>
    <customSheetView guid="{74404EEC-CA6A-48B0-B168-B7933282EEB2}" showPageBreaks="1" showGridLines="0" zeroValues="0" printArea="1">
      <selection activeCell="A2" sqref="A2:K2"/>
      <colBreaks count="1" manualBreakCount="1">
        <brk id="11" max="1048575" man="1"/>
      </colBreaks>
      <pageMargins left="0.5" right="0.5" top="0.5" bottom="0.25" header="0.5" footer="0.5"/>
      <printOptions horizontalCentered="1" verticalCentered="1"/>
      <pageSetup scale="85" orientation="portrait" r:id="rId9"/>
      <headerFooter alignWithMargins="0"/>
    </customSheetView>
    <customSheetView guid="{FB19BFAA-60BA-4CC2-92E5-E4C141AE804E}" showGridLines="0" zeroValues="0">
      <selection activeCell="A2" sqref="A2:K2"/>
      <colBreaks count="1" manualBreakCount="1">
        <brk id="11" max="1048575" man="1"/>
      </colBreaks>
      <pageMargins left="0.5" right="0.5" top="0.5" bottom="0.25" header="0.5" footer="0.5"/>
      <printOptions horizontalCentered="1" verticalCentered="1"/>
      <pageSetup scale="85" orientation="portrait" r:id="rId10"/>
      <headerFooter alignWithMargins="0"/>
    </customSheetView>
    <customSheetView guid="{F56BCD39-3910-4701-BCCF-245589B07D98}" showPageBreaks="1" showGridLines="0" zeroValues="0" printArea="1" topLeftCell="A22">
      <selection activeCell="O62" sqref="O62"/>
      <colBreaks count="1" manualBreakCount="1">
        <brk id="11" max="1048575" man="1"/>
      </colBreaks>
      <pageMargins left="0.5" right="0.5" top="0.5" bottom="0.25" header="0.5" footer="0.5"/>
      <printOptions horizontalCentered="1" verticalCentered="1"/>
      <pageSetup scale="85" orientation="portrait" r:id="rId11"/>
      <headerFooter alignWithMargins="0"/>
    </customSheetView>
    <customSheetView guid="{D099E5BD-69C3-4A36-A01A-AB9127CD02AF}" showGridLines="0" zeroValues="0">
      <selection activeCell="H13" sqref="H13"/>
      <colBreaks count="1" manualBreakCount="1">
        <brk id="11" max="1048575" man="1"/>
      </colBreaks>
      <pageMargins left="0.5" right="0.5" top="0.5" bottom="0.25" header="0.5" footer="0.5"/>
      <printOptions horizontalCentered="1" verticalCentered="1"/>
      <pageSetup scale="85" orientation="portrait" r:id="rId12"/>
      <headerFooter alignWithMargins="0"/>
    </customSheetView>
  </customSheetViews>
  <mergeCells count="6">
    <mergeCell ref="A2:K2"/>
    <mergeCell ref="L2:T2"/>
    <mergeCell ref="A3:K3"/>
    <mergeCell ref="L3:T3"/>
    <mergeCell ref="A5:K5"/>
    <mergeCell ref="L5:T5"/>
  </mergeCells>
  <printOptions horizontalCentered="1" verticalCentered="1" gridLinesSet="0"/>
  <pageMargins left="0.5" right="0.5" top="0.5" bottom="0.25" header="0.5" footer="0.5"/>
  <pageSetup scale="85" orientation="portrait" r:id="rId13"/>
  <headerFooter alignWithMargins="0"/>
  <colBreaks count="1" manualBreakCount="1">
    <brk id="11" max="1048575" man="1"/>
  </colBreaks>
  <legacyDrawing r:id="rId14"/>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7"/>
  <sheetViews>
    <sheetView showGridLines="0" showZeros="0" topLeftCell="A22" workbookViewId="0">
      <selection activeCell="G36" sqref="G36"/>
    </sheetView>
  </sheetViews>
  <sheetFormatPr defaultColWidth="8.85546875" defaultRowHeight="12.75" customHeight="1"/>
  <cols>
    <col min="1" max="1" width="4.7109375" style="908" customWidth="1"/>
    <col min="2" max="2" width="1.85546875" style="908" customWidth="1"/>
    <col min="3" max="3" width="4.5703125" style="908" customWidth="1"/>
    <col min="4" max="4" width="4.7109375" style="908" customWidth="1"/>
    <col min="5" max="5" width="3.7109375" style="908" customWidth="1"/>
    <col min="6" max="6" width="30.5703125" style="908" customWidth="1"/>
    <col min="7" max="7" width="13" style="908" customWidth="1"/>
    <col min="8" max="8" width="11.42578125" style="908" customWidth="1"/>
    <col min="9" max="9" width="12" style="908" customWidth="1"/>
    <col min="10" max="10" width="14.28515625" style="908" customWidth="1"/>
    <col min="11" max="12" width="4.7109375" style="908" customWidth="1"/>
    <col min="13" max="13" width="2.85546875" style="908" customWidth="1"/>
    <col min="14" max="14" width="3.5703125" style="908" customWidth="1"/>
    <col min="15" max="15" width="19.85546875" style="908" customWidth="1"/>
    <col min="16" max="16" width="18.7109375" style="908" customWidth="1"/>
    <col min="17" max="17" width="19" style="908" customWidth="1"/>
    <col min="18" max="18" width="18.42578125" style="908" customWidth="1"/>
    <col min="19" max="19" width="11.7109375" style="908" customWidth="1"/>
    <col min="20" max="20" width="6.28515625" style="908" customWidth="1"/>
    <col min="21" max="22" width="8.85546875" style="908"/>
    <col min="23" max="23" width="20.140625" style="1052" bestFit="1" customWidth="1"/>
    <col min="24" max="24" width="10.140625" style="1052" bestFit="1" customWidth="1"/>
    <col min="25" max="25" width="25.28515625" style="1052" bestFit="1" customWidth="1"/>
    <col min="26" max="26" width="10.140625" style="1052" bestFit="1" customWidth="1"/>
    <col min="27" max="16384" width="8.85546875" style="908"/>
  </cols>
  <sheetData>
    <row r="1" spans="1:26" ht="12.75" customHeight="1">
      <c r="A1" s="1369" t="s">
        <v>3261</v>
      </c>
      <c r="I1" s="569"/>
      <c r="J1" s="569"/>
      <c r="K1" s="1371" t="s">
        <v>3204</v>
      </c>
      <c r="L1" s="1369" t="s">
        <v>3204</v>
      </c>
      <c r="M1" s="569"/>
      <c r="N1" s="569"/>
      <c r="O1" s="569"/>
      <c r="T1" s="1371" t="s">
        <v>3262</v>
      </c>
    </row>
    <row r="2" spans="1:26">
      <c r="A2" s="3728" t="s">
        <v>1853</v>
      </c>
      <c r="B2" s="3729"/>
      <c r="C2" s="3729"/>
      <c r="D2" s="3729"/>
      <c r="E2" s="3729"/>
      <c r="F2" s="3729"/>
      <c r="G2" s="3729"/>
      <c r="H2" s="3729"/>
      <c r="I2" s="3729"/>
      <c r="J2" s="3729"/>
      <c r="K2" s="3730"/>
      <c r="L2" s="3728" t="s">
        <v>1853</v>
      </c>
      <c r="M2" s="3729"/>
      <c r="N2" s="3729"/>
      <c r="O2" s="3729"/>
      <c r="P2" s="3729"/>
      <c r="Q2" s="3729"/>
      <c r="R2" s="3729"/>
      <c r="S2" s="3729"/>
      <c r="T2" s="3730"/>
    </row>
    <row r="3" spans="1:26" s="569" customFormat="1" ht="12.75" customHeight="1">
      <c r="A3" s="3731" t="s">
        <v>295</v>
      </c>
      <c r="B3" s="3769"/>
      <c r="C3" s="3769"/>
      <c r="D3" s="3769"/>
      <c r="E3" s="3769"/>
      <c r="F3" s="3769"/>
      <c r="G3" s="3769"/>
      <c r="H3" s="3769"/>
      <c r="I3" s="3769"/>
      <c r="J3" s="3769"/>
      <c r="K3" s="3733"/>
      <c r="L3" s="3731" t="s">
        <v>295</v>
      </c>
      <c r="M3" s="3769"/>
      <c r="N3" s="3769"/>
      <c r="O3" s="3769"/>
      <c r="P3" s="3769"/>
      <c r="Q3" s="3769"/>
      <c r="R3" s="3769"/>
      <c r="S3" s="3769"/>
      <c r="T3" s="3733"/>
      <c r="W3" s="671"/>
      <c r="X3" s="671"/>
      <c r="Y3" s="671"/>
      <c r="Z3" s="671"/>
    </row>
    <row r="4" spans="1:26" s="569" customFormat="1" ht="12.75" customHeight="1">
      <c r="A4" s="1059"/>
      <c r="B4" s="1085"/>
      <c r="C4" s="1085"/>
      <c r="D4" s="1085"/>
      <c r="E4" s="1060"/>
      <c r="F4" s="1085"/>
      <c r="G4" s="1085"/>
      <c r="H4" s="1085"/>
      <c r="I4" s="1085"/>
      <c r="J4" s="1085"/>
      <c r="K4" s="1062"/>
      <c r="L4" s="1059"/>
      <c r="M4" s="1085"/>
      <c r="N4" s="1085"/>
      <c r="O4" s="1085"/>
      <c r="P4" s="1085"/>
      <c r="Q4" s="1085"/>
      <c r="R4" s="1085"/>
      <c r="S4" s="1085"/>
      <c r="T4" s="1062"/>
      <c r="W4" s="671"/>
      <c r="X4" s="671"/>
      <c r="Y4" s="671"/>
      <c r="Z4" s="671"/>
    </row>
    <row r="5" spans="1:26" s="569" customFormat="1" ht="12">
      <c r="A5" s="1068" t="s">
        <v>1854</v>
      </c>
      <c r="B5" s="1070"/>
      <c r="C5" s="1070"/>
      <c r="D5" s="1070"/>
      <c r="E5" s="1070"/>
      <c r="F5" s="1070"/>
      <c r="G5" s="1070"/>
      <c r="H5" s="1070"/>
      <c r="I5" s="1070"/>
      <c r="J5" s="1070"/>
      <c r="K5" s="1071"/>
      <c r="L5" s="1068" t="s">
        <v>1854</v>
      </c>
      <c r="M5" s="1070"/>
      <c r="N5" s="1070"/>
      <c r="O5" s="1070"/>
      <c r="P5" s="1070"/>
      <c r="Q5" s="1070"/>
      <c r="R5" s="1070"/>
      <c r="S5" s="1070"/>
      <c r="T5" s="1071"/>
      <c r="W5" s="671"/>
      <c r="X5" s="671"/>
      <c r="Y5" s="671"/>
      <c r="Z5" s="671"/>
    </row>
    <row r="6" spans="1:26" s="1052" customFormat="1" ht="12.75" customHeight="1">
      <c r="A6" s="1496"/>
      <c r="B6" s="1497"/>
      <c r="C6" s="1498"/>
      <c r="D6" s="1499"/>
      <c r="E6" s="1499"/>
      <c r="F6" s="1498"/>
      <c r="G6" s="1164"/>
      <c r="H6" s="1596" t="s">
        <v>910</v>
      </c>
      <c r="I6" s="1596"/>
      <c r="J6" s="657"/>
      <c r="K6" s="1496"/>
      <c r="L6" s="1496"/>
      <c r="M6" s="1497"/>
      <c r="N6" s="1498"/>
      <c r="O6" s="1499"/>
      <c r="P6" s="1158" t="s">
        <v>1799</v>
      </c>
      <c r="Q6" s="1375"/>
      <c r="R6" s="1596" t="s">
        <v>1800</v>
      </c>
      <c r="S6" s="1597"/>
      <c r="T6" s="1496"/>
    </row>
    <row r="7" spans="1:26" s="1052" customFormat="1" ht="12.75" customHeight="1">
      <c r="A7" s="1192"/>
      <c r="B7" s="1193"/>
      <c r="C7" s="1194"/>
      <c r="D7" s="1175"/>
      <c r="E7" s="908"/>
      <c r="F7" s="1194"/>
      <c r="G7" s="682"/>
      <c r="H7" s="669"/>
      <c r="I7" s="669"/>
      <c r="J7" s="669" t="s">
        <v>1071</v>
      </c>
      <c r="K7" s="669"/>
      <c r="L7" s="669"/>
      <c r="M7" s="674"/>
      <c r="N7" s="682"/>
      <c r="O7" s="1351"/>
      <c r="P7" s="1598"/>
      <c r="Q7" s="1350"/>
      <c r="R7" s="1350"/>
      <c r="S7" s="1350"/>
      <c r="T7" s="1192"/>
    </row>
    <row r="8" spans="1:26" s="1052" customFormat="1" ht="12.75" customHeight="1">
      <c r="A8" s="1690" t="s">
        <v>7</v>
      </c>
      <c r="B8" s="1339" t="s">
        <v>71</v>
      </c>
      <c r="C8" s="1490"/>
      <c r="D8" s="1085" t="s">
        <v>1801</v>
      </c>
      <c r="E8" s="1151"/>
      <c r="F8" s="1085"/>
      <c r="G8" s="1059" t="s">
        <v>1802</v>
      </c>
      <c r="H8" s="669" t="s">
        <v>1855</v>
      </c>
      <c r="I8" s="669" t="s">
        <v>1803</v>
      </c>
      <c r="J8" s="669" t="s">
        <v>1804</v>
      </c>
      <c r="K8" s="1690" t="s">
        <v>7</v>
      </c>
      <c r="L8" s="1690" t="s">
        <v>7</v>
      </c>
      <c r="M8" s="1339" t="s">
        <v>71</v>
      </c>
      <c r="N8" s="1490"/>
      <c r="O8" s="684" t="s">
        <v>1805</v>
      </c>
      <c r="P8" s="669" t="s">
        <v>1855</v>
      </c>
      <c r="Q8" s="669" t="s">
        <v>1803</v>
      </c>
      <c r="R8" s="669" t="s">
        <v>1855</v>
      </c>
      <c r="S8" s="669" t="s">
        <v>1803</v>
      </c>
      <c r="T8" s="669" t="s">
        <v>7</v>
      </c>
    </row>
    <row r="9" spans="1:26" s="1052" customFormat="1" ht="12.75" customHeight="1">
      <c r="A9" s="1690" t="s">
        <v>17</v>
      </c>
      <c r="B9" s="1339" t="s">
        <v>79</v>
      </c>
      <c r="C9" s="1490"/>
      <c r="D9" s="1060"/>
      <c r="E9" s="1060"/>
      <c r="F9" s="1151"/>
      <c r="G9" s="1059" t="s">
        <v>1806</v>
      </c>
      <c r="H9" s="669"/>
      <c r="I9" s="669" t="s">
        <v>1807</v>
      </c>
      <c r="J9" s="669" t="s">
        <v>1076</v>
      </c>
      <c r="K9" s="1690" t="s">
        <v>17</v>
      </c>
      <c r="L9" s="1690" t="s">
        <v>17</v>
      </c>
      <c r="M9" s="1339" t="s">
        <v>79</v>
      </c>
      <c r="N9" s="1490"/>
      <c r="O9" s="1060" t="s">
        <v>1677</v>
      </c>
      <c r="P9" s="1192"/>
      <c r="Q9" s="669" t="s">
        <v>1807</v>
      </c>
      <c r="R9" s="669"/>
      <c r="S9" s="669" t="s">
        <v>1807</v>
      </c>
      <c r="T9" s="669" t="s">
        <v>17</v>
      </c>
    </row>
    <row r="10" spans="1:26" s="1052" customFormat="1" ht="12.75" customHeight="1" thickBot="1">
      <c r="A10" s="1204"/>
      <c r="B10" s="1599"/>
      <c r="C10" s="1602"/>
      <c r="D10" s="1205" t="s">
        <v>24</v>
      </c>
      <c r="E10" s="1205"/>
      <c r="F10" s="1070"/>
      <c r="G10" s="1068" t="s">
        <v>25</v>
      </c>
      <c r="H10" s="663" t="s">
        <v>26</v>
      </c>
      <c r="I10" s="663" t="s">
        <v>27</v>
      </c>
      <c r="J10" s="663" t="s">
        <v>28</v>
      </c>
      <c r="K10" s="1691"/>
      <c r="L10" s="1691"/>
      <c r="M10" s="1494"/>
      <c r="N10" s="1495"/>
      <c r="O10" s="1070" t="s">
        <v>29</v>
      </c>
      <c r="P10" s="663" t="s">
        <v>30</v>
      </c>
      <c r="Q10" s="663" t="s">
        <v>31</v>
      </c>
      <c r="R10" s="663" t="s">
        <v>32</v>
      </c>
      <c r="S10" s="663" t="s">
        <v>89</v>
      </c>
      <c r="T10" s="1204"/>
      <c r="W10" s="213"/>
      <c r="X10" s="213"/>
      <c r="Y10" s="213"/>
      <c r="Z10" s="213"/>
    </row>
    <row r="11" spans="1:26" s="1052" customFormat="1" ht="12.75" customHeight="1">
      <c r="A11" s="1192"/>
      <c r="B11" s="1198"/>
      <c r="C11" s="1692"/>
      <c r="D11" s="1605" t="s">
        <v>1808</v>
      </c>
      <c r="E11" s="1605"/>
      <c r="F11" s="1605"/>
      <c r="G11" s="1606"/>
      <c r="H11" s="1607"/>
      <c r="I11" s="1608"/>
      <c r="J11" s="1609"/>
      <c r="K11" s="1610"/>
      <c r="L11" s="1610"/>
      <c r="M11" s="1611"/>
      <c r="N11" s="1611"/>
      <c r="O11" s="1612"/>
      <c r="P11" s="1613"/>
      <c r="Q11" s="1608"/>
      <c r="R11" s="1614"/>
      <c r="S11" s="1609"/>
      <c r="T11" s="1192"/>
    </row>
    <row r="12" spans="1:26" s="569" customFormat="1" ht="12.75" customHeight="1">
      <c r="A12" s="1092">
        <v>1</v>
      </c>
      <c r="B12" s="1075"/>
      <c r="C12" s="1693"/>
      <c r="D12" s="1632" t="s">
        <v>1809</v>
      </c>
      <c r="E12" s="666"/>
      <c r="F12" s="666"/>
      <c r="G12" s="1616"/>
      <c r="H12" s="1617">
        <v>0</v>
      </c>
      <c r="I12" s="1618"/>
      <c r="J12" s="1619"/>
      <c r="K12" s="1618">
        <v>1</v>
      </c>
      <c r="L12" s="1620">
        <v>1</v>
      </c>
      <c r="M12" s="1621"/>
      <c r="N12" s="1621"/>
      <c r="O12" s="1622">
        <v>0</v>
      </c>
      <c r="P12" s="1618">
        <v>0</v>
      </c>
      <c r="Q12" s="1618"/>
      <c r="R12" s="1623">
        <v>0</v>
      </c>
      <c r="S12" s="1619"/>
      <c r="T12" s="1097">
        <v>1</v>
      </c>
      <c r="W12" s="671"/>
      <c r="X12" s="671"/>
      <c r="Y12" s="671"/>
      <c r="Z12" s="671"/>
    </row>
    <row r="13" spans="1:26" s="569" customFormat="1" ht="12.75" customHeight="1">
      <c r="A13" s="1098">
        <f>+A12+1</f>
        <v>2</v>
      </c>
      <c r="B13" s="1624"/>
      <c r="C13" s="1693"/>
      <c r="D13" s="1632" t="s">
        <v>1810</v>
      </c>
      <c r="E13" s="666"/>
      <c r="F13" s="666"/>
      <c r="G13" s="1616"/>
      <c r="H13" s="1625">
        <v>0</v>
      </c>
      <c r="I13" s="1626"/>
      <c r="J13" s="1627"/>
      <c r="K13" s="1626">
        <f t="shared" ref="K13:L16" si="0">+K12+1</f>
        <v>2</v>
      </c>
      <c r="L13" s="1628">
        <f t="shared" si="0"/>
        <v>2</v>
      </c>
      <c r="M13" s="1629"/>
      <c r="N13" s="1629"/>
      <c r="O13" s="1630">
        <v>0</v>
      </c>
      <c r="P13" s="1635">
        <v>0</v>
      </c>
      <c r="Q13" s="1626"/>
      <c r="R13" s="1631">
        <v>0</v>
      </c>
      <c r="S13" s="1627"/>
      <c r="T13" s="1101">
        <f>+T12+1</f>
        <v>2</v>
      </c>
      <c r="W13" s="671"/>
      <c r="X13" s="671"/>
      <c r="Y13" s="671"/>
      <c r="Z13" s="671"/>
    </row>
    <row r="14" spans="1:26" s="569" customFormat="1" ht="12.75" customHeight="1">
      <c r="A14" s="1098">
        <f>+A13+1</f>
        <v>3</v>
      </c>
      <c r="B14" s="1624"/>
      <c r="C14" s="1693"/>
      <c r="D14" s="1632" t="s">
        <v>1811</v>
      </c>
      <c r="E14" s="666"/>
      <c r="F14" s="666"/>
      <c r="G14" s="1616"/>
      <c r="H14" s="1625"/>
      <c r="I14" s="1626"/>
      <c r="J14" s="1627"/>
      <c r="K14" s="1626">
        <f t="shared" si="0"/>
        <v>3</v>
      </c>
      <c r="L14" s="1628">
        <f t="shared" si="0"/>
        <v>3</v>
      </c>
      <c r="M14" s="1629"/>
      <c r="N14" s="1629"/>
      <c r="O14" s="1630"/>
      <c r="P14" s="1626"/>
      <c r="Q14" s="1626"/>
      <c r="R14" s="1631"/>
      <c r="S14" s="1627"/>
      <c r="T14" s="1101">
        <f>+T13+1</f>
        <v>3</v>
      </c>
      <c r="W14" s="671"/>
      <c r="X14" s="671"/>
      <c r="Y14" s="671"/>
      <c r="Z14" s="671"/>
    </row>
    <row r="15" spans="1:26" s="569" customFormat="1" ht="12.75" customHeight="1">
      <c r="A15" s="1098">
        <f>+A14+1</f>
        <v>4</v>
      </c>
      <c r="B15" s="1624"/>
      <c r="C15" s="1693"/>
      <c r="D15" s="1632" t="s">
        <v>1812</v>
      </c>
      <c r="E15" s="666"/>
      <c r="F15" s="666"/>
      <c r="G15" s="1616"/>
      <c r="H15" s="1625"/>
      <c r="I15" s="1626"/>
      <c r="J15" s="1627"/>
      <c r="K15" s="1626">
        <f t="shared" si="0"/>
        <v>4</v>
      </c>
      <c r="L15" s="1628">
        <f t="shared" si="0"/>
        <v>4</v>
      </c>
      <c r="M15" s="1629"/>
      <c r="N15" s="1629"/>
      <c r="O15" s="1630"/>
      <c r="P15" s="1626"/>
      <c r="Q15" s="1626"/>
      <c r="R15" s="1631"/>
      <c r="S15" s="1627"/>
      <c r="T15" s="1101">
        <f>+T14+1</f>
        <v>4</v>
      </c>
      <c r="W15" s="671"/>
      <c r="X15" s="671"/>
      <c r="Y15" s="671"/>
      <c r="Z15" s="671"/>
    </row>
    <row r="16" spans="1:26" s="569" customFormat="1" ht="12.75" customHeight="1">
      <c r="A16" s="1098">
        <f>+A15+1</f>
        <v>5</v>
      </c>
      <c r="B16" s="1624" t="s">
        <v>98</v>
      </c>
      <c r="C16" s="1693"/>
      <c r="D16" s="1632"/>
      <c r="E16" s="1632" t="s">
        <v>16</v>
      </c>
      <c r="F16" s="1632"/>
      <c r="G16" s="1633"/>
      <c r="H16" s="1634">
        <v>0</v>
      </c>
      <c r="I16" s="1392"/>
      <c r="J16" s="1393"/>
      <c r="K16" s="1626">
        <f t="shared" si="0"/>
        <v>5</v>
      </c>
      <c r="L16" s="1628">
        <f t="shared" si="0"/>
        <v>5</v>
      </c>
      <c r="M16" s="1629"/>
      <c r="N16" s="1629"/>
      <c r="O16" s="1630">
        <v>0</v>
      </c>
      <c r="P16" s="1635">
        <v>0</v>
      </c>
      <c r="Q16" s="1635">
        <v>0</v>
      </c>
      <c r="R16" s="1635">
        <v>0</v>
      </c>
      <c r="S16" s="1636">
        <v>0</v>
      </c>
      <c r="T16" s="1101">
        <f>+T15+1</f>
        <v>5</v>
      </c>
      <c r="W16" s="671"/>
      <c r="X16" s="671"/>
      <c r="Y16" s="671"/>
      <c r="Z16" s="671"/>
    </row>
    <row r="17" spans="1:26" s="569" customFormat="1" ht="12.75" customHeight="1">
      <c r="A17" s="1112"/>
      <c r="B17" s="1198"/>
      <c r="C17" s="1692"/>
      <c r="D17" s="1605" t="s">
        <v>206</v>
      </c>
      <c r="E17" s="1605"/>
      <c r="F17" s="1605"/>
      <c r="G17" s="1637"/>
      <c r="H17" s="1638"/>
      <c r="I17" s="1639"/>
      <c r="J17" s="1640"/>
      <c r="K17" s="1639"/>
      <c r="L17" s="1641"/>
      <c r="M17" s="1642"/>
      <c r="N17" s="1642"/>
      <c r="O17" s="1643"/>
      <c r="P17" s="1639"/>
      <c r="Q17" s="1639"/>
      <c r="R17" s="1644"/>
      <c r="S17" s="1640"/>
      <c r="T17" s="1122"/>
      <c r="W17" s="671"/>
      <c r="X17" s="671"/>
      <c r="Y17" s="671"/>
      <c r="Z17" s="671"/>
    </row>
    <row r="18" spans="1:26" s="569" customFormat="1" ht="12.75" customHeight="1">
      <c r="A18" s="1092">
        <f>+A16+1</f>
        <v>6</v>
      </c>
      <c r="B18" s="1075"/>
      <c r="C18" s="1693"/>
      <c r="D18" s="1632" t="s">
        <v>1813</v>
      </c>
      <c r="E18" s="666"/>
      <c r="F18" s="666"/>
      <c r="G18" s="1616"/>
      <c r="H18" s="1617"/>
      <c r="I18" s="1618"/>
      <c r="J18" s="1619"/>
      <c r="K18" s="1618">
        <f>+K16+1</f>
        <v>6</v>
      </c>
      <c r="L18" s="1620">
        <f>+L16+1</f>
        <v>6</v>
      </c>
      <c r="M18" s="1621"/>
      <c r="N18" s="1621"/>
      <c r="O18" s="1622"/>
      <c r="P18" s="1618"/>
      <c r="Q18" s="1618"/>
      <c r="R18" s="1623"/>
      <c r="S18" s="1619"/>
      <c r="T18" s="1097">
        <f>+T16+1</f>
        <v>6</v>
      </c>
      <c r="W18" s="671"/>
      <c r="X18" s="671"/>
      <c r="Y18" s="671"/>
      <c r="Z18" s="671"/>
    </row>
    <row r="19" spans="1:26" s="569" customFormat="1" ht="12.75" customHeight="1">
      <c r="A19" s="1098">
        <f t="shared" ref="A19:A36" si="1">+A18+1</f>
        <v>7</v>
      </c>
      <c r="B19" s="1624"/>
      <c r="C19" s="1693"/>
      <c r="D19" s="1632" t="s">
        <v>1814</v>
      </c>
      <c r="E19" s="666"/>
      <c r="F19" s="666"/>
      <c r="G19" s="1616"/>
      <c r="H19" s="1625"/>
      <c r="I19" s="1626"/>
      <c r="J19" s="1627"/>
      <c r="K19" s="1626">
        <f t="shared" ref="K19:L34" si="2">+K18+1</f>
        <v>7</v>
      </c>
      <c r="L19" s="1628">
        <f t="shared" si="2"/>
        <v>7</v>
      </c>
      <c r="M19" s="1629"/>
      <c r="N19" s="1629"/>
      <c r="O19" s="1630"/>
      <c r="P19" s="1626"/>
      <c r="Q19" s="1626"/>
      <c r="R19" s="1631"/>
      <c r="S19" s="1627"/>
      <c r="T19" s="1101">
        <f t="shared" ref="T19:T36" si="3">+T18+1</f>
        <v>7</v>
      </c>
      <c r="W19" s="671"/>
      <c r="X19" s="671"/>
      <c r="Y19" s="671"/>
      <c r="Z19" s="671"/>
    </row>
    <row r="20" spans="1:26" s="569" customFormat="1" ht="12.75" customHeight="1">
      <c r="A20" s="1098">
        <f t="shared" si="1"/>
        <v>8</v>
      </c>
      <c r="B20" s="1624"/>
      <c r="C20" s="1693"/>
      <c r="D20" s="1632" t="s">
        <v>1815</v>
      </c>
      <c r="E20" s="666"/>
      <c r="F20" s="666"/>
      <c r="G20" s="1616"/>
      <c r="H20" s="1625">
        <v>0</v>
      </c>
      <c r="I20" s="1626"/>
      <c r="J20" s="1627"/>
      <c r="K20" s="1626">
        <f t="shared" si="2"/>
        <v>8</v>
      </c>
      <c r="L20" s="1628">
        <f t="shared" si="2"/>
        <v>8</v>
      </c>
      <c r="M20" s="1629"/>
      <c r="N20" s="1629"/>
      <c r="O20" s="1630"/>
      <c r="P20" s="1626"/>
      <c r="Q20" s="1626"/>
      <c r="R20" s="1631"/>
      <c r="S20" s="1627"/>
      <c r="T20" s="1101">
        <f t="shared" si="3"/>
        <v>8</v>
      </c>
      <c r="W20" s="671"/>
      <c r="X20" s="671"/>
      <c r="Y20" s="671"/>
      <c r="Z20" s="671"/>
    </row>
    <row r="21" spans="1:26" s="569" customFormat="1" ht="12.75" customHeight="1">
      <c r="A21" s="1098">
        <f t="shared" si="1"/>
        <v>9</v>
      </c>
      <c r="B21" s="1624"/>
      <c r="C21" s="1693"/>
      <c r="D21" s="1632" t="s">
        <v>1816</v>
      </c>
      <c r="E21" s="666"/>
      <c r="F21" s="666"/>
      <c r="G21" s="1616"/>
      <c r="H21" s="1625">
        <v>0</v>
      </c>
      <c r="I21" s="1626"/>
      <c r="J21" s="1627"/>
      <c r="K21" s="1626">
        <f t="shared" si="2"/>
        <v>9</v>
      </c>
      <c r="L21" s="1628">
        <f t="shared" si="2"/>
        <v>9</v>
      </c>
      <c r="M21" s="1629"/>
      <c r="N21" s="1629"/>
      <c r="O21" s="1630">
        <v>0</v>
      </c>
      <c r="P21" s="1626">
        <v>0</v>
      </c>
      <c r="Q21" s="1626"/>
      <c r="R21" s="1631">
        <v>0</v>
      </c>
      <c r="S21" s="1627"/>
      <c r="T21" s="1101">
        <f t="shared" si="3"/>
        <v>9</v>
      </c>
      <c r="W21" s="671"/>
      <c r="X21" s="671"/>
      <c r="Y21" s="671"/>
      <c r="Z21" s="671"/>
    </row>
    <row r="22" spans="1:26" s="569" customFormat="1" ht="12.75" customHeight="1">
      <c r="A22" s="1098">
        <f t="shared" si="1"/>
        <v>10</v>
      </c>
      <c r="B22" s="1624"/>
      <c r="C22" s="1693"/>
      <c r="D22" s="1632" t="s">
        <v>1817</v>
      </c>
      <c r="E22" s="666"/>
      <c r="F22" s="666"/>
      <c r="G22" s="1616"/>
      <c r="H22" s="1625">
        <v>0</v>
      </c>
      <c r="I22" s="1626"/>
      <c r="J22" s="1627"/>
      <c r="K22" s="1626">
        <f t="shared" si="2"/>
        <v>10</v>
      </c>
      <c r="L22" s="1628">
        <f t="shared" si="2"/>
        <v>10</v>
      </c>
      <c r="M22" s="1629"/>
      <c r="N22" s="1629"/>
      <c r="O22" s="1630"/>
      <c r="P22" s="1626"/>
      <c r="Q22" s="1626"/>
      <c r="R22" s="1631"/>
      <c r="S22" s="1627"/>
      <c r="T22" s="1101">
        <f t="shared" si="3"/>
        <v>10</v>
      </c>
      <c r="W22" s="671"/>
      <c r="X22" s="671"/>
      <c r="Y22" s="671"/>
      <c r="Z22" s="671"/>
    </row>
    <row r="23" spans="1:26" s="569" customFormat="1" ht="12.75" customHeight="1">
      <c r="A23" s="1098">
        <f t="shared" si="1"/>
        <v>11</v>
      </c>
      <c r="B23" s="1624"/>
      <c r="C23" s="1693"/>
      <c r="D23" s="1632" t="s">
        <v>1818</v>
      </c>
      <c r="E23" s="666"/>
      <c r="F23" s="666"/>
      <c r="G23" s="1616"/>
      <c r="H23" s="1625"/>
      <c r="I23" s="1626"/>
      <c r="J23" s="1627"/>
      <c r="K23" s="1626">
        <f t="shared" si="2"/>
        <v>11</v>
      </c>
      <c r="L23" s="1628">
        <f t="shared" si="2"/>
        <v>11</v>
      </c>
      <c r="M23" s="1629"/>
      <c r="N23" s="1629"/>
      <c r="O23" s="1630"/>
      <c r="P23" s="1626"/>
      <c r="Q23" s="1626"/>
      <c r="R23" s="1631"/>
      <c r="S23" s="1627"/>
      <c r="T23" s="1101">
        <f t="shared" si="3"/>
        <v>11</v>
      </c>
      <c r="W23" s="671"/>
      <c r="X23" s="671"/>
      <c r="Y23" s="671"/>
      <c r="Z23" s="671"/>
    </row>
    <row r="24" spans="1:26" s="569" customFormat="1" ht="12.75" customHeight="1">
      <c r="A24" s="1098">
        <f t="shared" si="1"/>
        <v>12</v>
      </c>
      <c r="B24" s="1624"/>
      <c r="C24" s="1693"/>
      <c r="D24" s="1632" t="s">
        <v>1819</v>
      </c>
      <c r="E24" s="666"/>
      <c r="F24" s="666"/>
      <c r="G24" s="1616"/>
      <c r="H24" s="1625"/>
      <c r="I24" s="1626"/>
      <c r="J24" s="1627"/>
      <c r="K24" s="1626">
        <f t="shared" si="2"/>
        <v>12</v>
      </c>
      <c r="L24" s="1628">
        <f t="shared" si="2"/>
        <v>12</v>
      </c>
      <c r="M24" s="1629"/>
      <c r="N24" s="1629"/>
      <c r="O24" s="1630"/>
      <c r="P24" s="1626">
        <v>0</v>
      </c>
      <c r="Q24" s="1626"/>
      <c r="R24" s="1631"/>
      <c r="S24" s="1627"/>
      <c r="T24" s="1101">
        <f t="shared" si="3"/>
        <v>12</v>
      </c>
      <c r="W24" s="671"/>
      <c r="X24" s="671"/>
      <c r="Y24" s="671"/>
      <c r="Z24" s="671"/>
    </row>
    <row r="25" spans="1:26" s="569" customFormat="1" ht="12.75" customHeight="1">
      <c r="A25" s="1098">
        <f t="shared" si="1"/>
        <v>13</v>
      </c>
      <c r="B25" s="1624"/>
      <c r="C25" s="1693"/>
      <c r="D25" s="1632" t="s">
        <v>1820</v>
      </c>
      <c r="E25" s="666"/>
      <c r="F25" s="666"/>
      <c r="G25" s="1616"/>
      <c r="H25" s="1625"/>
      <c r="I25" s="1626"/>
      <c r="J25" s="1627"/>
      <c r="K25" s="1626">
        <f t="shared" si="2"/>
        <v>13</v>
      </c>
      <c r="L25" s="1628">
        <f t="shared" si="2"/>
        <v>13</v>
      </c>
      <c r="M25" s="1629"/>
      <c r="N25" s="1629"/>
      <c r="O25" s="1630"/>
      <c r="P25" s="1626"/>
      <c r="Q25" s="1626"/>
      <c r="R25" s="1631"/>
      <c r="S25" s="1627"/>
      <c r="T25" s="1101">
        <f t="shared" si="3"/>
        <v>13</v>
      </c>
      <c r="W25" s="671"/>
      <c r="X25" s="671"/>
      <c r="Y25" s="671"/>
      <c r="Z25" s="671"/>
    </row>
    <row r="26" spans="1:26" s="569" customFormat="1" ht="12.75" customHeight="1">
      <c r="A26" s="1098">
        <f t="shared" si="1"/>
        <v>14</v>
      </c>
      <c r="B26" s="1624"/>
      <c r="C26" s="1693"/>
      <c r="D26" s="1632" t="s">
        <v>1821</v>
      </c>
      <c r="E26" s="666"/>
      <c r="F26" s="666"/>
      <c r="G26" s="1616"/>
      <c r="H26" s="1625"/>
      <c r="I26" s="1626"/>
      <c r="J26" s="1627"/>
      <c r="K26" s="1626">
        <f t="shared" si="2"/>
        <v>14</v>
      </c>
      <c r="L26" s="1628">
        <f t="shared" si="2"/>
        <v>14</v>
      </c>
      <c r="M26" s="1629"/>
      <c r="N26" s="1629"/>
      <c r="O26" s="1630"/>
      <c r="P26" s="1626"/>
      <c r="Q26" s="1626"/>
      <c r="R26" s="1631"/>
      <c r="S26" s="1627"/>
      <c r="T26" s="1101">
        <f t="shared" si="3"/>
        <v>14</v>
      </c>
      <c r="W26" s="671"/>
      <c r="X26" s="671"/>
      <c r="Y26" s="671"/>
      <c r="Z26" s="671"/>
    </row>
    <row r="27" spans="1:26" s="569" customFormat="1" ht="12.75" customHeight="1">
      <c r="A27" s="1098">
        <f t="shared" si="1"/>
        <v>15</v>
      </c>
      <c r="B27" s="1624"/>
      <c r="C27" s="1693"/>
      <c r="D27" s="1632" t="s">
        <v>1822</v>
      </c>
      <c r="E27" s="666"/>
      <c r="F27" s="666"/>
      <c r="G27" s="1616"/>
      <c r="H27" s="1625"/>
      <c r="I27" s="1626"/>
      <c r="J27" s="1627"/>
      <c r="K27" s="1626">
        <f t="shared" si="2"/>
        <v>15</v>
      </c>
      <c r="L27" s="1628">
        <f t="shared" si="2"/>
        <v>15</v>
      </c>
      <c r="M27" s="1629"/>
      <c r="N27" s="1629"/>
      <c r="O27" s="1630"/>
      <c r="P27" s="1626"/>
      <c r="Q27" s="1626"/>
      <c r="R27" s="1631"/>
      <c r="S27" s="1627"/>
      <c r="T27" s="1101">
        <f t="shared" si="3"/>
        <v>15</v>
      </c>
      <c r="W27" s="671"/>
      <c r="X27" s="671"/>
      <c r="Y27" s="671"/>
      <c r="Z27" s="671"/>
    </row>
    <row r="28" spans="1:26" s="569" customFormat="1" ht="12.75" customHeight="1">
      <c r="A28" s="1098">
        <f t="shared" si="1"/>
        <v>16</v>
      </c>
      <c r="B28" s="1624"/>
      <c r="C28" s="1693"/>
      <c r="D28" s="1632" t="s">
        <v>1823</v>
      </c>
      <c r="E28" s="666"/>
      <c r="F28" s="666"/>
      <c r="G28" s="1616"/>
      <c r="H28" s="1625"/>
      <c r="I28" s="1626"/>
      <c r="J28" s="1627"/>
      <c r="K28" s="1626">
        <f t="shared" si="2"/>
        <v>16</v>
      </c>
      <c r="L28" s="1628">
        <f t="shared" si="2"/>
        <v>16</v>
      </c>
      <c r="M28" s="1629"/>
      <c r="N28" s="1629"/>
      <c r="O28" s="1630"/>
      <c r="P28" s="1626"/>
      <c r="Q28" s="1626"/>
      <c r="R28" s="1631"/>
      <c r="S28" s="1627"/>
      <c r="T28" s="1101">
        <f t="shared" si="3"/>
        <v>16</v>
      </c>
      <c r="W28" s="671"/>
      <c r="X28" s="671"/>
      <c r="Y28" s="671"/>
      <c r="Z28" s="671"/>
    </row>
    <row r="29" spans="1:26" s="569" customFormat="1" ht="12.75" customHeight="1">
      <c r="A29" s="1098">
        <f t="shared" si="1"/>
        <v>17</v>
      </c>
      <c r="B29" s="1624"/>
      <c r="C29" s="1693"/>
      <c r="D29" s="1632" t="s">
        <v>1824</v>
      </c>
      <c r="E29" s="666"/>
      <c r="F29" s="666"/>
      <c r="G29" s="1616"/>
      <c r="H29" s="1625"/>
      <c r="I29" s="1626"/>
      <c r="J29" s="1627"/>
      <c r="K29" s="1626">
        <f t="shared" si="2"/>
        <v>17</v>
      </c>
      <c r="L29" s="1628">
        <f t="shared" si="2"/>
        <v>17</v>
      </c>
      <c r="M29" s="1629"/>
      <c r="N29" s="1629"/>
      <c r="O29" s="1630"/>
      <c r="P29" s="1626"/>
      <c r="Q29" s="1626"/>
      <c r="R29" s="1631"/>
      <c r="S29" s="1627"/>
      <c r="T29" s="1101">
        <f t="shared" si="3"/>
        <v>17</v>
      </c>
      <c r="W29" s="671"/>
      <c r="X29" s="671"/>
      <c r="Y29" s="671"/>
      <c r="Z29" s="671"/>
    </row>
    <row r="30" spans="1:26" s="569" customFormat="1" ht="12.75" customHeight="1">
      <c r="A30" s="1098">
        <f t="shared" si="1"/>
        <v>18</v>
      </c>
      <c r="B30" s="1624"/>
      <c r="C30" s="1693"/>
      <c r="D30" s="1632" t="s">
        <v>1825</v>
      </c>
      <c r="E30" s="666"/>
      <c r="F30" s="666"/>
      <c r="G30" s="1616"/>
      <c r="H30" s="1625"/>
      <c r="I30" s="1626"/>
      <c r="J30" s="1627"/>
      <c r="K30" s="1626">
        <f t="shared" si="2"/>
        <v>18</v>
      </c>
      <c r="L30" s="1628">
        <f t="shared" si="2"/>
        <v>18</v>
      </c>
      <c r="M30" s="1629"/>
      <c r="N30" s="1629"/>
      <c r="O30" s="1630"/>
      <c r="P30" s="1626"/>
      <c r="Q30" s="1626"/>
      <c r="R30" s="1631"/>
      <c r="S30" s="1627"/>
      <c r="T30" s="1101">
        <f t="shared" si="3"/>
        <v>18</v>
      </c>
      <c r="W30" s="671"/>
      <c r="X30" s="671"/>
      <c r="Y30" s="671"/>
      <c r="Z30" s="671"/>
    </row>
    <row r="31" spans="1:26" s="569" customFormat="1" ht="12.75" customHeight="1">
      <c r="A31" s="1098">
        <f t="shared" si="1"/>
        <v>19</v>
      </c>
      <c r="B31" s="1624"/>
      <c r="C31" s="1693"/>
      <c r="D31" s="1632" t="s">
        <v>1826</v>
      </c>
      <c r="E31" s="666"/>
      <c r="F31" s="666"/>
      <c r="G31" s="1616"/>
      <c r="H31" s="1625"/>
      <c r="I31" s="1626"/>
      <c r="J31" s="1627"/>
      <c r="K31" s="1626">
        <f t="shared" si="2"/>
        <v>19</v>
      </c>
      <c r="L31" s="1628">
        <f t="shared" si="2"/>
        <v>19</v>
      </c>
      <c r="M31" s="1629"/>
      <c r="N31" s="1629"/>
      <c r="O31" s="1630"/>
      <c r="P31" s="1626"/>
      <c r="Q31" s="1626"/>
      <c r="R31" s="1631"/>
      <c r="S31" s="1627"/>
      <c r="T31" s="1101">
        <f t="shared" si="3"/>
        <v>19</v>
      </c>
      <c r="W31" s="671"/>
      <c r="X31" s="671"/>
      <c r="Y31" s="671"/>
      <c r="Z31" s="671"/>
    </row>
    <row r="32" spans="1:26" s="569" customFormat="1" ht="12.75" customHeight="1">
      <c r="A32" s="1098">
        <f t="shared" si="1"/>
        <v>20</v>
      </c>
      <c r="B32" s="1624"/>
      <c r="C32" s="1693"/>
      <c r="D32" s="1632" t="s">
        <v>1741</v>
      </c>
      <c r="E32" s="666"/>
      <c r="F32" s="666"/>
      <c r="G32" s="1616"/>
      <c r="H32" s="1625"/>
      <c r="I32" s="1626"/>
      <c r="J32" s="1627"/>
      <c r="K32" s="1626">
        <f t="shared" si="2"/>
        <v>20</v>
      </c>
      <c r="L32" s="1628">
        <f t="shared" si="2"/>
        <v>20</v>
      </c>
      <c r="M32" s="1629"/>
      <c r="N32" s="1629"/>
      <c r="O32" s="1630"/>
      <c r="P32" s="1626"/>
      <c r="Q32" s="1626"/>
      <c r="R32" s="1631"/>
      <c r="S32" s="1627"/>
      <c r="T32" s="1101">
        <f t="shared" si="3"/>
        <v>20</v>
      </c>
      <c r="W32" s="671"/>
      <c r="X32" s="671"/>
      <c r="Y32" s="671"/>
      <c r="Z32" s="671"/>
    </row>
    <row r="33" spans="1:26" s="569" customFormat="1" ht="12.75" customHeight="1">
      <c r="A33" s="1098">
        <f t="shared" si="1"/>
        <v>21</v>
      </c>
      <c r="B33" s="1624"/>
      <c r="C33" s="1693"/>
      <c r="D33" s="1632" t="s">
        <v>1827</v>
      </c>
      <c r="E33" s="666"/>
      <c r="F33" s="666"/>
      <c r="G33" s="1616"/>
      <c r="H33" s="1625"/>
      <c r="I33" s="1626"/>
      <c r="J33" s="1627"/>
      <c r="K33" s="1626">
        <f t="shared" si="2"/>
        <v>21</v>
      </c>
      <c r="L33" s="1628">
        <f t="shared" si="2"/>
        <v>21</v>
      </c>
      <c r="M33" s="1629"/>
      <c r="N33" s="1629"/>
      <c r="O33" s="1630"/>
      <c r="P33" s="1626"/>
      <c r="Q33" s="1626"/>
      <c r="R33" s="1631"/>
      <c r="S33" s="1627"/>
      <c r="T33" s="1101">
        <f t="shared" si="3"/>
        <v>21</v>
      </c>
      <c r="W33" s="671"/>
      <c r="X33" s="671"/>
      <c r="Y33" s="671"/>
      <c r="Z33" s="671"/>
    </row>
    <row r="34" spans="1:26" s="569" customFormat="1" ht="12.75" customHeight="1">
      <c r="A34" s="1098">
        <f t="shared" si="1"/>
        <v>22</v>
      </c>
      <c r="B34" s="1624"/>
      <c r="C34" s="1693"/>
      <c r="D34" s="1632" t="s">
        <v>1742</v>
      </c>
      <c r="E34" s="666"/>
      <c r="F34" s="666"/>
      <c r="G34" s="1616"/>
      <c r="H34" s="1625">
        <v>26</v>
      </c>
      <c r="I34" s="1626"/>
      <c r="J34" s="1627"/>
      <c r="K34" s="1626">
        <f t="shared" si="2"/>
        <v>22</v>
      </c>
      <c r="L34" s="1628">
        <f t="shared" si="2"/>
        <v>22</v>
      </c>
      <c r="M34" s="1629"/>
      <c r="N34" s="1629"/>
      <c r="O34" s="1630">
        <v>825</v>
      </c>
      <c r="P34" s="1626">
        <v>103</v>
      </c>
      <c r="Q34" s="1626"/>
      <c r="R34" s="1631">
        <v>101</v>
      </c>
      <c r="S34" s="1627"/>
      <c r="T34" s="1101">
        <f t="shared" si="3"/>
        <v>22</v>
      </c>
      <c r="W34" s="671"/>
      <c r="X34" s="671"/>
      <c r="Y34" s="671"/>
      <c r="Z34" s="671"/>
    </row>
    <row r="35" spans="1:26" s="569" customFormat="1" ht="12.75" customHeight="1">
      <c r="A35" s="1098">
        <f t="shared" si="1"/>
        <v>23</v>
      </c>
      <c r="B35" s="1624"/>
      <c r="C35" s="1693"/>
      <c r="D35" s="1632" t="s">
        <v>3144</v>
      </c>
      <c r="E35" s="666"/>
      <c r="F35" s="666"/>
      <c r="G35" s="1616"/>
      <c r="H35" s="1625"/>
      <c r="I35" s="1626"/>
      <c r="J35" s="1627"/>
      <c r="K35" s="1626">
        <f>+K34+1</f>
        <v>23</v>
      </c>
      <c r="L35" s="1628">
        <f>+L34+1</f>
        <v>23</v>
      </c>
      <c r="M35" s="1629"/>
      <c r="N35" s="1629"/>
      <c r="O35" s="1630"/>
      <c r="P35" s="1626"/>
      <c r="Q35" s="1626"/>
      <c r="R35" s="1631"/>
      <c r="S35" s="1627"/>
      <c r="T35" s="1101">
        <f t="shared" si="3"/>
        <v>23</v>
      </c>
      <c r="W35" s="671"/>
      <c r="X35" s="671"/>
      <c r="Y35" s="671"/>
      <c r="Z35" s="671"/>
    </row>
    <row r="36" spans="1:26" s="569" customFormat="1" ht="12.75" customHeight="1">
      <c r="A36" s="1098">
        <f t="shared" si="1"/>
        <v>24</v>
      </c>
      <c r="B36" s="1624" t="s">
        <v>98</v>
      </c>
      <c r="C36" s="1693"/>
      <c r="D36" s="1632"/>
      <c r="E36" s="1632" t="s">
        <v>1828</v>
      </c>
      <c r="F36" s="1632"/>
      <c r="G36" s="1633">
        <v>0</v>
      </c>
      <c r="H36" s="1645">
        <v>26</v>
      </c>
      <c r="I36" s="1634"/>
      <c r="J36" s="1393">
        <v>0</v>
      </c>
      <c r="K36" s="1392">
        <f>+K35+1</f>
        <v>24</v>
      </c>
      <c r="L36" s="1646">
        <f>+L35+1</f>
        <v>24</v>
      </c>
      <c r="M36" s="1629"/>
      <c r="N36" s="1629"/>
      <c r="O36" s="1630">
        <v>825</v>
      </c>
      <c r="P36" s="1392">
        <v>103</v>
      </c>
      <c r="Q36" s="1392">
        <v>0</v>
      </c>
      <c r="R36" s="1392">
        <v>101</v>
      </c>
      <c r="S36" s="1393">
        <v>0</v>
      </c>
      <c r="T36" s="1101">
        <f t="shared" si="3"/>
        <v>24</v>
      </c>
      <c r="W36" s="671"/>
      <c r="X36" s="671"/>
      <c r="Y36" s="671"/>
      <c r="Z36" s="671"/>
    </row>
    <row r="37" spans="1:26" s="569" customFormat="1" ht="12.6" customHeight="1">
      <c r="A37" s="1647"/>
      <c r="B37" s="1198"/>
      <c r="C37" s="1692"/>
      <c r="D37" s="1694" t="s">
        <v>1829</v>
      </c>
      <c r="E37" s="908"/>
      <c r="F37" s="908"/>
      <c r="G37" s="1637"/>
      <c r="H37" s="1638"/>
      <c r="I37" s="1639"/>
      <c r="J37" s="1640"/>
      <c r="K37" s="1639"/>
      <c r="L37" s="1641"/>
      <c r="M37" s="1642"/>
      <c r="N37" s="1642"/>
      <c r="O37" s="1643"/>
      <c r="P37" s="1639"/>
      <c r="Q37" s="1639"/>
      <c r="R37" s="1644"/>
      <c r="S37" s="1640"/>
      <c r="T37" s="1122"/>
      <c r="W37" s="671"/>
      <c r="X37" s="671"/>
      <c r="Y37" s="671"/>
      <c r="Z37" s="671"/>
    </row>
    <row r="38" spans="1:26" s="569" customFormat="1" ht="12.6" customHeight="1">
      <c r="A38" s="1647"/>
      <c r="B38" s="1648"/>
      <c r="C38" s="1692"/>
      <c r="D38" s="1694" t="s">
        <v>1830</v>
      </c>
      <c r="E38" s="908"/>
      <c r="F38" s="908"/>
      <c r="G38" s="1649"/>
      <c r="H38" s="1650"/>
      <c r="I38" s="1651"/>
      <c r="J38" s="1652"/>
      <c r="K38" s="1651"/>
      <c r="L38" s="1653"/>
      <c r="M38" s="1654"/>
      <c r="N38" s="1654"/>
      <c r="O38" s="1655"/>
      <c r="P38" s="1651"/>
      <c r="Q38" s="1651"/>
      <c r="R38" s="1656"/>
      <c r="S38" s="1652"/>
      <c r="T38" s="1076"/>
      <c r="W38" s="671"/>
      <c r="X38" s="671"/>
      <c r="Y38" s="671"/>
      <c r="Z38" s="671"/>
    </row>
    <row r="39" spans="1:26" s="569" customFormat="1" ht="12.6" customHeight="1">
      <c r="A39" s="1657">
        <f>+A36+1</f>
        <v>25</v>
      </c>
      <c r="B39" s="1075"/>
      <c r="C39" s="1693"/>
      <c r="D39" s="1632" t="s">
        <v>1745</v>
      </c>
      <c r="E39" s="666"/>
      <c r="F39" s="666"/>
      <c r="G39" s="1616"/>
      <c r="H39" s="1617"/>
      <c r="I39" s="1618"/>
      <c r="J39" s="1619"/>
      <c r="K39" s="1618">
        <f>+K36+1</f>
        <v>25</v>
      </c>
      <c r="L39" s="1620">
        <f>+L36+1</f>
        <v>25</v>
      </c>
      <c r="M39" s="1621"/>
      <c r="N39" s="1621"/>
      <c r="O39" s="1622"/>
      <c r="P39" s="1618"/>
      <c r="Q39" s="1618"/>
      <c r="R39" s="1623"/>
      <c r="S39" s="1619"/>
      <c r="T39" s="1097">
        <f>+T36+1</f>
        <v>25</v>
      </c>
      <c r="W39" s="671"/>
      <c r="X39" s="671"/>
      <c r="Y39" s="671"/>
      <c r="Z39" s="671"/>
    </row>
    <row r="40" spans="1:26" s="569" customFormat="1" ht="12.75" customHeight="1">
      <c r="A40" s="1098">
        <f t="shared" ref="A40:A46" si="4">+A39+1</f>
        <v>26</v>
      </c>
      <c r="B40" s="1624"/>
      <c r="C40" s="1693"/>
      <c r="D40" s="1632" t="s">
        <v>1746</v>
      </c>
      <c r="E40" s="666"/>
      <c r="F40" s="666"/>
      <c r="G40" s="1616"/>
      <c r="H40" s="1625"/>
      <c r="I40" s="1626"/>
      <c r="J40" s="1627"/>
      <c r="K40" s="1626">
        <f t="shared" ref="K40:L46" si="5">+K39+1</f>
        <v>26</v>
      </c>
      <c r="L40" s="1628">
        <f t="shared" si="5"/>
        <v>26</v>
      </c>
      <c r="M40" s="1629"/>
      <c r="N40" s="1629"/>
      <c r="O40" s="1630"/>
      <c r="P40" s="1626"/>
      <c r="Q40" s="1626"/>
      <c r="R40" s="1631"/>
      <c r="S40" s="1627"/>
      <c r="T40" s="1101">
        <f t="shared" ref="T40:T46" si="6">+T39+1</f>
        <v>26</v>
      </c>
      <c r="W40" s="671"/>
      <c r="X40" s="671"/>
      <c r="Y40" s="671"/>
      <c r="Z40" s="671"/>
    </row>
    <row r="41" spans="1:26" s="569" customFormat="1" ht="12.75" customHeight="1">
      <c r="A41" s="1098">
        <f t="shared" si="4"/>
        <v>27</v>
      </c>
      <c r="B41" s="1624"/>
      <c r="C41" s="1693"/>
      <c r="D41" s="1632" t="s">
        <v>1747</v>
      </c>
      <c r="E41" s="666"/>
      <c r="F41" s="666"/>
      <c r="G41" s="1616"/>
      <c r="H41" s="1625"/>
      <c r="I41" s="1626"/>
      <c r="J41" s="1627"/>
      <c r="K41" s="1626">
        <f t="shared" si="5"/>
        <v>27</v>
      </c>
      <c r="L41" s="1628">
        <f t="shared" si="5"/>
        <v>27</v>
      </c>
      <c r="M41" s="1629"/>
      <c r="N41" s="1629"/>
      <c r="O41" s="1630"/>
      <c r="P41" s="1626"/>
      <c r="Q41" s="1626"/>
      <c r="R41" s="1631"/>
      <c r="S41" s="1627"/>
      <c r="T41" s="1101">
        <f t="shared" si="6"/>
        <v>27</v>
      </c>
      <c r="W41" s="671"/>
      <c r="X41" s="671"/>
      <c r="Y41" s="671"/>
      <c r="Z41" s="671"/>
    </row>
    <row r="42" spans="1:26" s="569" customFormat="1" ht="12.75" customHeight="1">
      <c r="A42" s="1098">
        <f t="shared" si="4"/>
        <v>28</v>
      </c>
      <c r="B42" s="1624"/>
      <c r="C42" s="1693"/>
      <c r="D42" s="1632" t="s">
        <v>1748</v>
      </c>
      <c r="E42" s="666"/>
      <c r="F42" s="666"/>
      <c r="G42" s="1616"/>
      <c r="H42" s="1625"/>
      <c r="I42" s="1626"/>
      <c r="J42" s="1627"/>
      <c r="K42" s="1626">
        <f t="shared" si="5"/>
        <v>28</v>
      </c>
      <c r="L42" s="1628">
        <f t="shared" si="5"/>
        <v>28</v>
      </c>
      <c r="M42" s="1629"/>
      <c r="N42" s="1629"/>
      <c r="O42" s="1630"/>
      <c r="P42" s="1626"/>
      <c r="Q42" s="1626"/>
      <c r="R42" s="1631"/>
      <c r="S42" s="1627"/>
      <c r="T42" s="1101">
        <f t="shared" si="6"/>
        <v>28</v>
      </c>
      <c r="W42" s="671"/>
      <c r="X42" s="671"/>
      <c r="Y42" s="671"/>
      <c r="Z42" s="671"/>
    </row>
    <row r="43" spans="1:26" s="569" customFormat="1" ht="12.75" customHeight="1">
      <c r="A43" s="1098">
        <f t="shared" si="4"/>
        <v>29</v>
      </c>
      <c r="B43" s="1624"/>
      <c r="C43" s="1693"/>
      <c r="D43" s="1632" t="s">
        <v>1831</v>
      </c>
      <c r="E43" s="666"/>
      <c r="F43" s="666"/>
      <c r="G43" s="1616"/>
      <c r="H43" s="1625"/>
      <c r="I43" s="1626"/>
      <c r="J43" s="1627"/>
      <c r="K43" s="1626">
        <f t="shared" si="5"/>
        <v>29</v>
      </c>
      <c r="L43" s="1628">
        <f t="shared" si="5"/>
        <v>29</v>
      </c>
      <c r="M43" s="1629"/>
      <c r="N43" s="1629"/>
      <c r="O43" s="1630"/>
      <c r="P43" s="1626"/>
      <c r="Q43" s="1626"/>
      <c r="R43" s="1631"/>
      <c r="S43" s="1627"/>
      <c r="T43" s="1101">
        <f t="shared" si="6"/>
        <v>29</v>
      </c>
      <c r="W43" s="671"/>
      <c r="X43" s="671"/>
      <c r="Y43" s="671"/>
      <c r="Z43" s="671"/>
    </row>
    <row r="44" spans="1:26" s="569" customFormat="1" ht="12.75" customHeight="1">
      <c r="A44" s="1098">
        <f t="shared" si="4"/>
        <v>30</v>
      </c>
      <c r="B44" s="1624"/>
      <c r="C44" s="1693"/>
      <c r="D44" s="1200" t="s">
        <v>1832</v>
      </c>
      <c r="E44" s="1167"/>
      <c r="F44" s="1106"/>
      <c r="G44" s="1633"/>
      <c r="H44" s="1634"/>
      <c r="I44" s="1392"/>
      <c r="J44" s="1393"/>
      <c r="K44" s="1392">
        <f t="shared" si="5"/>
        <v>30</v>
      </c>
      <c r="L44" s="1646">
        <f t="shared" si="5"/>
        <v>30</v>
      </c>
      <c r="M44" s="1629"/>
      <c r="N44" s="1629"/>
      <c r="O44" s="1659"/>
      <c r="P44" s="1392"/>
      <c r="Q44" s="1392"/>
      <c r="R44" s="1660"/>
      <c r="S44" s="1393"/>
      <c r="T44" s="1111">
        <f t="shared" si="6"/>
        <v>30</v>
      </c>
      <c r="W44" s="671"/>
      <c r="X44" s="671"/>
      <c r="Y44" s="671"/>
      <c r="Z44" s="671"/>
    </row>
    <row r="45" spans="1:26" s="569" customFormat="1" ht="12.75" customHeight="1">
      <c r="A45" s="1098">
        <f t="shared" si="4"/>
        <v>31</v>
      </c>
      <c r="B45" s="1624"/>
      <c r="C45" s="1693"/>
      <c r="D45" s="1632" t="s">
        <v>1833</v>
      </c>
      <c r="E45" s="666"/>
      <c r="F45" s="666"/>
      <c r="G45" s="1616"/>
      <c r="H45" s="1625"/>
      <c r="I45" s="1626"/>
      <c r="J45" s="1627"/>
      <c r="K45" s="1626">
        <f t="shared" si="5"/>
        <v>31</v>
      </c>
      <c r="L45" s="1628">
        <f t="shared" si="5"/>
        <v>31</v>
      </c>
      <c r="M45" s="1629"/>
      <c r="N45" s="1629"/>
      <c r="O45" s="1630"/>
      <c r="P45" s="1626">
        <v>0</v>
      </c>
      <c r="Q45" s="1626"/>
      <c r="R45" s="1631"/>
      <c r="S45" s="1627"/>
      <c r="T45" s="1101">
        <f t="shared" si="6"/>
        <v>31</v>
      </c>
      <c r="W45" s="671"/>
      <c r="X45" s="671"/>
      <c r="Y45" s="671"/>
      <c r="Z45" s="671"/>
    </row>
    <row r="46" spans="1:26" s="569" customFormat="1" ht="12.75" customHeight="1">
      <c r="A46" s="1098">
        <f t="shared" si="4"/>
        <v>32</v>
      </c>
      <c r="B46" s="1624" t="s">
        <v>98</v>
      </c>
      <c r="C46" s="1693"/>
      <c r="D46" s="1632"/>
      <c r="E46" s="666" t="s">
        <v>1834</v>
      </c>
      <c r="F46" s="666"/>
      <c r="G46" s="1659">
        <v>0</v>
      </c>
      <c r="H46" s="1634">
        <v>0</v>
      </c>
      <c r="I46" s="1392"/>
      <c r="J46" s="1661">
        <v>0</v>
      </c>
      <c r="K46" s="1392">
        <f t="shared" si="5"/>
        <v>32</v>
      </c>
      <c r="L46" s="1646">
        <f t="shared" si="5"/>
        <v>32</v>
      </c>
      <c r="M46" s="1629"/>
      <c r="N46" s="1629"/>
      <c r="O46" s="1630">
        <v>0</v>
      </c>
      <c r="P46" s="1392">
        <v>0</v>
      </c>
      <c r="Q46" s="1392"/>
      <c r="R46" s="1392">
        <v>0</v>
      </c>
      <c r="S46" s="1393"/>
      <c r="T46" s="1101">
        <f t="shared" si="6"/>
        <v>32</v>
      </c>
      <c r="W46" s="671"/>
      <c r="X46" s="671"/>
      <c r="Y46" s="671"/>
      <c r="Z46" s="671"/>
    </row>
    <row r="47" spans="1:26" s="569" customFormat="1" ht="12.75" customHeight="1">
      <c r="A47" s="1112"/>
      <c r="B47" s="1198"/>
      <c r="C47" s="1692"/>
      <c r="D47" s="1694" t="s">
        <v>1835</v>
      </c>
      <c r="E47" s="683"/>
      <c r="F47" s="683"/>
      <c r="G47" s="1637"/>
      <c r="H47" s="1638"/>
      <c r="I47" s="1639"/>
      <c r="J47" s="1640"/>
      <c r="K47" s="1639"/>
      <c r="L47" s="1641"/>
      <c r="M47" s="1642"/>
      <c r="N47" s="1642"/>
      <c r="O47" s="1643"/>
      <c r="P47" s="1639"/>
      <c r="Q47" s="1639"/>
      <c r="R47" s="1644"/>
      <c r="S47" s="1640"/>
      <c r="T47" s="1122"/>
      <c r="W47" s="671"/>
      <c r="X47" s="671"/>
      <c r="Y47" s="671"/>
      <c r="Z47" s="671"/>
    </row>
    <row r="48" spans="1:26" s="569" customFormat="1" ht="12.75" customHeight="1">
      <c r="A48" s="1092">
        <f>+A46+1</f>
        <v>33</v>
      </c>
      <c r="B48" s="1075"/>
      <c r="C48" s="1693"/>
      <c r="D48" s="1632" t="s">
        <v>1836</v>
      </c>
      <c r="E48" s="666"/>
      <c r="F48" s="666"/>
      <c r="G48" s="1616"/>
      <c r="H48" s="1617"/>
      <c r="I48" s="1618"/>
      <c r="J48" s="1619"/>
      <c r="K48" s="1618">
        <f>+K46+1</f>
        <v>33</v>
      </c>
      <c r="L48" s="1620">
        <f>+L46+1</f>
        <v>33</v>
      </c>
      <c r="M48" s="1621"/>
      <c r="N48" s="1621"/>
      <c r="O48" s="1622"/>
      <c r="P48" s="1618">
        <v>0</v>
      </c>
      <c r="Q48" s="1618"/>
      <c r="R48" s="1623">
        <v>0</v>
      </c>
      <c r="S48" s="1619"/>
      <c r="T48" s="1097">
        <f>+T46+1</f>
        <v>33</v>
      </c>
      <c r="W48" s="671"/>
      <c r="X48" s="671"/>
      <c r="Y48" s="671"/>
      <c r="Z48" s="671"/>
    </row>
    <row r="49" spans="1:26" s="569" customFormat="1" ht="12.75" customHeight="1">
      <c r="A49" s="1098">
        <f>+A48+1</f>
        <v>34</v>
      </c>
      <c r="B49" s="1624"/>
      <c r="C49" s="1693"/>
      <c r="D49" s="1632" t="s">
        <v>1837</v>
      </c>
      <c r="E49" s="666"/>
      <c r="F49" s="666"/>
      <c r="G49" s="1616"/>
      <c r="H49" s="1625"/>
      <c r="I49" s="1626"/>
      <c r="J49" s="1627"/>
      <c r="K49" s="1626">
        <f>+K48+1</f>
        <v>34</v>
      </c>
      <c r="L49" s="1628">
        <f>+L48+1</f>
        <v>34</v>
      </c>
      <c r="M49" s="1629"/>
      <c r="N49" s="1629"/>
      <c r="O49" s="1630"/>
      <c r="P49" s="1626"/>
      <c r="Q49" s="1626"/>
      <c r="R49" s="1631"/>
      <c r="S49" s="1627"/>
      <c r="T49" s="1101">
        <f>+T48+1</f>
        <v>34</v>
      </c>
      <c r="W49" s="671"/>
      <c r="X49" s="671"/>
      <c r="Y49" s="671"/>
      <c r="Z49" s="671"/>
    </row>
    <row r="50" spans="1:26" s="569" customFormat="1" ht="12.75" customHeight="1">
      <c r="A50" s="1098">
        <f>+A49+1</f>
        <v>35</v>
      </c>
      <c r="B50" s="1624" t="s">
        <v>98</v>
      </c>
      <c r="C50" s="1693"/>
      <c r="D50" s="1632"/>
      <c r="E50" s="666" t="s">
        <v>1838</v>
      </c>
      <c r="F50" s="666"/>
      <c r="G50" s="1633"/>
      <c r="H50" s="1634"/>
      <c r="I50" s="1392"/>
      <c r="J50" s="1393"/>
      <c r="K50" s="1392">
        <f>+K49+1</f>
        <v>35</v>
      </c>
      <c r="L50" s="1646">
        <f>+L49+1</f>
        <v>35</v>
      </c>
      <c r="M50" s="1629"/>
      <c r="N50" s="1629"/>
      <c r="O50" s="1662"/>
      <c r="P50" s="1392">
        <v>0</v>
      </c>
      <c r="Q50" s="1392"/>
      <c r="R50" s="1392">
        <v>0</v>
      </c>
      <c r="S50" s="1393"/>
      <c r="T50" s="1101">
        <f>+T49+1</f>
        <v>35</v>
      </c>
      <c r="W50" s="671"/>
      <c r="X50" s="671"/>
      <c r="Y50" s="671"/>
      <c r="Z50" s="671"/>
    </row>
    <row r="51" spans="1:26" s="569" customFormat="1" ht="12.75" customHeight="1">
      <c r="A51" s="1647"/>
      <c r="B51" s="1198"/>
      <c r="C51" s="1692"/>
      <c r="D51" s="1694" t="s">
        <v>1839</v>
      </c>
      <c r="E51" s="683"/>
      <c r="F51" s="683"/>
      <c r="G51" s="1637"/>
      <c r="H51" s="1638"/>
      <c r="I51" s="1639"/>
      <c r="J51" s="1640"/>
      <c r="K51" s="1639"/>
      <c r="L51" s="1641"/>
      <c r="M51" s="1642"/>
      <c r="N51" s="1642"/>
      <c r="O51" s="1643"/>
      <c r="P51" s="1639"/>
      <c r="Q51" s="1639"/>
      <c r="R51" s="1644"/>
      <c r="S51" s="1640"/>
      <c r="T51" s="1122"/>
      <c r="W51" s="671"/>
      <c r="X51" s="671"/>
      <c r="Y51" s="671"/>
      <c r="Z51" s="671"/>
    </row>
    <row r="52" spans="1:26" s="569" customFormat="1" ht="12.75" customHeight="1">
      <c r="A52" s="1647"/>
      <c r="B52" s="1648"/>
      <c r="C52" s="1692"/>
      <c r="D52" s="1694" t="s">
        <v>1840</v>
      </c>
      <c r="E52" s="683"/>
      <c r="F52" s="683"/>
      <c r="G52" s="1637"/>
      <c r="H52" s="1650"/>
      <c r="I52" s="1651"/>
      <c r="J52" s="1652"/>
      <c r="K52" s="1651"/>
      <c r="L52" s="1653"/>
      <c r="M52" s="1654"/>
      <c r="N52" s="1654"/>
      <c r="O52" s="1655"/>
      <c r="P52" s="1651"/>
      <c r="Q52" s="1651"/>
      <c r="R52" s="1656"/>
      <c r="S52" s="1652"/>
      <c r="T52" s="1076"/>
      <c r="W52" s="671"/>
      <c r="X52" s="671"/>
      <c r="Y52" s="671"/>
      <c r="Z52" s="671"/>
    </row>
    <row r="53" spans="1:26" s="569" customFormat="1" ht="12.75" customHeight="1">
      <c r="A53" s="1657">
        <f>A50+1</f>
        <v>36</v>
      </c>
      <c r="B53" s="1075" t="s">
        <v>98</v>
      </c>
      <c r="C53" s="1693"/>
      <c r="D53" s="1632" t="s">
        <v>1841</v>
      </c>
      <c r="E53" s="666"/>
      <c r="F53" s="666"/>
      <c r="G53" s="1616"/>
      <c r="H53" s="1617"/>
      <c r="I53" s="1618"/>
      <c r="J53" s="1619"/>
      <c r="K53" s="1620">
        <f>+K50+1</f>
        <v>36</v>
      </c>
      <c r="L53" s="1620">
        <f>+L50+1</f>
        <v>36</v>
      </c>
      <c r="M53" s="1621"/>
      <c r="N53" s="1621"/>
      <c r="O53" s="1622"/>
      <c r="P53" s="1618"/>
      <c r="Q53" s="1618"/>
      <c r="R53" s="1623"/>
      <c r="S53" s="1619"/>
      <c r="T53" s="1097">
        <v>36</v>
      </c>
      <c r="W53" s="671"/>
      <c r="X53" s="1663"/>
      <c r="Y53" s="671"/>
      <c r="Z53" s="671"/>
    </row>
    <row r="54" spans="1:26" s="569" customFormat="1" ht="12.75" customHeight="1">
      <c r="A54" s="1098">
        <f t="shared" ref="A54:A59" si="7">+A53+1</f>
        <v>37</v>
      </c>
      <c r="B54" s="1624" t="s">
        <v>98</v>
      </c>
      <c r="C54" s="1693"/>
      <c r="D54" s="1632" t="s">
        <v>1842</v>
      </c>
      <c r="E54" s="666"/>
      <c r="F54" s="666"/>
      <c r="G54" s="1616"/>
      <c r="H54" s="1625"/>
      <c r="I54" s="1626"/>
      <c r="J54" s="1627"/>
      <c r="K54" s="1628">
        <f t="shared" ref="K54:L59" si="8">+K53+1</f>
        <v>37</v>
      </c>
      <c r="L54" s="1628">
        <f t="shared" si="8"/>
        <v>37</v>
      </c>
      <c r="M54" s="1629"/>
      <c r="N54" s="1629"/>
      <c r="O54" s="1630"/>
      <c r="P54" s="1626"/>
      <c r="Q54" s="1626"/>
      <c r="R54" s="1631"/>
      <c r="S54" s="1627"/>
      <c r="T54" s="1101">
        <v>37</v>
      </c>
      <c r="W54" s="671"/>
      <c r="X54" s="1663"/>
      <c r="Y54" s="671"/>
      <c r="Z54" s="671"/>
    </row>
    <row r="55" spans="1:26" s="569" customFormat="1" ht="12.75" customHeight="1">
      <c r="A55" s="1098">
        <f t="shared" si="7"/>
        <v>38</v>
      </c>
      <c r="B55" s="1624" t="s">
        <v>98</v>
      </c>
      <c r="C55" s="1693"/>
      <c r="D55" s="1615" t="s">
        <v>3146</v>
      </c>
      <c r="E55" s="666"/>
      <c r="F55" s="666"/>
      <c r="G55" s="1616"/>
      <c r="H55" s="1625"/>
      <c r="I55" s="1626"/>
      <c r="J55" s="1627"/>
      <c r="K55" s="1626">
        <f t="shared" si="8"/>
        <v>38</v>
      </c>
      <c r="L55" s="1628">
        <f t="shared" si="8"/>
        <v>38</v>
      </c>
      <c r="M55" s="1629"/>
      <c r="N55" s="1629"/>
      <c r="O55" s="1630"/>
      <c r="P55" s="1626"/>
      <c r="Q55" s="1626"/>
      <c r="R55" s="1631"/>
      <c r="S55" s="1627"/>
      <c r="T55" s="1101">
        <v>38</v>
      </c>
      <c r="W55" s="671"/>
      <c r="X55" s="671"/>
      <c r="Y55" s="671"/>
      <c r="Z55" s="671"/>
    </row>
    <row r="56" spans="1:26" s="569" customFormat="1" ht="12.75" customHeight="1">
      <c r="A56" s="1098">
        <f t="shared" si="7"/>
        <v>39</v>
      </c>
      <c r="B56" s="1624" t="s">
        <v>98</v>
      </c>
      <c r="C56" s="1693"/>
      <c r="D56" s="1665" t="s">
        <v>3147</v>
      </c>
      <c r="E56" s="666"/>
      <c r="F56" s="666"/>
      <c r="G56" s="1616"/>
      <c r="H56" s="1625"/>
      <c r="I56" s="1626"/>
      <c r="J56" s="1627"/>
      <c r="K56" s="1626">
        <f t="shared" si="8"/>
        <v>39</v>
      </c>
      <c r="L56" s="1628">
        <f t="shared" si="8"/>
        <v>39</v>
      </c>
      <c r="M56" s="1629"/>
      <c r="N56" s="1629"/>
      <c r="O56" s="1630"/>
      <c r="P56" s="1626"/>
      <c r="Q56" s="1626"/>
      <c r="R56" s="1631"/>
      <c r="S56" s="1627"/>
      <c r="T56" s="1101">
        <v>39</v>
      </c>
      <c r="W56" s="671"/>
      <c r="X56" s="671"/>
      <c r="Y56" s="671"/>
      <c r="Z56" s="671"/>
    </row>
    <row r="57" spans="1:26" s="569" customFormat="1" ht="12.75" customHeight="1">
      <c r="A57" s="1098">
        <f t="shared" si="7"/>
        <v>40</v>
      </c>
      <c r="B57" s="1624" t="s">
        <v>98</v>
      </c>
      <c r="C57" s="1693"/>
      <c r="D57" s="1666" t="s">
        <v>3148</v>
      </c>
      <c r="E57" s="1126"/>
      <c r="F57" s="1106"/>
      <c r="G57" s="1633"/>
      <c r="H57" s="1634"/>
      <c r="I57" s="1392"/>
      <c r="J57" s="1393"/>
      <c r="K57" s="1392">
        <f t="shared" si="8"/>
        <v>40</v>
      </c>
      <c r="L57" s="1628">
        <f t="shared" si="8"/>
        <v>40</v>
      </c>
      <c r="M57" s="1629"/>
      <c r="N57" s="1629"/>
      <c r="O57" s="1659"/>
      <c r="P57" s="1392"/>
      <c r="Q57" s="1392"/>
      <c r="R57" s="1660"/>
      <c r="S57" s="1393"/>
      <c r="T57" s="1111">
        <f>+T56+1</f>
        <v>40</v>
      </c>
      <c r="W57" s="671"/>
      <c r="X57" s="671"/>
      <c r="Y57" s="671"/>
      <c r="Z57" s="671"/>
    </row>
    <row r="58" spans="1:26" s="569" customFormat="1" ht="12.75" customHeight="1">
      <c r="A58" s="1098">
        <f t="shared" si="7"/>
        <v>41</v>
      </c>
      <c r="B58" s="1624" t="s">
        <v>98</v>
      </c>
      <c r="C58" s="1693"/>
      <c r="D58" s="1632" t="s">
        <v>1843</v>
      </c>
      <c r="E58" s="666"/>
      <c r="F58" s="666"/>
      <c r="G58" s="1616"/>
      <c r="H58" s="1625">
        <v>0</v>
      </c>
      <c r="I58" s="1626"/>
      <c r="J58" s="1627"/>
      <c r="K58" s="1626">
        <f t="shared" si="8"/>
        <v>41</v>
      </c>
      <c r="L58" s="1628">
        <f t="shared" si="8"/>
        <v>41</v>
      </c>
      <c r="M58" s="1629"/>
      <c r="N58" s="1629"/>
      <c r="O58" s="1630">
        <v>0</v>
      </c>
      <c r="P58" s="1626">
        <v>0</v>
      </c>
      <c r="Q58" s="1626"/>
      <c r="R58" s="1631">
        <v>0</v>
      </c>
      <c r="S58" s="1627"/>
      <c r="T58" s="1101">
        <f>+T57+1</f>
        <v>41</v>
      </c>
      <c r="W58" s="671"/>
      <c r="X58" s="671"/>
      <c r="Y58" s="671"/>
      <c r="Z58" s="671"/>
    </row>
    <row r="59" spans="1:26" s="569" customFormat="1" ht="12.75" customHeight="1">
      <c r="A59" s="1098">
        <f t="shared" si="7"/>
        <v>42</v>
      </c>
      <c r="B59" s="1624"/>
      <c r="C59" s="1693"/>
      <c r="D59" s="1632"/>
      <c r="E59" s="666" t="s">
        <v>1844</v>
      </c>
      <c r="F59" s="666"/>
      <c r="G59" s="1633">
        <v>0</v>
      </c>
      <c r="H59" s="1634">
        <v>0</v>
      </c>
      <c r="I59" s="1392"/>
      <c r="J59" s="1393">
        <v>0</v>
      </c>
      <c r="K59" s="1392">
        <f t="shared" si="8"/>
        <v>42</v>
      </c>
      <c r="L59" s="1646">
        <f t="shared" si="8"/>
        <v>42</v>
      </c>
      <c r="M59" s="1634"/>
      <c r="N59" s="1634"/>
      <c r="O59" s="1630">
        <v>0</v>
      </c>
      <c r="P59" s="1629">
        <v>0</v>
      </c>
      <c r="Q59" s="1392"/>
      <c r="R59" s="1660">
        <v>0</v>
      </c>
      <c r="S59" s="1393"/>
      <c r="T59" s="1101">
        <f>+T58+1</f>
        <v>42</v>
      </c>
      <c r="W59" s="671"/>
      <c r="X59" s="671"/>
      <c r="Y59" s="671"/>
      <c r="Z59" s="671"/>
    </row>
    <row r="60" spans="1:26" s="569" customFormat="1" ht="12.75" customHeight="1">
      <c r="A60" s="1112"/>
      <c r="B60" s="1198"/>
      <c r="C60" s="1692"/>
      <c r="D60" s="1694"/>
      <c r="E60" s="683" t="s">
        <v>1845</v>
      </c>
      <c r="F60" s="683"/>
      <c r="G60" s="1667"/>
      <c r="H60" s="1668"/>
      <c r="I60" s="1669"/>
      <c r="J60" s="1670"/>
      <c r="K60" s="1669"/>
      <c r="L60" s="1671"/>
      <c r="M60" s="1672"/>
      <c r="N60" s="1673"/>
      <c r="O60" s="1674"/>
      <c r="P60" s="1669"/>
      <c r="Q60" s="1669"/>
      <c r="R60" s="1675"/>
      <c r="S60" s="1670"/>
      <c r="T60" s="1122" t="s">
        <v>327</v>
      </c>
      <c r="W60" s="671"/>
      <c r="X60" s="671"/>
      <c r="Y60" s="671"/>
      <c r="Z60" s="671"/>
    </row>
    <row r="61" spans="1:26" s="569" customFormat="1" ht="12.75" customHeight="1" thickBot="1">
      <c r="A61" s="1092">
        <f>+A59+1</f>
        <v>43</v>
      </c>
      <c r="B61" s="1075"/>
      <c r="C61" s="1693"/>
      <c r="D61" s="1632"/>
      <c r="E61" s="683" t="s">
        <v>1846</v>
      </c>
      <c r="F61" s="683"/>
      <c r="G61" s="1676">
        <v>0</v>
      </c>
      <c r="H61" s="1677">
        <v>26</v>
      </c>
      <c r="I61" s="1677">
        <v>0</v>
      </c>
      <c r="J61" s="1678">
        <v>0</v>
      </c>
      <c r="K61" s="1645">
        <f>+K59+1</f>
        <v>43</v>
      </c>
      <c r="L61" s="1679">
        <f>+L59+1</f>
        <v>43</v>
      </c>
      <c r="M61" s="1680"/>
      <c r="N61" s="1681"/>
      <c r="O61" s="1676">
        <v>825</v>
      </c>
      <c r="P61" s="1682">
        <v>103</v>
      </c>
      <c r="Q61" s="1677">
        <v>0</v>
      </c>
      <c r="R61" s="1677">
        <v>101</v>
      </c>
      <c r="S61" s="1678">
        <v>0</v>
      </c>
      <c r="T61" s="1683">
        <v>43</v>
      </c>
      <c r="W61" s="671"/>
      <c r="X61" s="671"/>
      <c r="Y61" s="671"/>
      <c r="Z61" s="671"/>
    </row>
    <row r="62" spans="1:26" ht="12.75" customHeight="1">
      <c r="A62" s="1308" t="s">
        <v>1847</v>
      </c>
      <c r="B62" s="1684"/>
      <c r="C62" s="1684" t="s">
        <v>3201</v>
      </c>
      <c r="D62" s="1684"/>
      <c r="E62" s="1685"/>
      <c r="F62" s="1685"/>
      <c r="G62" s="1685"/>
      <c r="H62" s="1685"/>
      <c r="I62" s="660"/>
      <c r="J62" s="660"/>
      <c r="K62" s="659"/>
      <c r="L62" s="1308" t="s">
        <v>1858</v>
      </c>
      <c r="N62" s="1684" t="s">
        <v>1856</v>
      </c>
      <c r="P62" s="660"/>
      <c r="Q62" s="660"/>
      <c r="R62" s="660"/>
      <c r="S62" s="660"/>
      <c r="T62" s="659"/>
    </row>
    <row r="63" spans="1:26" ht="12.75" customHeight="1">
      <c r="A63" s="1308" t="s">
        <v>1849</v>
      </c>
      <c r="B63" s="1684"/>
      <c r="C63" s="1684" t="s">
        <v>3202</v>
      </c>
      <c r="D63" s="1684"/>
      <c r="E63" s="1684"/>
      <c r="F63" s="1684"/>
      <c r="G63" s="1684"/>
      <c r="H63" s="1684"/>
      <c r="I63" s="683"/>
      <c r="J63" s="683"/>
      <c r="K63" s="655"/>
      <c r="L63" s="1308" t="s">
        <v>327</v>
      </c>
      <c r="M63" s="1684"/>
      <c r="N63" s="1684" t="s">
        <v>1857</v>
      </c>
      <c r="O63" s="1684"/>
      <c r="P63" s="683"/>
      <c r="Q63" s="683"/>
      <c r="R63" s="683"/>
      <c r="S63" s="683"/>
      <c r="T63" s="655"/>
    </row>
    <row r="64" spans="1:26" ht="12.75" customHeight="1">
      <c r="A64" s="1308" t="s">
        <v>1851</v>
      </c>
      <c r="B64" s="1684"/>
      <c r="C64" s="1684" t="s">
        <v>3203</v>
      </c>
      <c r="D64" s="1684"/>
      <c r="E64" s="1684"/>
      <c r="F64" s="1684"/>
      <c r="G64" s="1684"/>
      <c r="H64" s="1684"/>
      <c r="I64" s="683"/>
      <c r="J64" s="683"/>
      <c r="K64" s="655"/>
      <c r="L64" s="1308" t="s">
        <v>3145</v>
      </c>
      <c r="M64" s="1684"/>
      <c r="N64" s="1684" t="s">
        <v>3016</v>
      </c>
      <c r="O64" s="1684"/>
      <c r="P64" s="683"/>
      <c r="Q64" s="683"/>
      <c r="R64" s="683"/>
      <c r="S64" s="683"/>
      <c r="T64" s="655"/>
    </row>
    <row r="65" spans="1:20" ht="12.75" customHeight="1">
      <c r="A65" s="1308"/>
      <c r="B65" s="1684"/>
      <c r="C65" s="1684"/>
      <c r="D65" s="1684"/>
      <c r="E65" s="1684"/>
      <c r="F65" s="683"/>
      <c r="G65" s="683"/>
      <c r="H65" s="683"/>
      <c r="I65" s="683"/>
      <c r="J65" s="683"/>
      <c r="K65" s="655"/>
      <c r="L65" s="1308" t="s">
        <v>327</v>
      </c>
      <c r="M65" s="1684"/>
      <c r="N65" s="1684" t="s">
        <v>1852</v>
      </c>
      <c r="O65" s="1684"/>
      <c r="P65" s="683"/>
      <c r="Q65" s="683"/>
      <c r="R65" s="683"/>
      <c r="S65" s="683"/>
      <c r="T65" s="655"/>
    </row>
    <row r="66" spans="1:20" ht="12.75" customHeight="1">
      <c r="A66" s="1687"/>
      <c r="B66" s="1361"/>
      <c r="C66" s="1361"/>
      <c r="D66" s="1361"/>
      <c r="E66" s="1361"/>
      <c r="F66" s="666"/>
      <c r="G66" s="666"/>
      <c r="H66" s="666"/>
      <c r="I66" s="666"/>
      <c r="J66" s="1049"/>
      <c r="K66" s="665"/>
      <c r="L66" s="1687"/>
      <c r="M66" s="1361"/>
      <c r="N66" s="1361"/>
      <c r="O66" s="1361"/>
      <c r="P66" s="666"/>
      <c r="Q66" s="666"/>
      <c r="R66" s="666"/>
      <c r="S66" s="1051"/>
      <c r="T66" s="665"/>
    </row>
    <row r="67" spans="1:20">
      <c r="K67" s="570" t="s">
        <v>388</v>
      </c>
      <c r="L67" s="568" t="s">
        <v>388</v>
      </c>
    </row>
  </sheetData>
  <customSheetViews>
    <customSheetView guid="{4E7A3D04-9F51-465C-A42B-3DF9B3E7D5B5}" showPageBreaks="1" showGridLines="0" zeroValues="0" printArea="1" topLeftCell="A7">
      <selection activeCell="A3" sqref="A3:K3"/>
      <colBreaks count="1" manualBreakCount="1">
        <brk id="11" max="1048575" man="1"/>
      </colBreaks>
      <pageMargins left="0.5" right="0.5" top="0.5" bottom="0.25" header="0.25" footer="0.25"/>
      <printOptions horizontalCentered="1" verticalCentered="1"/>
      <pageSetup scale="85" orientation="portrait" r:id="rId1"/>
      <headerFooter alignWithMargins="0"/>
    </customSheetView>
    <customSheetView guid="{0DB5BAD5-393A-4F38-9E8B-709DEA7858B1}" showPageBreaks="1" showGridLines="0" zeroValues="0" printArea="1">
      <selection activeCell="A3" sqref="A3:K3"/>
      <colBreaks count="1" manualBreakCount="1">
        <brk id="11" max="1048575" man="1"/>
      </colBreaks>
      <pageMargins left="0.5" right="0.5" top="0.5" bottom="0.25" header="0.25" footer="0.25"/>
      <printOptions horizontalCentered="1" verticalCentered="1"/>
      <pageSetup scale="85" orientation="portrait" r:id="rId2"/>
      <headerFooter alignWithMargins="0"/>
    </customSheetView>
    <customSheetView guid="{9188604F-721B-4607-B5A7-F14601E34BB8}" showPageBreaks="1" showGridLines="0" zeroValues="0" printArea="1">
      <selection activeCell="A3" sqref="A3:K3"/>
      <colBreaks count="1" manualBreakCount="1">
        <brk id="11" max="1048575" man="1"/>
      </colBreaks>
      <pageMargins left="0.5" right="0.5" top="0.5" bottom="0.25" header="0.25" footer="0.25"/>
      <printOptions horizontalCentered="1" verticalCentered="1"/>
      <pageSetup scale="85" orientation="portrait" r:id="rId3"/>
      <headerFooter alignWithMargins="0"/>
    </customSheetView>
    <customSheetView guid="{26429A53-B624-4AA6-8C8D-667186B058B8}"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4"/>
      <headerFooter alignWithMargins="0"/>
    </customSheetView>
    <customSheetView guid="{7390B031-6060-4327-BF01-8B9465EDB6D9}"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5"/>
      <headerFooter alignWithMargins="0"/>
    </customSheetView>
    <customSheetView guid="{49D366EC-C851-4932-854D-8EA887B298C5}"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6"/>
      <headerFooter alignWithMargins="0"/>
    </customSheetView>
    <customSheetView guid="{F228F194-B0FE-4A91-A927-06A4E89703F0}"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7"/>
      <headerFooter alignWithMargins="0"/>
    </customSheetView>
    <customSheetView guid="{A2494C54-8D9D-4A05-9F27-C858173D9692}"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8"/>
      <headerFooter alignWithMargins="0"/>
    </customSheetView>
    <customSheetView guid="{74404EEC-CA6A-48B0-B168-B7933282EEB2}" showPageBreaks="1" showGridLines="0" zeroValues="0" printArea="1">
      <selection activeCell="A3" sqref="A3:K3"/>
      <colBreaks count="1" manualBreakCount="1">
        <brk id="11" max="1048575" man="1"/>
      </colBreaks>
      <pageMargins left="0.5" right="0.5" top="0.5" bottom="0.25" header="0.25" footer="0.25"/>
      <printOptions horizontalCentered="1" verticalCentered="1"/>
      <pageSetup scale="85" orientation="portrait" r:id="rId9"/>
      <headerFooter alignWithMargins="0"/>
    </customSheetView>
    <customSheetView guid="{FB19BFAA-60BA-4CC2-92E5-E4C141AE804E}" showGridLines="0" zeroValues="0">
      <selection activeCell="A3" sqref="A3:K3"/>
      <colBreaks count="1" manualBreakCount="1">
        <brk id="11" max="1048575" man="1"/>
      </colBreaks>
      <pageMargins left="0.5" right="0.5" top="0.5" bottom="0.25" header="0.25" footer="0.25"/>
      <printOptions horizontalCentered="1" verticalCentered="1"/>
      <pageSetup scale="85" orientation="portrait" r:id="rId10"/>
      <headerFooter alignWithMargins="0"/>
    </customSheetView>
    <customSheetView guid="{F56BCD39-3910-4701-BCCF-245589B07D98}" showPageBreaks="1" showGridLines="0" zeroValues="0" printArea="1">
      <selection activeCell="A3" sqref="A3:K3"/>
      <colBreaks count="1" manualBreakCount="1">
        <brk id="11" max="1048575" man="1"/>
      </colBreaks>
      <pageMargins left="0.5" right="0.5" top="0.5" bottom="0.25" header="0.25" footer="0.25"/>
      <printOptions horizontalCentered="1" verticalCentered="1"/>
      <pageSetup scale="85" orientation="portrait" r:id="rId11"/>
      <headerFooter alignWithMargins="0"/>
    </customSheetView>
    <customSheetView guid="{D099E5BD-69C3-4A36-A01A-AB9127CD02AF}" showGridLines="0" zeroValues="0" topLeftCell="A22">
      <selection activeCell="G36" sqref="G36"/>
      <pageMargins left="0.5" right="0.75" top="0.5" bottom="0.2" header="0.5" footer="0.5"/>
      <printOptions horizontalCentered="1"/>
      <pageSetup scale="85" fitToWidth="2" orientation="portrait" r:id="rId12"/>
      <headerFooter alignWithMargins="0"/>
    </customSheetView>
  </customSheetViews>
  <mergeCells count="4">
    <mergeCell ref="A2:K2"/>
    <mergeCell ref="L2:T2"/>
    <mergeCell ref="A3:K3"/>
    <mergeCell ref="L3:T3"/>
  </mergeCells>
  <printOptions horizontalCentered="1" gridLinesSet="0"/>
  <pageMargins left="0.5" right="0.75" top="0.5" bottom="0.2" header="0.5" footer="0.5"/>
  <pageSetup scale="85" fitToWidth="2" orientation="portrait" r:id="rId13"/>
  <headerFooter alignWithMargins="0"/>
  <legacyDrawing r:id="rId14"/>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8"/>
  <sheetViews>
    <sheetView topLeftCell="A19" zoomScaleNormal="100" zoomScaleSheetLayoutView="100" workbookViewId="0">
      <selection activeCell="F42" sqref="F42"/>
    </sheetView>
  </sheetViews>
  <sheetFormatPr defaultColWidth="11.42578125" defaultRowHeight="12.75"/>
  <cols>
    <col min="1" max="1" width="3.28515625" style="942" customWidth="1"/>
    <col min="2" max="2" width="4.42578125" style="908" customWidth="1"/>
    <col min="3" max="3" width="5.85546875" style="908" customWidth="1"/>
    <col min="4" max="4" width="33" style="908" customWidth="1"/>
    <col min="5" max="5" width="10.140625" style="908" customWidth="1"/>
    <col min="6" max="6" width="9.5703125" style="908" customWidth="1"/>
    <col min="7" max="7" width="10.140625" style="908" customWidth="1"/>
    <col min="8" max="8" width="9.7109375" style="908" customWidth="1"/>
    <col min="9" max="9" width="11.140625" style="908" customWidth="1"/>
    <col min="10" max="10" width="9.5703125" style="908" customWidth="1"/>
    <col min="11" max="11" width="12.85546875" style="908" customWidth="1"/>
    <col min="12" max="12" width="11.140625" style="1733" customWidth="1"/>
    <col min="13" max="13" width="8.7109375" style="1733" customWidth="1"/>
    <col min="14" max="14" width="4.140625" style="908" customWidth="1"/>
    <col min="15" max="15" width="3.28515625" style="908" customWidth="1"/>
    <col min="16" max="18" width="11.42578125" style="908" hidden="1" customWidth="1"/>
    <col min="19" max="19" width="11.42578125" style="908"/>
    <col min="20" max="20" width="20.140625" style="1052" bestFit="1" customWidth="1"/>
    <col min="21" max="21" width="10.140625" style="1052" bestFit="1" customWidth="1"/>
    <col min="22" max="22" width="21.140625" style="1052" bestFit="1" customWidth="1"/>
    <col min="23" max="23" width="10.140625" style="1052" bestFit="1" customWidth="1"/>
    <col min="24" max="16384" width="11.42578125" style="908"/>
  </cols>
  <sheetData>
    <row r="1" spans="1:15">
      <c r="B1" s="947"/>
      <c r="C1" s="947"/>
      <c r="D1" s="947"/>
      <c r="E1" s="947"/>
      <c r="F1" s="947"/>
      <c r="G1" s="947"/>
      <c r="H1" s="947"/>
      <c r="I1" s="947"/>
      <c r="J1" s="947"/>
      <c r="K1" s="947"/>
      <c r="L1" s="1698"/>
      <c r="M1" s="1698"/>
      <c r="N1" s="947"/>
    </row>
    <row r="2" spans="1:15" ht="15.75">
      <c r="B2" s="3728" t="s">
        <v>1862</v>
      </c>
      <c r="C2" s="3729"/>
      <c r="D2" s="3729"/>
      <c r="E2" s="3729"/>
      <c r="F2" s="3729"/>
      <c r="G2" s="3729"/>
      <c r="H2" s="3729"/>
      <c r="I2" s="3729"/>
      <c r="J2" s="3729"/>
      <c r="K2" s="3729"/>
      <c r="L2" s="3729"/>
      <c r="M2" s="3729"/>
      <c r="N2" s="3730"/>
      <c r="O2" s="3472">
        <v>54</v>
      </c>
    </row>
    <row r="3" spans="1:15">
      <c r="B3" s="1699"/>
      <c r="C3" s="947"/>
      <c r="D3" s="1301"/>
      <c r="E3" s="1301"/>
      <c r="F3" s="1700"/>
      <c r="G3" s="1701" t="s">
        <v>1705</v>
      </c>
      <c r="H3" s="1301"/>
      <c r="I3" s="1301"/>
      <c r="J3" s="1301"/>
      <c r="K3" s="1301"/>
      <c r="L3" s="1698"/>
      <c r="M3" s="1698"/>
      <c r="N3" s="1702"/>
    </row>
    <row r="4" spans="1:15">
      <c r="B4" s="1699"/>
      <c r="C4" s="947"/>
      <c r="D4" s="947"/>
      <c r="E4" s="947"/>
      <c r="F4" s="947"/>
      <c r="G4" s="947"/>
      <c r="H4" s="1703"/>
      <c r="I4" s="1703"/>
      <c r="J4" s="947"/>
      <c r="K4" s="947"/>
      <c r="L4" s="1698"/>
      <c r="M4" s="1698"/>
      <c r="N4" s="1702"/>
    </row>
    <row r="5" spans="1:15">
      <c r="B5" s="1704">
        <v>1</v>
      </c>
      <c r="C5" s="683" t="s">
        <v>1661</v>
      </c>
      <c r="D5" s="1301"/>
      <c r="E5" s="1301"/>
      <c r="F5" s="1301"/>
      <c r="G5" s="1301"/>
      <c r="H5" s="1301"/>
      <c r="I5" s="1301"/>
      <c r="J5" s="1301"/>
      <c r="K5" s="1301"/>
      <c r="L5" s="1705"/>
      <c r="M5" s="1705"/>
      <c r="N5" s="1706"/>
    </row>
    <row r="6" spans="1:15">
      <c r="B6" s="1704">
        <v>2</v>
      </c>
      <c r="C6" s="683" t="s">
        <v>1863</v>
      </c>
      <c r="D6" s="1301"/>
      <c r="E6" s="1301"/>
      <c r="F6" s="1301"/>
      <c r="G6" s="1301"/>
      <c r="H6" s="1301"/>
      <c r="I6" s="1301"/>
      <c r="J6" s="1301"/>
      <c r="K6" s="1301"/>
      <c r="L6" s="1705"/>
      <c r="M6" s="1705"/>
      <c r="N6" s="1706"/>
    </row>
    <row r="7" spans="1:15">
      <c r="B7" s="1704"/>
      <c r="C7" s="1707" t="s">
        <v>1864</v>
      </c>
      <c r="D7" s="1301"/>
      <c r="E7" s="1301"/>
      <c r="F7" s="1301"/>
      <c r="G7" s="1301"/>
      <c r="H7" s="1301"/>
      <c r="I7" s="1301"/>
      <c r="J7" s="1301"/>
      <c r="K7" s="1301"/>
      <c r="L7" s="1705"/>
      <c r="M7" s="1705"/>
      <c r="N7" s="1706"/>
    </row>
    <row r="8" spans="1:15">
      <c r="B8" s="1704"/>
      <c r="C8" s="1707" t="s">
        <v>1865</v>
      </c>
      <c r="D8" s="1301"/>
      <c r="E8" s="1301"/>
      <c r="F8" s="1301"/>
      <c r="G8" s="1301"/>
      <c r="H8" s="1301"/>
      <c r="I8" s="1301"/>
      <c r="J8" s="1301"/>
      <c r="K8" s="1301"/>
      <c r="L8" s="1705"/>
      <c r="M8" s="1705"/>
      <c r="N8" s="1706"/>
    </row>
    <row r="9" spans="1:15">
      <c r="B9" s="1704">
        <v>3</v>
      </c>
      <c r="C9" s="683" t="s">
        <v>1866</v>
      </c>
      <c r="D9" s="1301"/>
      <c r="E9" s="1301"/>
      <c r="F9" s="1301"/>
      <c r="G9" s="1301"/>
      <c r="H9" s="1301"/>
      <c r="I9" s="1301"/>
      <c r="J9" s="1301"/>
      <c r="K9" s="1301"/>
      <c r="L9" s="1705"/>
      <c r="M9" s="1705"/>
      <c r="N9" s="1706"/>
    </row>
    <row r="10" spans="1:15">
      <c r="B10" s="1704"/>
      <c r="C10" s="1707" t="s">
        <v>1867</v>
      </c>
      <c r="D10" s="1301"/>
      <c r="E10" s="1301"/>
      <c r="F10" s="1301"/>
      <c r="G10" s="1301"/>
      <c r="H10" s="1301"/>
      <c r="I10" s="1301"/>
      <c r="J10" s="1301"/>
      <c r="K10" s="1301"/>
      <c r="L10" s="1705"/>
      <c r="M10" s="1705"/>
      <c r="N10" s="1706"/>
    </row>
    <row r="11" spans="1:15">
      <c r="B11" s="1704"/>
      <c r="C11" s="1707" t="s">
        <v>1868</v>
      </c>
      <c r="D11" s="1301"/>
      <c r="E11" s="1301"/>
      <c r="F11" s="1301"/>
      <c r="G11" s="1301"/>
      <c r="H11" s="1301"/>
      <c r="I11" s="1301"/>
      <c r="J11" s="1301"/>
      <c r="K11" s="1301"/>
      <c r="L11" s="1705"/>
      <c r="M11" s="1705"/>
      <c r="N11" s="1706"/>
    </row>
    <row r="12" spans="1:15">
      <c r="B12" s="1704">
        <v>4</v>
      </c>
      <c r="C12" s="683" t="s">
        <v>1869</v>
      </c>
      <c r="D12" s="1301"/>
      <c r="E12" s="1301"/>
      <c r="F12" s="1301"/>
      <c r="G12" s="1301"/>
      <c r="H12" s="1301"/>
      <c r="I12" s="1301"/>
      <c r="J12" s="1301"/>
      <c r="K12" s="1301"/>
      <c r="L12" s="1705"/>
      <c r="M12" s="1705"/>
      <c r="N12" s="1706"/>
    </row>
    <row r="13" spans="1:15">
      <c r="B13" s="1704"/>
      <c r="C13" s="1707" t="s">
        <v>1870</v>
      </c>
      <c r="D13" s="1301"/>
      <c r="E13" s="1301"/>
      <c r="F13" s="1301"/>
      <c r="G13" s="1301"/>
      <c r="H13" s="1301"/>
      <c r="I13" s="1301"/>
      <c r="J13" s="1301"/>
      <c r="K13" s="1301"/>
      <c r="L13" s="1705"/>
      <c r="M13" s="1705"/>
      <c r="N13" s="1706"/>
    </row>
    <row r="14" spans="1:15">
      <c r="B14" s="1704"/>
      <c r="C14" s="1707" t="s">
        <v>1871</v>
      </c>
      <c r="D14" s="1301"/>
      <c r="E14" s="1301"/>
      <c r="F14" s="1301"/>
      <c r="G14" s="1301"/>
      <c r="H14" s="1301"/>
      <c r="I14" s="1301"/>
      <c r="J14" s="1301"/>
      <c r="K14" s="1301"/>
      <c r="L14" s="1705"/>
      <c r="M14" s="1705"/>
      <c r="N14" s="1706"/>
    </row>
    <row r="15" spans="1:15">
      <c r="B15" s="1704">
        <v>5</v>
      </c>
      <c r="C15" s="683" t="s">
        <v>1872</v>
      </c>
      <c r="D15" s="1301"/>
      <c r="E15" s="1301"/>
      <c r="F15" s="1301"/>
      <c r="G15" s="1301"/>
      <c r="H15" s="1301"/>
      <c r="I15" s="1301"/>
      <c r="J15" s="1301"/>
      <c r="K15" s="1301"/>
      <c r="L15" s="1705"/>
      <c r="M15" s="1705"/>
      <c r="N15" s="1706"/>
    </row>
    <row r="16" spans="1:15">
      <c r="B16" s="1704"/>
      <c r="C16" s="1707" t="s">
        <v>1873</v>
      </c>
      <c r="D16" s="1301"/>
      <c r="E16" s="1301"/>
      <c r="F16" s="1301"/>
      <c r="G16" s="1301"/>
      <c r="H16" s="1301"/>
      <c r="I16" s="1301"/>
      <c r="J16" s="1301"/>
      <c r="K16" s="1301"/>
      <c r="L16" s="1705"/>
      <c r="M16" s="1705"/>
      <c r="N16" s="1706"/>
    </row>
    <row r="17" spans="2:23">
      <c r="B17" s="1704">
        <v>6</v>
      </c>
      <c r="C17" s="683" t="s">
        <v>1874</v>
      </c>
      <c r="D17" s="1301"/>
      <c r="E17" s="1301"/>
      <c r="F17" s="1301"/>
      <c r="G17" s="1301"/>
      <c r="H17" s="1301"/>
      <c r="I17" s="1301"/>
      <c r="J17" s="1301"/>
      <c r="K17" s="1301"/>
      <c r="L17" s="1705"/>
      <c r="M17" s="1705"/>
      <c r="N17" s="1706"/>
    </row>
    <row r="18" spans="2:23">
      <c r="B18" s="1704"/>
      <c r="C18" s="1707" t="s">
        <v>1875</v>
      </c>
      <c r="D18" s="1301"/>
      <c r="E18" s="1301"/>
      <c r="F18" s="1301"/>
      <c r="G18" s="1301"/>
      <c r="H18" s="1301"/>
      <c r="I18" s="1301"/>
      <c r="J18" s="1301"/>
      <c r="K18" s="1301"/>
      <c r="L18" s="1705"/>
      <c r="M18" s="1705"/>
      <c r="N18" s="1706"/>
    </row>
    <row r="19" spans="2:23">
      <c r="B19" s="1704"/>
      <c r="C19" s="1707" t="s">
        <v>1876</v>
      </c>
      <c r="D19" s="1301"/>
      <c r="E19" s="1301"/>
      <c r="F19" s="1301"/>
      <c r="G19" s="1301"/>
      <c r="H19" s="1301"/>
      <c r="I19" s="1301"/>
      <c r="J19" s="1301"/>
      <c r="K19" s="1301"/>
      <c r="L19" s="1705"/>
      <c r="M19" s="1705"/>
      <c r="N19" s="1706"/>
    </row>
    <row r="20" spans="2:23">
      <c r="B20" s="1704"/>
      <c r="C20" s="1707" t="s">
        <v>1877</v>
      </c>
      <c r="D20" s="1301"/>
      <c r="E20" s="1301"/>
      <c r="F20" s="1301"/>
      <c r="G20" s="1301"/>
      <c r="H20" s="1301"/>
      <c r="I20" s="1301"/>
      <c r="J20" s="1301"/>
      <c r="K20" s="1301"/>
      <c r="L20" s="1705"/>
      <c r="M20" s="1705"/>
      <c r="N20" s="1706"/>
    </row>
    <row r="21" spans="2:23">
      <c r="B21" s="1704">
        <v>7</v>
      </c>
      <c r="C21" s="683" t="s">
        <v>1878</v>
      </c>
      <c r="D21" s="1301"/>
      <c r="E21" s="1301"/>
      <c r="F21" s="1301"/>
      <c r="G21" s="1301"/>
      <c r="H21" s="1301"/>
      <c r="I21" s="1301"/>
      <c r="J21" s="1301"/>
      <c r="K21" s="1301"/>
      <c r="L21" s="1705"/>
      <c r="M21" s="1705"/>
      <c r="N21" s="1706"/>
    </row>
    <row r="22" spans="2:23">
      <c r="B22" s="1704"/>
      <c r="C22" s="1707" t="s">
        <v>1879</v>
      </c>
      <c r="D22" s="1301"/>
      <c r="E22" s="1301"/>
      <c r="F22" s="1301"/>
      <c r="G22" s="1301"/>
      <c r="H22" s="1301"/>
      <c r="I22" s="1301"/>
      <c r="J22" s="1301"/>
      <c r="K22" s="1301"/>
      <c r="L22" s="1705"/>
      <c r="M22" s="1705"/>
      <c r="N22" s="1706"/>
    </row>
    <row r="23" spans="2:23">
      <c r="B23" s="1704">
        <v>8</v>
      </c>
      <c r="C23" s="683" t="s">
        <v>1880</v>
      </c>
      <c r="D23" s="1301"/>
      <c r="E23" s="1301"/>
      <c r="F23" s="1301"/>
      <c r="G23" s="1301"/>
      <c r="H23" s="1301"/>
      <c r="I23" s="1301"/>
      <c r="J23" s="1301"/>
      <c r="K23" s="1301"/>
      <c r="L23" s="1705"/>
      <c r="M23" s="1705"/>
      <c r="N23" s="1706"/>
    </row>
    <row r="24" spans="2:23">
      <c r="B24" s="1704"/>
      <c r="C24" s="1707" t="s">
        <v>1881</v>
      </c>
      <c r="D24" s="1301"/>
      <c r="E24" s="1301"/>
      <c r="F24" s="1301"/>
      <c r="G24" s="1301"/>
      <c r="H24" s="1301"/>
      <c r="I24" s="1301"/>
      <c r="J24" s="1301"/>
      <c r="K24" s="1301"/>
      <c r="L24" s="1705"/>
      <c r="M24" s="1705"/>
      <c r="N24" s="1706"/>
    </row>
    <row r="25" spans="2:23" ht="8.25" customHeight="1">
      <c r="B25" s="1308"/>
      <c r="C25" s="1684"/>
      <c r="D25" s="1301"/>
      <c r="E25" s="1708"/>
      <c r="F25" s="1301"/>
      <c r="G25" s="1301"/>
      <c r="H25" s="1301"/>
      <c r="I25" s="1301"/>
      <c r="J25" s="1301"/>
      <c r="K25" s="1301"/>
      <c r="L25" s="1705"/>
      <c r="M25" s="1709"/>
      <c r="N25" s="1706"/>
    </row>
    <row r="26" spans="2:23" s="942" customFormat="1" ht="3.95" customHeight="1">
      <c r="B26" s="1710"/>
      <c r="C26" s="1711"/>
      <c r="D26" s="1711"/>
      <c r="E26" s="1301"/>
      <c r="F26" s="1712"/>
      <c r="G26" s="1712"/>
      <c r="H26" s="1712"/>
      <c r="I26" s="1712"/>
      <c r="J26" s="1712"/>
      <c r="K26" s="1712"/>
      <c r="L26" s="1713"/>
      <c r="M26" s="1705"/>
      <c r="N26" s="1714"/>
      <c r="T26" s="1175"/>
      <c r="U26" s="1175"/>
      <c r="V26" s="1175"/>
      <c r="W26" s="1175"/>
    </row>
    <row r="27" spans="2:23" ht="3.75" customHeight="1">
      <c r="B27" s="1715"/>
      <c r="C27" s="1706"/>
      <c r="D27" s="683"/>
      <c r="E27" s="657"/>
      <c r="F27" s="1164"/>
      <c r="G27" s="1164"/>
      <c r="H27" s="1164"/>
      <c r="I27" s="1164"/>
      <c r="J27" s="1164"/>
      <c r="K27" s="1164"/>
      <c r="L27" s="1164"/>
      <c r="M27" s="1164"/>
      <c r="N27" s="1715"/>
    </row>
    <row r="28" spans="2:23" ht="15.75">
      <c r="B28" s="1715"/>
      <c r="C28" s="1706"/>
      <c r="D28" s="683"/>
      <c r="E28" s="669"/>
      <c r="F28" s="682"/>
      <c r="G28" s="682"/>
      <c r="H28" s="682"/>
      <c r="I28" s="682"/>
      <c r="J28" s="682" t="s">
        <v>1882</v>
      </c>
      <c r="K28" s="682"/>
      <c r="L28" s="1716"/>
      <c r="M28" s="682"/>
      <c r="N28" s="1715"/>
    </row>
    <row r="29" spans="2:23">
      <c r="B29" s="1715"/>
      <c r="C29" s="1706"/>
      <c r="D29" s="683"/>
      <c r="E29" s="669" t="s">
        <v>1883</v>
      </c>
      <c r="F29" s="682" t="s">
        <v>1884</v>
      </c>
      <c r="G29" s="682" t="s">
        <v>1885</v>
      </c>
      <c r="H29" s="682" t="s">
        <v>1886</v>
      </c>
      <c r="I29" s="682" t="s">
        <v>1887</v>
      </c>
      <c r="J29" s="682" t="s">
        <v>1888</v>
      </c>
      <c r="K29" s="682" t="s">
        <v>1889</v>
      </c>
      <c r="L29" s="682" t="s">
        <v>1890</v>
      </c>
      <c r="M29" s="682" t="s">
        <v>319</v>
      </c>
      <c r="N29" s="1715"/>
    </row>
    <row r="30" spans="2:23">
      <c r="B30" s="1715"/>
      <c r="C30" s="1706"/>
      <c r="D30" s="684"/>
      <c r="E30" s="669" t="s">
        <v>1891</v>
      </c>
      <c r="F30" s="682" t="s">
        <v>1892</v>
      </c>
      <c r="G30" s="682" t="s">
        <v>1891</v>
      </c>
      <c r="H30" s="682" t="s">
        <v>1891</v>
      </c>
      <c r="I30" s="682" t="s">
        <v>1891</v>
      </c>
      <c r="J30" s="682" t="s">
        <v>1893</v>
      </c>
      <c r="K30" s="682" t="s">
        <v>1478</v>
      </c>
      <c r="L30" s="682" t="s">
        <v>1478</v>
      </c>
      <c r="M30" s="682" t="s">
        <v>1894</v>
      </c>
      <c r="N30" s="1715"/>
    </row>
    <row r="31" spans="2:23">
      <c r="B31" s="1715" t="s">
        <v>7</v>
      </c>
      <c r="C31" s="1706" t="s">
        <v>71</v>
      </c>
      <c r="D31" s="684" t="s">
        <v>798</v>
      </c>
      <c r="E31" s="669"/>
      <c r="F31" s="682"/>
      <c r="G31" s="682"/>
      <c r="H31" s="682"/>
      <c r="I31" s="682"/>
      <c r="J31" s="682" t="s">
        <v>1895</v>
      </c>
      <c r="K31" s="682" t="s">
        <v>1896</v>
      </c>
      <c r="L31" s="682"/>
      <c r="M31" s="682" t="s">
        <v>1897</v>
      </c>
      <c r="N31" s="1715" t="s">
        <v>7</v>
      </c>
      <c r="Q31" s="908" t="s">
        <v>1898</v>
      </c>
    </row>
    <row r="32" spans="2:23" s="1052" customFormat="1" ht="12.75" customHeight="1">
      <c r="B32" s="1715" t="s">
        <v>17</v>
      </c>
      <c r="C32" s="1706" t="s">
        <v>79</v>
      </c>
      <c r="D32" s="684"/>
      <c r="E32" s="669"/>
      <c r="F32" s="682"/>
      <c r="G32" s="682"/>
      <c r="H32" s="682"/>
      <c r="I32" s="682"/>
      <c r="J32" s="682"/>
      <c r="K32" s="682"/>
      <c r="L32" s="682"/>
      <c r="M32" s="682"/>
      <c r="N32" s="1715" t="s">
        <v>17</v>
      </c>
    </row>
    <row r="33" spans="1:23" ht="13.5" thickBot="1">
      <c r="A33" s="1717"/>
      <c r="B33" s="1718"/>
      <c r="C33" s="1719"/>
      <c r="D33" s="1720" t="s">
        <v>24</v>
      </c>
      <c r="E33" s="1718" t="s">
        <v>25</v>
      </c>
      <c r="F33" s="1719" t="s">
        <v>26</v>
      </c>
      <c r="G33" s="1719" t="s">
        <v>27</v>
      </c>
      <c r="H33" s="1719" t="s">
        <v>28</v>
      </c>
      <c r="I33" s="1719" t="s">
        <v>29</v>
      </c>
      <c r="J33" s="1719" t="s">
        <v>30</v>
      </c>
      <c r="K33" s="1719" t="s">
        <v>31</v>
      </c>
      <c r="L33" s="1719" t="s">
        <v>32</v>
      </c>
      <c r="M33" s="1719" t="s">
        <v>89</v>
      </c>
      <c r="N33" s="1718"/>
      <c r="O33" s="1721"/>
      <c r="Q33" s="942"/>
      <c r="T33" s="213"/>
      <c r="U33" s="213"/>
      <c r="V33" s="213"/>
      <c r="W33" s="213"/>
    </row>
    <row r="34" spans="1:23" ht="15.6" customHeight="1">
      <c r="A34" s="3794" t="s">
        <v>388</v>
      </c>
      <c r="B34" s="1722">
        <v>1</v>
      </c>
      <c r="C34" s="1723" t="str">
        <f t="shared" ref="C34:C44" si="0">+R34</f>
        <v/>
      </c>
      <c r="D34" s="666" t="s">
        <v>1572</v>
      </c>
      <c r="E34" s="2736">
        <v>23677</v>
      </c>
      <c r="F34" s="2737"/>
      <c r="G34" s="2737">
        <v>88</v>
      </c>
      <c r="H34" s="2737"/>
      <c r="I34" s="2737"/>
      <c r="J34" s="2737">
        <v>800</v>
      </c>
      <c r="K34" s="2737"/>
      <c r="L34" s="2737">
        <v>7</v>
      </c>
      <c r="M34" s="2742">
        <f>SUM(E34:L34)</f>
        <v>24572</v>
      </c>
      <c r="N34" s="1722">
        <f t="shared" ref="N34:N44" si="1">B34</f>
        <v>1</v>
      </c>
      <c r="O34" s="3795" t="s">
        <v>3395</v>
      </c>
      <c r="Q34" s="1724">
        <v>33464</v>
      </c>
      <c r="R34" s="908" t="str">
        <f t="shared" ref="R34:R44" si="2">IF(ABS(Q34-M34)&lt;0.5,"*","")</f>
        <v/>
      </c>
    </row>
    <row r="35" spans="1:23" ht="15.75">
      <c r="A35" s="3794"/>
      <c r="B35" s="1722">
        <f t="shared" ref="B35:B42" si="3">B34+1</f>
        <v>2</v>
      </c>
      <c r="C35" s="1723" t="str">
        <f t="shared" si="0"/>
        <v/>
      </c>
      <c r="D35" s="666" t="s">
        <v>1899</v>
      </c>
      <c r="E35" s="2750">
        <v>68324</v>
      </c>
      <c r="F35" s="2738"/>
      <c r="G35" s="2738">
        <v>4764</v>
      </c>
      <c r="H35" s="2738"/>
      <c r="I35" s="2738"/>
      <c r="J35" s="2738">
        <v>2703</v>
      </c>
      <c r="K35" s="2739"/>
      <c r="L35" s="2738">
        <v>11574</v>
      </c>
      <c r="M35" s="2743">
        <f>SUM(E35:L35)</f>
        <v>87365</v>
      </c>
      <c r="N35" s="1722">
        <f t="shared" si="1"/>
        <v>2</v>
      </c>
      <c r="O35" s="3795"/>
      <c r="Q35" s="1724">
        <v>145971</v>
      </c>
      <c r="R35" s="908" t="str">
        <f t="shared" si="2"/>
        <v/>
      </c>
    </row>
    <row r="36" spans="1:23" ht="15.75">
      <c r="A36" s="3794"/>
      <c r="B36" s="1722">
        <f t="shared" si="3"/>
        <v>3</v>
      </c>
      <c r="C36" s="1723" t="str">
        <f t="shared" si="0"/>
        <v/>
      </c>
      <c r="D36" s="666" t="s">
        <v>1900</v>
      </c>
      <c r="E36" s="2740">
        <v>221504</v>
      </c>
      <c r="F36" s="2738"/>
      <c r="G36" s="2751">
        <v>7142</v>
      </c>
      <c r="H36" s="2738"/>
      <c r="I36" s="2738"/>
      <c r="J36" s="2738">
        <v>54908</v>
      </c>
      <c r="K36" s="2739"/>
      <c r="L36" s="2738">
        <v>1820</v>
      </c>
      <c r="M36" s="2743">
        <f t="shared" ref="M36:M41" si="4">SUM(E36:L36)</f>
        <v>285374</v>
      </c>
      <c r="N36" s="1722">
        <f t="shared" si="1"/>
        <v>3</v>
      </c>
      <c r="O36" s="3795"/>
      <c r="Q36" s="1724">
        <v>243290</v>
      </c>
      <c r="R36" s="908" t="str">
        <f t="shared" si="2"/>
        <v/>
      </c>
    </row>
    <row r="37" spans="1:23" ht="15.75">
      <c r="A37" s="3794"/>
      <c r="B37" s="1722">
        <f t="shared" si="3"/>
        <v>4</v>
      </c>
      <c r="C37" s="1723" t="str">
        <f t="shared" si="0"/>
        <v/>
      </c>
      <c r="D37" s="666" t="s">
        <v>1901</v>
      </c>
      <c r="E37" s="2750"/>
      <c r="F37" s="2738"/>
      <c r="G37" s="2738"/>
      <c r="H37" s="2738"/>
      <c r="I37" s="2738"/>
      <c r="J37" s="2738"/>
      <c r="K37" s="2751">
        <v>856</v>
      </c>
      <c r="L37" s="2738"/>
      <c r="M37" s="2743">
        <f t="shared" si="4"/>
        <v>856</v>
      </c>
      <c r="N37" s="1722">
        <f t="shared" si="1"/>
        <v>4</v>
      </c>
      <c r="O37" s="3795"/>
      <c r="Q37" s="1724">
        <v>549</v>
      </c>
      <c r="R37" s="908" t="str">
        <f t="shared" si="2"/>
        <v/>
      </c>
    </row>
    <row r="38" spans="1:23" ht="15.75">
      <c r="A38" s="3794"/>
      <c r="B38" s="1722">
        <f t="shared" si="3"/>
        <v>5</v>
      </c>
      <c r="C38" s="1723" t="str">
        <f t="shared" si="0"/>
        <v>*</v>
      </c>
      <c r="D38" s="666" t="s">
        <v>1902</v>
      </c>
      <c r="E38" s="2740"/>
      <c r="F38" s="2738"/>
      <c r="G38" s="2738"/>
      <c r="H38" s="2738"/>
      <c r="I38" s="2738"/>
      <c r="J38" s="2738"/>
      <c r="K38" s="2738"/>
      <c r="L38" s="2738"/>
      <c r="M38" s="3598"/>
      <c r="N38" s="1722">
        <f t="shared" si="1"/>
        <v>5</v>
      </c>
      <c r="O38" s="3795"/>
      <c r="Q38" s="1724">
        <v>0</v>
      </c>
      <c r="R38" s="908" t="str">
        <f t="shared" si="2"/>
        <v>*</v>
      </c>
    </row>
    <row r="39" spans="1:23" ht="15.75">
      <c r="A39" s="3794"/>
      <c r="B39" s="1722">
        <f t="shared" si="3"/>
        <v>6</v>
      </c>
      <c r="C39" s="1723" t="str">
        <f t="shared" si="0"/>
        <v/>
      </c>
      <c r="D39" s="666" t="s">
        <v>1903</v>
      </c>
      <c r="E39" s="2740">
        <v>13343</v>
      </c>
      <c r="F39" s="2738"/>
      <c r="G39" s="2751">
        <v>3336</v>
      </c>
      <c r="H39" s="2738"/>
      <c r="I39" s="2738"/>
      <c r="J39" s="2738"/>
      <c r="K39" s="2738"/>
      <c r="L39" s="2738"/>
      <c r="M39" s="2743">
        <f t="shared" si="4"/>
        <v>16679</v>
      </c>
      <c r="N39" s="1722">
        <f t="shared" si="1"/>
        <v>6</v>
      </c>
      <c r="O39" s="3795"/>
      <c r="Q39" s="1724">
        <v>5062</v>
      </c>
      <c r="R39" s="908" t="str">
        <f t="shared" si="2"/>
        <v/>
      </c>
    </row>
    <row r="40" spans="1:23" ht="15.75">
      <c r="A40" s="3794"/>
      <c r="B40" s="1722">
        <f t="shared" si="3"/>
        <v>7</v>
      </c>
      <c r="C40" s="1723" t="str">
        <f t="shared" si="0"/>
        <v/>
      </c>
      <c r="D40" s="666" t="s">
        <v>1904</v>
      </c>
      <c r="E40" s="2750">
        <v>6301</v>
      </c>
      <c r="F40" s="2738"/>
      <c r="G40" s="2738"/>
      <c r="H40" s="2738"/>
      <c r="I40" s="2738"/>
      <c r="J40" s="2738"/>
      <c r="K40" s="2738"/>
      <c r="L40" s="2738"/>
      <c r="M40" s="2743">
        <f t="shared" si="4"/>
        <v>6301</v>
      </c>
      <c r="N40" s="1722">
        <f t="shared" si="1"/>
        <v>7</v>
      </c>
      <c r="O40" s="3795"/>
      <c r="Q40" s="1724">
        <v>2750</v>
      </c>
      <c r="R40" s="908" t="str">
        <f t="shared" si="2"/>
        <v/>
      </c>
    </row>
    <row r="41" spans="1:23" ht="15.75">
      <c r="A41" s="3794"/>
      <c r="B41" s="1722">
        <f t="shared" si="3"/>
        <v>8</v>
      </c>
      <c r="C41" s="1723" t="str">
        <f t="shared" si="0"/>
        <v/>
      </c>
      <c r="D41" s="666" t="s">
        <v>1905</v>
      </c>
      <c r="E41" s="2740">
        <v>1</v>
      </c>
      <c r="F41" s="2738"/>
      <c r="G41" s="2738"/>
      <c r="H41" s="2738"/>
      <c r="I41" s="2738"/>
      <c r="J41" s="2738"/>
      <c r="K41" s="2738"/>
      <c r="L41" s="2738"/>
      <c r="M41" s="2743">
        <f t="shared" si="4"/>
        <v>1</v>
      </c>
      <c r="N41" s="1722">
        <f t="shared" si="1"/>
        <v>8</v>
      </c>
      <c r="O41" s="3795"/>
      <c r="Q41" s="1724">
        <v>1026.5924600000001</v>
      </c>
      <c r="R41" s="908" t="str">
        <f t="shared" si="2"/>
        <v/>
      </c>
      <c r="S41" s="1725"/>
    </row>
    <row r="42" spans="1:23" ht="15.75">
      <c r="A42" s="3794"/>
      <c r="B42" s="1722">
        <f t="shared" si="3"/>
        <v>9</v>
      </c>
      <c r="C42" s="1723" t="str">
        <f t="shared" si="0"/>
        <v/>
      </c>
      <c r="D42" s="666" t="s">
        <v>1906</v>
      </c>
      <c r="E42" s="2741"/>
      <c r="F42" s="2738"/>
      <c r="G42" s="2738"/>
      <c r="H42" s="2738"/>
      <c r="I42" s="2738"/>
      <c r="J42" s="2738"/>
      <c r="K42" s="2738"/>
      <c r="L42" s="2738"/>
      <c r="M42" s="3598"/>
      <c r="N42" s="1722">
        <f t="shared" si="1"/>
        <v>9</v>
      </c>
      <c r="O42" s="3795"/>
      <c r="Q42" s="1724">
        <v>-474.72372999999999</v>
      </c>
      <c r="R42" s="908" t="str">
        <f t="shared" si="2"/>
        <v/>
      </c>
    </row>
    <row r="43" spans="1:23" ht="15.75">
      <c r="A43" s="3794"/>
      <c r="B43" s="1722">
        <v>10</v>
      </c>
      <c r="C43" s="1723" t="str">
        <f t="shared" si="0"/>
        <v>*</v>
      </c>
      <c r="D43" s="666" t="s">
        <v>1114</v>
      </c>
      <c r="E43" s="2740"/>
      <c r="F43" s="2738"/>
      <c r="G43" s="2738"/>
      <c r="H43" s="2738"/>
      <c r="I43" s="2738"/>
      <c r="J43" s="2738"/>
      <c r="K43" s="2738"/>
      <c r="L43" s="2738"/>
      <c r="M43" s="3598"/>
      <c r="N43" s="1722">
        <f t="shared" si="1"/>
        <v>10</v>
      </c>
      <c r="O43" s="3795"/>
      <c r="Q43" s="1724">
        <v>0</v>
      </c>
      <c r="R43" s="908" t="str">
        <f t="shared" si="2"/>
        <v>*</v>
      </c>
    </row>
    <row r="44" spans="1:23" ht="16.5" thickBot="1">
      <c r="A44" s="3794"/>
      <c r="B44" s="1722">
        <v>11</v>
      </c>
      <c r="C44" s="1723" t="str">
        <f t="shared" si="0"/>
        <v/>
      </c>
      <c r="D44" s="666" t="s">
        <v>1907</v>
      </c>
      <c r="E44" s="2744">
        <f t="shared" ref="E44:L44" si="5">SUM(E34:E43)</f>
        <v>333150</v>
      </c>
      <c r="F44" s="3597"/>
      <c r="G44" s="2857">
        <f t="shared" si="5"/>
        <v>15330</v>
      </c>
      <c r="H44" s="3597"/>
      <c r="I44" s="3597"/>
      <c r="J44" s="2857">
        <f t="shared" si="5"/>
        <v>58411</v>
      </c>
      <c r="K44" s="2858">
        <f t="shared" si="5"/>
        <v>856</v>
      </c>
      <c r="L44" s="2856">
        <f t="shared" si="5"/>
        <v>13401</v>
      </c>
      <c r="M44" s="2745">
        <f t="shared" ref="M44" si="6">SUM(E44:L44)</f>
        <v>421148</v>
      </c>
      <c r="N44" s="1722">
        <f t="shared" si="1"/>
        <v>11</v>
      </c>
      <c r="O44" s="3795"/>
      <c r="Q44" s="1724">
        <v>431637.86872999999</v>
      </c>
      <c r="R44" s="908" t="str">
        <f t="shared" si="2"/>
        <v/>
      </c>
    </row>
    <row r="45" spans="1:23" ht="8.25" customHeight="1">
      <c r="A45" s="3794"/>
      <c r="B45" s="1715"/>
      <c r="C45" s="1706"/>
      <c r="D45" s="1301"/>
      <c r="E45" s="1726"/>
      <c r="F45" s="1727"/>
      <c r="G45" s="1727"/>
      <c r="H45" s="1727"/>
      <c r="I45" s="1727"/>
      <c r="J45" s="1727"/>
      <c r="K45" s="1727"/>
      <c r="L45" s="1727"/>
      <c r="M45" s="1728"/>
      <c r="N45" s="1715"/>
      <c r="O45" s="3795"/>
    </row>
    <row r="46" spans="1:23" ht="7.5" customHeight="1">
      <c r="A46" s="3794"/>
      <c r="B46" s="1715"/>
      <c r="C46" s="1706"/>
      <c r="D46" s="1301"/>
      <c r="E46" s="1726"/>
      <c r="F46" s="1727"/>
      <c r="G46" s="1727"/>
      <c r="H46" s="1727"/>
      <c r="I46" s="1727"/>
      <c r="J46" s="1727"/>
      <c r="K46" s="1727"/>
      <c r="L46" s="1727"/>
      <c r="M46" s="1728"/>
      <c r="N46" s="1715"/>
      <c r="O46" s="3795"/>
    </row>
    <row r="47" spans="1:23" ht="11.25" customHeight="1">
      <c r="A47" s="3794"/>
      <c r="B47" s="1715"/>
      <c r="C47" s="1706"/>
      <c r="D47" s="1301"/>
      <c r="E47" s="1726"/>
      <c r="F47" s="1727"/>
      <c r="G47" s="1727"/>
      <c r="H47" s="1727"/>
      <c r="I47" s="1727"/>
      <c r="J47" s="1727"/>
      <c r="K47" s="1727"/>
      <c r="L47" s="1727"/>
      <c r="M47" s="1728"/>
      <c r="N47" s="1715"/>
      <c r="O47" s="3795"/>
    </row>
    <row r="48" spans="1:23" ht="6.75" customHeight="1">
      <c r="A48" s="3794"/>
      <c r="B48" s="1722"/>
      <c r="C48" s="1729"/>
      <c r="D48" s="1708"/>
      <c r="E48" s="1730"/>
      <c r="F48" s="1731"/>
      <c r="G48" s="1731"/>
      <c r="H48" s="1731"/>
      <c r="I48" s="1731"/>
      <c r="J48" s="1731"/>
      <c r="K48" s="1731"/>
      <c r="L48" s="1731"/>
      <c r="M48" s="1732"/>
      <c r="N48" s="1722"/>
      <c r="O48" s="3795"/>
    </row>
  </sheetData>
  <customSheetViews>
    <customSheetView guid="{4E7A3D04-9F51-465C-A42B-3DF9B3E7D5B5}" showPageBreaks="1" printArea="1" hiddenColumns="1">
      <selection activeCell="T38" sqref="T38"/>
      <pageMargins left="0.5" right="0.5" top="0.5" bottom="0.25" header="0" footer="0"/>
      <printOptions horizontalCentered="1" verticalCentered="1"/>
      <pageSetup scale="85" orientation="landscape" r:id="rId1"/>
      <headerFooter alignWithMargins="0"/>
    </customSheetView>
    <customSheetView guid="{0DB5BAD5-393A-4F38-9E8B-709DEA7858B1}" showPageBreaks="1" printArea="1" hiddenColumns="1">
      <selection activeCell="E34" sqref="E34:M44"/>
      <pageMargins left="0.5" right="0.5" top="0.5" bottom="0.25" header="0" footer="0"/>
      <printOptions horizontalCentered="1" verticalCentered="1"/>
      <pageSetup scale="85" orientation="landscape" r:id="rId2"/>
      <headerFooter alignWithMargins="0"/>
    </customSheetView>
    <customSheetView guid="{9188604F-721B-4607-B5A7-F14601E34BB8}" showPageBreaks="1" printArea="1" hiddenColumns="1">
      <selection activeCell="E34" sqref="E34:M44"/>
      <pageMargins left="0.5" right="0.5" top="0.5" bottom="0.25" header="0" footer="0"/>
      <printOptions horizontalCentered="1" verticalCentered="1"/>
      <pageSetup scale="85" orientation="landscape" r:id="rId3"/>
      <headerFooter alignWithMargins="0"/>
    </customSheetView>
    <customSheetView guid="{26429A53-B624-4AA6-8C8D-667186B058B8}" hiddenColumns="1" topLeftCell="F25">
      <selection activeCell="E44" sqref="E44"/>
      <pageMargins left="0.5" right="0.5" top="0.5" bottom="0.25" header="0" footer="0"/>
      <printOptions horizontalCentered="1" verticalCentered="1"/>
      <pageSetup scale="85" orientation="landscape" r:id="rId4"/>
      <headerFooter alignWithMargins="0"/>
    </customSheetView>
    <customSheetView guid="{7390B031-6060-4327-BF01-8B9465EDB6D9}" hiddenColumns="1">
      <selection activeCell="E34" sqref="E34:M44"/>
      <pageMargins left="0.5" right="0.5" top="0.5" bottom="0.25" header="0" footer="0"/>
      <printOptions horizontalCentered="1" verticalCentered="1"/>
      <pageSetup scale="85" orientation="landscape" r:id="rId5"/>
      <headerFooter alignWithMargins="0"/>
    </customSheetView>
    <customSheetView guid="{49D366EC-C851-4932-854D-8EA887B298C5}" hiddenColumns="1">
      <selection activeCell="E34" sqref="E34:M44"/>
      <pageMargins left="0.5" right="0.5" top="0.5" bottom="0.25" header="0" footer="0"/>
      <printOptions horizontalCentered="1" verticalCentered="1"/>
      <pageSetup scale="85" orientation="landscape" r:id="rId6"/>
      <headerFooter alignWithMargins="0"/>
    </customSheetView>
    <customSheetView guid="{F228F194-B0FE-4A91-A927-06A4E89703F0}" hiddenColumns="1">
      <selection activeCell="E34" sqref="E34:M44"/>
      <pageMargins left="0.5" right="0.5" top="0.5" bottom="0.25" header="0" footer="0"/>
      <printOptions horizontalCentered="1" verticalCentered="1"/>
      <pageSetup scale="85" orientation="landscape" r:id="rId7"/>
      <headerFooter alignWithMargins="0"/>
    </customSheetView>
    <customSheetView guid="{A2494C54-8D9D-4A05-9F27-C858173D9692}" hiddenColumns="1">
      <selection activeCell="E34" sqref="E34:M44"/>
      <pageMargins left="0.5" right="0.5" top="0.5" bottom="0.25" header="0" footer="0"/>
      <printOptions horizontalCentered="1" verticalCentered="1"/>
      <pageSetup scale="85" orientation="landscape" r:id="rId8"/>
      <headerFooter alignWithMargins="0"/>
    </customSheetView>
    <customSheetView guid="{74404EEC-CA6A-48B0-B168-B7933282EEB2}" showPageBreaks="1" printArea="1" hiddenColumns="1">
      <selection activeCell="E34" sqref="E34:M44"/>
      <pageMargins left="0.5" right="0.5" top="0.5" bottom="0.25" header="0" footer="0"/>
      <printOptions horizontalCentered="1" verticalCentered="1"/>
      <pageSetup scale="85" orientation="landscape" r:id="rId9"/>
      <headerFooter alignWithMargins="0"/>
    </customSheetView>
    <customSheetView guid="{FB19BFAA-60BA-4CC2-92E5-E4C141AE804E}" hiddenColumns="1">
      <selection activeCell="T38" sqref="T38"/>
      <pageMargins left="0.5" right="0.5" top="0.5" bottom="0.25" header="0" footer="0"/>
      <printOptions horizontalCentered="1" verticalCentered="1"/>
      <pageSetup scale="85" orientation="landscape" r:id="rId10"/>
      <headerFooter alignWithMargins="0"/>
    </customSheetView>
    <customSheetView guid="{F56BCD39-3910-4701-BCCF-245589B07D98}" showPageBreaks="1" printArea="1" hiddenColumns="1">
      <selection activeCell="E34" sqref="E34:M44"/>
      <pageMargins left="0.5" right="0.5" top="0.5" bottom="0.25" header="0" footer="0"/>
      <printOptions horizontalCentered="1" verticalCentered="1"/>
      <pageSetup scale="85" orientation="landscape" r:id="rId11"/>
      <headerFooter alignWithMargins="0"/>
    </customSheetView>
    <customSheetView guid="{D099E5BD-69C3-4A36-A01A-AB9127CD02AF}" fitToPage="1" hiddenColumns="1" topLeftCell="A19">
      <selection activeCell="F42" sqref="F42"/>
      <pageMargins left="0.5" right="0.5" top="0.5" bottom="0.25" header="0" footer="0"/>
      <printOptions horizontalCentered="1" verticalCentered="1"/>
      <pageSetup scale="86" orientation="landscape" r:id="rId12"/>
      <headerFooter alignWithMargins="0"/>
    </customSheetView>
  </customSheetViews>
  <mergeCells count="3">
    <mergeCell ref="B2:N2"/>
    <mergeCell ref="A34:A48"/>
    <mergeCell ref="O34:O48"/>
  </mergeCells>
  <printOptions horizontalCentered="1" verticalCentered="1"/>
  <pageMargins left="0.5" right="0.5" top="0.5" bottom="0.25" header="0" footer="0"/>
  <pageSetup scale="86" orientation="landscape" r:id="rId13"/>
  <headerFooter alignWithMargins="0"/>
  <legacyDrawing r:id="rId14"/>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sheetPr>
  <dimension ref="A1:M100"/>
  <sheetViews>
    <sheetView showOutlineSymbols="0" topLeftCell="A19" zoomScaleNormal="100" workbookViewId="0">
      <selection activeCell="F54" sqref="F54"/>
    </sheetView>
  </sheetViews>
  <sheetFormatPr defaultColWidth="9.140625" defaultRowHeight="12"/>
  <cols>
    <col min="1" max="1" width="4.5703125" style="1740" customWidth="1"/>
    <col min="2" max="2" width="6.7109375" style="1740" customWidth="1"/>
    <col min="3" max="3" width="40.85546875" style="1740" customWidth="1"/>
    <col min="4" max="4" width="12.28515625" style="1740" customWidth="1"/>
    <col min="5" max="5" width="13" style="1740" customWidth="1"/>
    <col min="6" max="6" width="13.28515625" style="1740" customWidth="1"/>
    <col min="7" max="7" width="10.42578125" style="1740" customWidth="1"/>
    <col min="8" max="8" width="4.42578125" style="1740" customWidth="1"/>
    <col min="9" max="9" width="10" style="1740" bestFit="1" customWidth="1"/>
    <col min="10" max="10" width="20.140625" style="1741" bestFit="1" customWidth="1"/>
    <col min="11" max="11" width="10.140625" style="1741" bestFit="1" customWidth="1"/>
    <col min="12" max="12" width="20.140625" style="1741" bestFit="1" customWidth="1"/>
    <col min="13" max="13" width="10.140625" style="1741" bestFit="1" customWidth="1"/>
    <col min="14" max="16384" width="9.140625" style="1740"/>
  </cols>
  <sheetData>
    <row r="1" spans="1:13">
      <c r="A1" s="1737" t="s">
        <v>3204</v>
      </c>
      <c r="B1" s="1737"/>
      <c r="C1" s="1737"/>
      <c r="D1" s="1738"/>
      <c r="E1" s="1738"/>
      <c r="F1" s="1738"/>
      <c r="G1" s="1737"/>
      <c r="H1" s="1739">
        <v>55</v>
      </c>
    </row>
    <row r="2" spans="1:13">
      <c r="A2" s="1742" t="s">
        <v>1908</v>
      </c>
      <c r="B2" s="1743"/>
      <c r="C2" s="1743"/>
      <c r="D2" s="1744"/>
      <c r="E2" s="1744"/>
      <c r="F2" s="1744"/>
      <c r="G2" s="1743"/>
      <c r="H2" s="1745"/>
    </row>
    <row r="3" spans="1:13">
      <c r="A3" s="1746" t="s">
        <v>295</v>
      </c>
      <c r="B3" s="1743"/>
      <c r="C3" s="1743"/>
      <c r="D3" s="1744"/>
      <c r="E3" s="1744"/>
      <c r="F3" s="1744"/>
      <c r="G3" s="1743"/>
      <c r="H3" s="1745"/>
    </row>
    <row r="4" spans="1:13">
      <c r="A4" s="1747" t="s">
        <v>1909</v>
      </c>
      <c r="B4" s="1748" t="s">
        <v>1910</v>
      </c>
      <c r="C4" s="1749"/>
      <c r="D4" s="1750"/>
      <c r="E4" s="1750"/>
      <c r="F4" s="1750"/>
      <c r="G4" s="1750"/>
      <c r="H4" s="1751"/>
    </row>
    <row r="5" spans="1:13" ht="8.25" customHeight="1">
      <c r="A5" s="1752"/>
      <c r="B5" s="1753"/>
      <c r="C5" s="1753"/>
      <c r="D5" s="1754"/>
      <c r="E5" s="1754"/>
      <c r="F5" s="1754"/>
      <c r="G5" s="1753"/>
      <c r="H5" s="1755"/>
    </row>
    <row r="6" spans="1:13">
      <c r="A6" s="1756" t="s">
        <v>7</v>
      </c>
      <c r="B6" s="1757" t="s">
        <v>71</v>
      </c>
      <c r="C6" s="1758"/>
      <c r="D6" s="1750"/>
      <c r="E6" s="1750"/>
      <c r="F6" s="1750"/>
      <c r="G6" s="1759"/>
      <c r="H6" s="1757" t="s">
        <v>7</v>
      </c>
    </row>
    <row r="7" spans="1:13" ht="12" customHeight="1">
      <c r="A7" s="1756" t="s">
        <v>17</v>
      </c>
      <c r="B7" s="1757" t="s">
        <v>79</v>
      </c>
      <c r="C7" s="3797" t="s">
        <v>1911</v>
      </c>
      <c r="D7" s="3802"/>
      <c r="E7" s="3802"/>
      <c r="F7" s="3803"/>
      <c r="G7" s="1756" t="s">
        <v>799</v>
      </c>
      <c r="H7" s="1757" t="s">
        <v>17</v>
      </c>
      <c r="J7" s="3796"/>
      <c r="K7" s="3796"/>
      <c r="L7" s="3796"/>
      <c r="M7" s="3796"/>
    </row>
    <row r="8" spans="1:13" ht="9.75" customHeight="1" thickBot="1">
      <c r="A8" s="1760"/>
      <c r="B8" s="1760"/>
      <c r="C8" s="1753"/>
      <c r="D8" s="1754"/>
      <c r="E8" s="1754"/>
      <c r="F8" s="1754"/>
      <c r="G8" s="1759"/>
      <c r="H8" s="1760"/>
      <c r="J8" s="3796"/>
      <c r="K8" s="3796"/>
      <c r="L8" s="3796"/>
      <c r="M8" s="3796"/>
    </row>
    <row r="9" spans="1:13">
      <c r="A9" s="1761" t="s">
        <v>1912</v>
      </c>
      <c r="B9" s="1760"/>
      <c r="C9" s="1762" t="s">
        <v>1913</v>
      </c>
      <c r="D9" s="1763"/>
      <c r="E9" s="1763"/>
      <c r="F9" s="1763"/>
      <c r="G9" s="1764">
        <v>253932</v>
      </c>
      <c r="H9" s="1765" t="s">
        <v>1912</v>
      </c>
      <c r="J9" s="1766"/>
      <c r="K9" s="1766"/>
      <c r="L9" s="1766"/>
      <c r="M9" s="1766"/>
    </row>
    <row r="10" spans="1:13">
      <c r="A10" s="1756"/>
      <c r="B10" s="1767"/>
      <c r="C10" s="1758" t="s">
        <v>1914</v>
      </c>
      <c r="D10" s="1750"/>
      <c r="E10" s="1750"/>
      <c r="F10" s="1750"/>
      <c r="G10" s="1768"/>
      <c r="H10" s="1769"/>
    </row>
    <row r="11" spans="1:13">
      <c r="A11" s="1756"/>
      <c r="B11" s="1767"/>
      <c r="C11" s="1758" t="s">
        <v>1915</v>
      </c>
      <c r="D11" s="1750"/>
      <c r="E11" s="1750"/>
      <c r="F11" s="1750"/>
      <c r="G11" s="1768"/>
      <c r="H11" s="1769"/>
    </row>
    <row r="12" spans="1:13">
      <c r="A12" s="1770" t="s">
        <v>1678</v>
      </c>
      <c r="B12" s="1755"/>
      <c r="C12" s="1752" t="s">
        <v>1916</v>
      </c>
      <c r="D12" s="1754"/>
      <c r="E12" s="1754"/>
      <c r="F12" s="1754"/>
      <c r="G12" s="1768">
        <v>683269</v>
      </c>
      <c r="H12" s="1765" t="s">
        <v>1678</v>
      </c>
    </row>
    <row r="13" spans="1:13">
      <c r="A13" s="1771" t="s">
        <v>1679</v>
      </c>
      <c r="B13" s="1772"/>
      <c r="C13" s="1753" t="s">
        <v>1917</v>
      </c>
      <c r="D13" s="1754"/>
      <c r="E13" s="1754"/>
      <c r="F13" s="1754"/>
      <c r="G13" s="1773"/>
      <c r="H13" s="1765" t="s">
        <v>1679</v>
      </c>
    </row>
    <row r="14" spans="1:13">
      <c r="A14" s="1771" t="s">
        <v>1680</v>
      </c>
      <c r="B14" s="1774" t="s">
        <v>98</v>
      </c>
      <c r="C14" s="1775" t="s">
        <v>1918</v>
      </c>
      <c r="D14" s="1776"/>
      <c r="E14" s="1776"/>
      <c r="F14" s="1776"/>
      <c r="G14" s="1773">
        <f>+G12+G13</f>
        <v>683269</v>
      </c>
      <c r="H14" s="1774" t="s">
        <v>1680</v>
      </c>
    </row>
    <row r="15" spans="1:13">
      <c r="A15" s="1771" t="s">
        <v>1681</v>
      </c>
      <c r="B15" s="1772"/>
      <c r="C15" s="1775" t="s">
        <v>1919</v>
      </c>
      <c r="D15" s="1776"/>
      <c r="E15" s="1776"/>
      <c r="F15" s="1776"/>
      <c r="G15" s="1773">
        <v>379828</v>
      </c>
      <c r="H15" s="1774" t="s">
        <v>1681</v>
      </c>
    </row>
    <row r="16" spans="1:13">
      <c r="A16" s="1771" t="s">
        <v>1682</v>
      </c>
      <c r="B16" s="1772"/>
      <c r="C16" s="1775" t="s">
        <v>1920</v>
      </c>
      <c r="D16" s="1776"/>
      <c r="E16" s="1776"/>
      <c r="F16" s="1776"/>
      <c r="G16" s="1773">
        <v>30831</v>
      </c>
      <c r="H16" s="1774" t="s">
        <v>1682</v>
      </c>
    </row>
    <row r="17" spans="1:8">
      <c r="A17" s="1771" t="s">
        <v>1683</v>
      </c>
      <c r="B17" s="1772"/>
      <c r="C17" s="1775" t="s">
        <v>1921</v>
      </c>
      <c r="D17" s="1776"/>
      <c r="E17" s="1776"/>
      <c r="F17" s="1776"/>
      <c r="G17" s="1773"/>
      <c r="H17" s="1774" t="s">
        <v>1683</v>
      </c>
    </row>
    <row r="18" spans="1:8">
      <c r="A18" s="1771" t="s">
        <v>1684</v>
      </c>
      <c r="B18" s="1772"/>
      <c r="C18" s="1775" t="s">
        <v>1922</v>
      </c>
      <c r="D18" s="1776"/>
      <c r="E18" s="1776"/>
      <c r="F18" s="1776"/>
      <c r="G18" s="1773">
        <v>18328</v>
      </c>
      <c r="H18" s="1774" t="s">
        <v>1684</v>
      </c>
    </row>
    <row r="19" spans="1:8">
      <c r="A19" s="1771" t="s">
        <v>1685</v>
      </c>
      <c r="B19" s="1772"/>
      <c r="C19" s="1775" t="s">
        <v>1923</v>
      </c>
      <c r="D19" s="1776"/>
      <c r="E19" s="1776"/>
      <c r="F19" s="1776"/>
      <c r="G19" s="1773"/>
      <c r="H19" s="1774" t="s">
        <v>1685</v>
      </c>
    </row>
    <row r="20" spans="1:8">
      <c r="A20" s="1771" t="s">
        <v>1924</v>
      </c>
      <c r="B20" s="1772"/>
      <c r="C20" s="1777" t="s">
        <v>1925</v>
      </c>
      <c r="D20" s="1778"/>
      <c r="E20" s="1778"/>
      <c r="F20" s="1778"/>
      <c r="G20" s="1773">
        <f>SUM(G14:G18)</f>
        <v>1112256</v>
      </c>
      <c r="H20" s="1774" t="s">
        <v>1924</v>
      </c>
    </row>
    <row r="21" spans="1:8" ht="12.75" thickBot="1">
      <c r="A21" s="1771" t="s">
        <v>1686</v>
      </c>
      <c r="B21" s="1772"/>
      <c r="C21" s="1777" t="s">
        <v>1926</v>
      </c>
      <c r="D21" s="1778"/>
      <c r="E21" s="1778"/>
      <c r="F21" s="1778"/>
      <c r="G21" s="1779">
        <f>G20+G9</f>
        <v>1366188</v>
      </c>
      <c r="H21" s="1774" t="s">
        <v>1686</v>
      </c>
    </row>
    <row r="22" spans="1:8" ht="7.5" customHeight="1">
      <c r="A22" s="1759"/>
      <c r="B22" s="1758"/>
      <c r="C22" s="1758"/>
      <c r="D22" s="1750"/>
      <c r="E22" s="1750"/>
      <c r="F22" s="1750"/>
      <c r="G22" s="1758"/>
      <c r="H22" s="1780"/>
    </row>
    <row r="23" spans="1:8">
      <c r="A23" s="1747" t="s">
        <v>1927</v>
      </c>
      <c r="B23" s="1748"/>
      <c r="C23" s="1748"/>
      <c r="D23" s="1750"/>
      <c r="E23" s="1750"/>
      <c r="F23" s="1750"/>
      <c r="G23" s="1758"/>
      <c r="H23" s="1780"/>
    </row>
    <row r="24" spans="1:8" ht="6.75" customHeight="1">
      <c r="A24" s="1759"/>
      <c r="B24" s="1758"/>
      <c r="C24" s="1758"/>
      <c r="D24" s="1750"/>
      <c r="E24" s="1750"/>
      <c r="F24" s="1750"/>
      <c r="G24" s="1758"/>
      <c r="H24" s="1780"/>
    </row>
    <row r="25" spans="1:8">
      <c r="A25" s="1759"/>
      <c r="B25" s="1758" t="s">
        <v>1928</v>
      </c>
      <c r="C25" s="1758"/>
      <c r="D25" s="1750"/>
      <c r="E25" s="1750"/>
      <c r="F25" s="1750"/>
      <c r="G25" s="1758"/>
      <c r="H25" s="1780"/>
    </row>
    <row r="26" spans="1:8">
      <c r="A26" s="1781"/>
      <c r="B26" s="1782" t="s">
        <v>1929</v>
      </c>
      <c r="C26" s="1758"/>
      <c r="D26" s="1750"/>
      <c r="E26" s="1750"/>
      <c r="F26" s="1750"/>
      <c r="G26" s="1758"/>
      <c r="H26" s="1780"/>
    </row>
    <row r="27" spans="1:8">
      <c r="A27" s="1781"/>
      <c r="B27" s="1782" t="s">
        <v>1930</v>
      </c>
      <c r="C27" s="1758"/>
      <c r="D27" s="1750"/>
      <c r="E27" s="1750"/>
      <c r="F27" s="1750"/>
      <c r="G27" s="1758"/>
      <c r="H27" s="1780"/>
    </row>
    <row r="28" spans="1:8">
      <c r="A28" s="1781"/>
      <c r="B28" s="1782" t="s">
        <v>1931</v>
      </c>
      <c r="C28" s="1758"/>
      <c r="D28" s="1750"/>
      <c r="E28" s="1750"/>
      <c r="F28" s="1750"/>
      <c r="G28" s="1758"/>
      <c r="H28" s="1780"/>
    </row>
    <row r="29" spans="1:8">
      <c r="A29" s="1759"/>
      <c r="B29" s="1758" t="s">
        <v>1932</v>
      </c>
      <c r="C29" s="1758"/>
      <c r="D29" s="1750"/>
      <c r="E29" s="1750"/>
      <c r="F29" s="1750"/>
      <c r="G29" s="1758"/>
      <c r="H29" s="1780"/>
    </row>
    <row r="30" spans="1:8">
      <c r="A30" s="1759"/>
      <c r="B30" s="1758" t="s">
        <v>1933</v>
      </c>
      <c r="C30" s="1758"/>
      <c r="D30" s="1750"/>
      <c r="E30" s="1750"/>
      <c r="F30" s="1750"/>
      <c r="G30" s="1758"/>
      <c r="H30" s="1780"/>
    </row>
    <row r="31" spans="1:8">
      <c r="A31" s="1759"/>
      <c r="B31" s="1758" t="s">
        <v>1934</v>
      </c>
      <c r="C31" s="1758"/>
      <c r="D31" s="1750"/>
      <c r="E31" s="1750"/>
      <c r="F31" s="1750"/>
      <c r="G31" s="1758"/>
      <c r="H31" s="1780"/>
    </row>
    <row r="32" spans="1:8">
      <c r="A32" s="1781"/>
      <c r="B32" s="1782" t="s">
        <v>1935</v>
      </c>
      <c r="C32" s="1758"/>
      <c r="D32" s="1750"/>
      <c r="E32" s="1750"/>
      <c r="F32" s="1750"/>
      <c r="G32" s="1758"/>
      <c r="H32" s="1780"/>
    </row>
    <row r="33" spans="1:13">
      <c r="A33" s="1759"/>
      <c r="B33" s="1758" t="s">
        <v>1936</v>
      </c>
      <c r="C33" s="1758"/>
      <c r="D33" s="1750"/>
      <c r="E33" s="1750"/>
      <c r="F33" s="1750"/>
      <c r="G33" s="1758"/>
      <c r="H33" s="1780"/>
    </row>
    <row r="34" spans="1:13">
      <c r="A34" s="1781"/>
      <c r="B34" s="1782" t="s">
        <v>1937</v>
      </c>
      <c r="C34" s="1758"/>
      <c r="D34" s="1750"/>
      <c r="E34" s="1750"/>
      <c r="F34" s="1750"/>
      <c r="G34" s="1758"/>
      <c r="H34" s="1780"/>
    </row>
    <row r="35" spans="1:13">
      <c r="A35" s="1759"/>
      <c r="B35" s="1758" t="s">
        <v>1938</v>
      </c>
      <c r="C35" s="1758"/>
      <c r="D35" s="1750"/>
      <c r="E35" s="1750"/>
      <c r="F35" s="1750"/>
      <c r="G35" s="1758"/>
      <c r="H35" s="1780"/>
    </row>
    <row r="36" spans="1:13">
      <c r="A36" s="1781"/>
      <c r="B36" s="1782" t="s">
        <v>1939</v>
      </c>
      <c r="C36" s="1758"/>
      <c r="D36" s="1750"/>
      <c r="E36" s="1750"/>
      <c r="F36" s="1750"/>
      <c r="G36" s="1758"/>
      <c r="H36" s="1780"/>
    </row>
    <row r="37" spans="1:13">
      <c r="A37" s="1759"/>
      <c r="B37" s="1758" t="s">
        <v>1940</v>
      </c>
      <c r="C37" s="1758"/>
      <c r="D37" s="1750"/>
      <c r="E37" s="1750"/>
      <c r="F37" s="1750"/>
      <c r="G37" s="1758"/>
      <c r="H37" s="1780"/>
    </row>
    <row r="38" spans="1:13">
      <c r="A38" s="1759"/>
      <c r="B38" s="1758" t="s">
        <v>1941</v>
      </c>
      <c r="C38" s="1758"/>
      <c r="D38" s="1750"/>
      <c r="E38" s="1750"/>
      <c r="F38" s="1750"/>
      <c r="G38" s="1758"/>
      <c r="H38" s="1780"/>
    </row>
    <row r="39" spans="1:13" ht="12.75" thickBot="1">
      <c r="A39" s="1783"/>
      <c r="B39" s="1784"/>
      <c r="C39" s="1784"/>
      <c r="D39" s="1785"/>
      <c r="E39" s="1785"/>
      <c r="F39" s="1785"/>
      <c r="G39" s="1784"/>
      <c r="H39" s="1786"/>
    </row>
    <row r="40" spans="1:13" ht="12.75" thickTop="1">
      <c r="A40" s="1757" t="s">
        <v>327</v>
      </c>
      <c r="B40" s="1758"/>
      <c r="C40" s="1758"/>
      <c r="D40" s="1787" t="s">
        <v>1942</v>
      </c>
      <c r="E40" s="1788" t="s">
        <v>1943</v>
      </c>
      <c r="F40" s="1789"/>
      <c r="G40" s="1757" t="s">
        <v>1944</v>
      </c>
      <c r="H40" s="1757" t="s">
        <v>327</v>
      </c>
    </row>
    <row r="41" spans="1:13" ht="12.75">
      <c r="A41" s="1757" t="s">
        <v>7</v>
      </c>
      <c r="B41" s="3797" t="s">
        <v>1945</v>
      </c>
      <c r="C41" s="3798"/>
      <c r="D41" s="1787" t="s">
        <v>550</v>
      </c>
      <c r="E41" s="1788" t="s">
        <v>1946</v>
      </c>
      <c r="F41" s="1789" t="s">
        <v>1042</v>
      </c>
      <c r="G41" s="1757" t="s">
        <v>550</v>
      </c>
      <c r="H41" s="1757" t="s">
        <v>7</v>
      </c>
    </row>
    <row r="42" spans="1:13">
      <c r="A42" s="1757" t="s">
        <v>17</v>
      </c>
      <c r="B42" s="1758"/>
      <c r="C42" s="1790"/>
      <c r="D42" s="1787" t="s">
        <v>1947</v>
      </c>
      <c r="E42" s="1788" t="s">
        <v>662</v>
      </c>
      <c r="F42" s="1789"/>
      <c r="G42" s="1757" t="s">
        <v>1947</v>
      </c>
      <c r="H42" s="1757" t="s">
        <v>17</v>
      </c>
      <c r="J42" s="3796"/>
      <c r="K42" s="3796"/>
      <c r="L42" s="3796"/>
      <c r="M42" s="3796"/>
    </row>
    <row r="43" spans="1:13" ht="12.75">
      <c r="A43" s="1770"/>
      <c r="B43" s="3804" t="s">
        <v>800</v>
      </c>
      <c r="C43" s="3805"/>
      <c r="D43" s="1791" t="s">
        <v>25</v>
      </c>
      <c r="E43" s="1792" t="s">
        <v>26</v>
      </c>
      <c r="F43" s="1793" t="s">
        <v>27</v>
      </c>
      <c r="G43" s="1770" t="s">
        <v>28</v>
      </c>
      <c r="H43" s="1770"/>
      <c r="J43" s="3796"/>
      <c r="K43" s="3796"/>
      <c r="L43" s="3796"/>
      <c r="M43" s="3796"/>
    </row>
    <row r="44" spans="1:13">
      <c r="A44" s="1794" t="s">
        <v>1912</v>
      </c>
      <c r="B44" s="1795" t="s">
        <v>3294</v>
      </c>
      <c r="C44" s="1795"/>
      <c r="D44" s="1796"/>
      <c r="E44" s="1797"/>
      <c r="F44" s="1798"/>
      <c r="G44" s="1799"/>
      <c r="H44" s="1757" t="s">
        <v>1912</v>
      </c>
    </row>
    <row r="45" spans="1:13" ht="12.75">
      <c r="A45" s="1794"/>
      <c r="B45" s="1795"/>
      <c r="C45" s="1795" t="s">
        <v>3295</v>
      </c>
      <c r="D45" s="1800"/>
      <c r="E45" s="1800"/>
      <c r="F45" s="1801"/>
      <c r="G45" s="1800"/>
      <c r="H45" s="1757"/>
    </row>
    <row r="46" spans="1:13" ht="12.75">
      <c r="A46" s="1802" t="s">
        <v>1678</v>
      </c>
      <c r="B46" s="1803" t="s">
        <v>3296</v>
      </c>
      <c r="C46" s="1803"/>
      <c r="D46" s="1804"/>
      <c r="E46" s="1804"/>
      <c r="F46" s="1804"/>
      <c r="G46" s="1804"/>
      <c r="H46" s="1771" t="s">
        <v>1678</v>
      </c>
    </row>
    <row r="47" spans="1:13" ht="12.75">
      <c r="A47" s="1802" t="s">
        <v>1679</v>
      </c>
      <c r="B47" s="1803" t="s">
        <v>3297</v>
      </c>
      <c r="C47" s="1805"/>
      <c r="D47" s="1804"/>
      <c r="E47" s="1804"/>
      <c r="F47" s="1804"/>
      <c r="G47" s="1804"/>
      <c r="H47" s="1771" t="s">
        <v>1679</v>
      </c>
    </row>
    <row r="48" spans="1:13" ht="12.75">
      <c r="A48" s="1802" t="s">
        <v>1680</v>
      </c>
      <c r="B48" s="1803" t="s">
        <v>3298</v>
      </c>
      <c r="C48" s="1803"/>
      <c r="D48" s="1804"/>
      <c r="E48" s="1804"/>
      <c r="F48" s="1804"/>
      <c r="G48" s="1804"/>
      <c r="H48" s="1771" t="s">
        <v>1680</v>
      </c>
    </row>
    <row r="49" spans="1:10">
      <c r="A49" s="1802" t="s">
        <v>1681</v>
      </c>
      <c r="B49" s="1803" t="s">
        <v>1673</v>
      </c>
      <c r="C49" s="1803"/>
      <c r="D49" s="3534">
        <v>8816173</v>
      </c>
      <c r="E49" s="3535">
        <v>238312</v>
      </c>
      <c r="F49" s="3534"/>
      <c r="G49" s="3534">
        <f>+D49+E49+F49</f>
        <v>9054485</v>
      </c>
      <c r="H49" s="1771" t="s">
        <v>1681</v>
      </c>
      <c r="J49" s="2735"/>
    </row>
    <row r="50" spans="1:10">
      <c r="A50" s="1802" t="s">
        <v>1682</v>
      </c>
      <c r="B50" s="1803" t="s">
        <v>3299</v>
      </c>
      <c r="C50" s="1803"/>
      <c r="D50" s="3534">
        <v>14268</v>
      </c>
      <c r="E50" s="3535">
        <v>-578</v>
      </c>
      <c r="F50" s="3534"/>
      <c r="G50" s="3534">
        <f t="shared" ref="G50:G53" si="0">+D50+E50+F50</f>
        <v>13690</v>
      </c>
      <c r="H50" s="1771" t="s">
        <v>1682</v>
      </c>
      <c r="J50" s="2735"/>
    </row>
    <row r="51" spans="1:10">
      <c r="A51" s="1802" t="s">
        <v>1683</v>
      </c>
      <c r="B51" s="1803" t="s">
        <v>3300</v>
      </c>
      <c r="C51" s="1803"/>
      <c r="D51" s="3534">
        <v>-108817</v>
      </c>
      <c r="E51" s="3535">
        <v>8428</v>
      </c>
      <c r="F51" s="3534"/>
      <c r="G51" s="3534">
        <f t="shared" si="0"/>
        <v>-100389</v>
      </c>
      <c r="H51" s="1771" t="s">
        <v>1683</v>
      </c>
      <c r="J51" s="2735"/>
    </row>
    <row r="52" spans="1:10">
      <c r="A52" s="1802" t="s">
        <v>1684</v>
      </c>
      <c r="B52" s="1803" t="s">
        <v>3301</v>
      </c>
      <c r="C52" s="1803"/>
      <c r="D52" s="3534">
        <v>-109523</v>
      </c>
      <c r="E52" s="3535">
        <v>2426</v>
      </c>
      <c r="F52" s="3534">
        <v>-28485</v>
      </c>
      <c r="G52" s="3534">
        <f t="shared" si="0"/>
        <v>-135582</v>
      </c>
      <c r="H52" s="1771" t="s">
        <v>1684</v>
      </c>
      <c r="J52" s="2735"/>
    </row>
    <row r="53" spans="1:10">
      <c r="A53" s="1802" t="s">
        <v>1685</v>
      </c>
      <c r="B53" s="1803" t="s">
        <v>3302</v>
      </c>
      <c r="C53" s="1803"/>
      <c r="D53" s="3534">
        <v>171635</v>
      </c>
      <c r="E53" s="3534">
        <v>-12849</v>
      </c>
      <c r="F53" s="3534">
        <v>2602</v>
      </c>
      <c r="G53" s="3534">
        <f t="shared" si="0"/>
        <v>161388</v>
      </c>
      <c r="H53" s="1771" t="s">
        <v>1685</v>
      </c>
      <c r="J53" s="2735"/>
    </row>
    <row r="54" spans="1:10">
      <c r="A54" s="1802" t="s">
        <v>1924</v>
      </c>
      <c r="B54" s="1803"/>
      <c r="C54" s="1803"/>
      <c r="D54" s="3534"/>
      <c r="E54" s="3534"/>
      <c r="F54" s="3534"/>
      <c r="G54" s="3534"/>
      <c r="H54" s="1771" t="s">
        <v>1924</v>
      </c>
      <c r="J54" s="2735"/>
    </row>
    <row r="55" spans="1:10">
      <c r="A55" s="1802" t="s">
        <v>1686</v>
      </c>
      <c r="B55" s="1803"/>
      <c r="C55" s="1803"/>
      <c r="D55" s="3534"/>
      <c r="E55" s="3534"/>
      <c r="F55" s="3534"/>
      <c r="G55" s="3534"/>
      <c r="H55" s="1771" t="s">
        <v>1686</v>
      </c>
      <c r="J55" s="2735"/>
    </row>
    <row r="56" spans="1:10">
      <c r="A56" s="1771" t="s">
        <v>1948</v>
      </c>
      <c r="B56" s="1775"/>
      <c r="C56" s="1775"/>
      <c r="D56" s="3534"/>
      <c r="E56" s="3534"/>
      <c r="F56" s="3534"/>
      <c r="G56" s="3534"/>
      <c r="H56" s="1771" t="s">
        <v>1948</v>
      </c>
      <c r="J56" s="2735"/>
    </row>
    <row r="57" spans="1:10">
      <c r="A57" s="1771" t="s">
        <v>1687</v>
      </c>
      <c r="B57" s="1775"/>
      <c r="C57" s="1775"/>
      <c r="D57" s="3534"/>
      <c r="E57" s="3534"/>
      <c r="F57" s="3534"/>
      <c r="G57" s="3534"/>
      <c r="H57" s="1771" t="s">
        <v>1687</v>
      </c>
      <c r="J57" s="2735"/>
    </row>
    <row r="58" spans="1:10">
      <c r="A58" s="1771" t="s">
        <v>1949</v>
      </c>
      <c r="B58" s="1775"/>
      <c r="C58" s="1775"/>
      <c r="D58" s="3534"/>
      <c r="E58" s="3534"/>
      <c r="F58" s="3534"/>
      <c r="G58" s="3534"/>
      <c r="H58" s="1771" t="s">
        <v>1949</v>
      </c>
      <c r="J58" s="2735"/>
    </row>
    <row r="59" spans="1:10">
      <c r="A59" s="1771" t="s">
        <v>1950</v>
      </c>
      <c r="B59" s="1775"/>
      <c r="C59" s="1775"/>
      <c r="D59" s="3534"/>
      <c r="E59" s="3534"/>
      <c r="F59" s="3534"/>
      <c r="G59" s="3534"/>
      <c r="H59" s="1771" t="s">
        <v>1950</v>
      </c>
      <c r="J59" s="2735"/>
    </row>
    <row r="60" spans="1:10">
      <c r="A60" s="1771" t="s">
        <v>1688</v>
      </c>
      <c r="B60" s="1775"/>
      <c r="C60" s="1775"/>
      <c r="D60" s="3536"/>
      <c r="E60" s="3537"/>
      <c r="F60" s="3538"/>
      <c r="G60" s="3534"/>
      <c r="H60" s="1771" t="s">
        <v>1688</v>
      </c>
      <c r="J60" s="2735"/>
    </row>
    <row r="61" spans="1:10">
      <c r="A61" s="1771" t="s">
        <v>1689</v>
      </c>
      <c r="B61" s="1775"/>
      <c r="C61" s="1775"/>
      <c r="D61" s="3536"/>
      <c r="E61" s="3537"/>
      <c r="F61" s="3538"/>
      <c r="G61" s="3534"/>
      <c r="H61" s="1771" t="s">
        <v>1689</v>
      </c>
      <c r="J61" s="2735"/>
    </row>
    <row r="62" spans="1:10">
      <c r="A62" s="1771" t="s">
        <v>1690</v>
      </c>
      <c r="B62" s="1775"/>
      <c r="C62" s="1775"/>
      <c r="D62" s="3536"/>
      <c r="E62" s="3537"/>
      <c r="F62" s="3538"/>
      <c r="G62" s="3534"/>
      <c r="H62" s="1771" t="s">
        <v>1690</v>
      </c>
      <c r="J62" s="2735"/>
    </row>
    <row r="63" spans="1:10">
      <c r="A63" s="1771" t="s">
        <v>1691</v>
      </c>
      <c r="B63" s="1775"/>
      <c r="C63" s="1775" t="s">
        <v>1951</v>
      </c>
      <c r="D63" s="3536">
        <f>SUM(D45:D62)</f>
        <v>8783736</v>
      </c>
      <c r="E63" s="3536">
        <f>SUM(E45:E62)</f>
        <v>235739</v>
      </c>
      <c r="F63" s="3536">
        <f>SUM(F45:F62)</f>
        <v>-25883</v>
      </c>
      <c r="G63" s="3536">
        <f>SUM(G45:G62)</f>
        <v>8993592</v>
      </c>
      <c r="H63" s="1771" t="s">
        <v>1691</v>
      </c>
      <c r="I63" s="1806"/>
      <c r="J63" s="2735"/>
    </row>
    <row r="64" spans="1:10" ht="12.75">
      <c r="A64" s="1807"/>
      <c r="B64" s="1782"/>
      <c r="C64" s="1808"/>
      <c r="D64" s="1809"/>
      <c r="E64" s="1809"/>
      <c r="F64" s="1809"/>
      <c r="G64" s="1809"/>
      <c r="H64" s="1810"/>
      <c r="I64" s="1806"/>
    </row>
    <row r="65" spans="1:9" ht="13.15" customHeight="1">
      <c r="A65" s="3799" t="s">
        <v>37</v>
      </c>
      <c r="B65" s="3800"/>
      <c r="C65" s="3800"/>
      <c r="D65" s="3800"/>
      <c r="E65" s="3800"/>
      <c r="F65" s="3800"/>
      <c r="G65" s="3800"/>
      <c r="H65" s="3801"/>
      <c r="I65" s="1806"/>
    </row>
    <row r="66" spans="1:9" ht="12.75">
      <c r="A66" s="1756"/>
      <c r="B66" s="1782"/>
      <c r="C66" s="1782"/>
      <c r="D66" s="1811"/>
      <c r="E66" s="1811"/>
      <c r="F66" s="1811"/>
      <c r="G66" s="1811"/>
      <c r="H66" s="1769"/>
      <c r="I66" s="1806"/>
    </row>
    <row r="67" spans="1:9" ht="12.75">
      <c r="A67" s="1756"/>
      <c r="B67" s="1812" t="s">
        <v>1952</v>
      </c>
      <c r="C67" s="1782"/>
      <c r="D67" s="1811"/>
      <c r="E67" s="1811"/>
      <c r="F67" s="1811"/>
      <c r="G67" s="1811"/>
      <c r="H67" s="1769"/>
      <c r="I67" s="1806"/>
    </row>
    <row r="68" spans="1:9" ht="12.75">
      <c r="A68" s="1756"/>
      <c r="B68" s="1782" t="s">
        <v>3143</v>
      </c>
      <c r="C68" s="1782"/>
      <c r="D68" s="1811"/>
      <c r="E68" s="1811"/>
      <c r="F68" s="1811"/>
      <c r="G68" s="1811"/>
      <c r="H68" s="1769"/>
      <c r="I68" s="1806"/>
    </row>
    <row r="69" spans="1:9" ht="15" customHeight="1">
      <c r="A69" s="1761"/>
      <c r="B69" s="1813"/>
      <c r="C69" s="1814"/>
      <c r="D69" s="1815"/>
      <c r="E69" s="1815"/>
      <c r="F69" s="1815"/>
      <c r="G69" s="1815"/>
      <c r="H69" s="1765"/>
      <c r="I69" s="1806"/>
    </row>
    <row r="70" spans="1:9">
      <c r="A70" s="1758" t="s">
        <v>1953</v>
      </c>
      <c r="B70" s="1758"/>
      <c r="C70" s="1758"/>
      <c r="D70" s="1816"/>
      <c r="E70" s="1816"/>
      <c r="F70" s="1816"/>
      <c r="G70" s="1758"/>
      <c r="H70" s="1758"/>
      <c r="I70" s="1806"/>
    </row>
    <row r="71" spans="1:9">
      <c r="B71" s="1817"/>
      <c r="C71" s="1817"/>
      <c r="D71" s="1818"/>
      <c r="E71" s="1816"/>
      <c r="F71" s="1816"/>
      <c r="G71" s="1817"/>
      <c r="H71" s="1817"/>
    </row>
    <row r="72" spans="1:9">
      <c r="A72" s="1817"/>
      <c r="B72" s="1817"/>
      <c r="C72" s="1817"/>
      <c r="D72" s="1818"/>
      <c r="E72" s="1818"/>
      <c r="F72" s="1818"/>
      <c r="G72" s="1817"/>
      <c r="H72" s="1817"/>
    </row>
    <row r="73" spans="1:9">
      <c r="A73" s="1817"/>
      <c r="B73" s="1817"/>
      <c r="C73" s="1817"/>
      <c r="D73" s="1818"/>
      <c r="E73" s="1818"/>
      <c r="F73" s="1818"/>
      <c r="G73" s="1817"/>
      <c r="H73" s="1817"/>
    </row>
    <row r="74" spans="1:9">
      <c r="A74" s="1817"/>
      <c r="B74" s="1817"/>
      <c r="C74" s="1817"/>
      <c r="D74" s="1818"/>
      <c r="E74" s="1818"/>
      <c r="F74" s="1818"/>
      <c r="G74" s="1817"/>
      <c r="H74" s="1817"/>
    </row>
    <row r="75" spans="1:9">
      <c r="A75" s="1817"/>
      <c r="B75" s="1817"/>
      <c r="C75" s="1817"/>
      <c r="D75" s="1818"/>
      <c r="E75" s="1818"/>
      <c r="F75" s="1818"/>
      <c r="G75" s="1817"/>
      <c r="H75" s="1817"/>
    </row>
    <row r="76" spans="1:9">
      <c r="A76" s="1817"/>
      <c r="B76" s="1817"/>
      <c r="C76" s="1817"/>
      <c r="D76" s="1818"/>
      <c r="E76" s="1818"/>
      <c r="F76" s="1818"/>
      <c r="G76" s="1817"/>
      <c r="H76" s="1817"/>
    </row>
    <row r="77" spans="1:9">
      <c r="A77" s="1817"/>
      <c r="B77" s="1817"/>
      <c r="C77" s="1817"/>
      <c r="D77" s="1818"/>
      <c r="E77" s="1818"/>
      <c r="F77" s="1818"/>
      <c r="G77" s="1817"/>
      <c r="H77" s="1817"/>
    </row>
    <row r="78" spans="1:9">
      <c r="A78" s="1817"/>
      <c r="B78" s="1817"/>
      <c r="C78" s="1817"/>
      <c r="D78" s="1818"/>
      <c r="E78" s="1818"/>
      <c r="F78" s="1818"/>
      <c r="G78" s="1817"/>
      <c r="H78" s="1817"/>
    </row>
    <row r="79" spans="1:9">
      <c r="A79" s="1817"/>
      <c r="B79" s="1817"/>
      <c r="C79" s="1817"/>
      <c r="D79" s="1818"/>
      <c r="E79" s="1818"/>
      <c r="F79" s="1818"/>
      <c r="G79" s="1817"/>
      <c r="H79" s="1817"/>
    </row>
    <row r="80" spans="1:9">
      <c r="A80" s="1817"/>
      <c r="B80" s="1817"/>
      <c r="C80" s="1817"/>
      <c r="D80" s="1818"/>
      <c r="E80" s="1818"/>
      <c r="F80" s="1818"/>
      <c r="G80" s="1817"/>
      <c r="H80" s="1817"/>
    </row>
    <row r="81" spans="1:8">
      <c r="A81" s="1817"/>
      <c r="B81" s="1817"/>
      <c r="C81" s="1817"/>
      <c r="D81" s="1818"/>
      <c r="E81" s="1818"/>
      <c r="F81" s="1818"/>
      <c r="G81" s="1817"/>
      <c r="H81" s="1817"/>
    </row>
    <row r="82" spans="1:8">
      <c r="A82" s="1817"/>
      <c r="B82" s="1817"/>
      <c r="C82" s="1817"/>
      <c r="D82" s="1818"/>
      <c r="E82" s="1818"/>
      <c r="F82" s="1818"/>
      <c r="G82" s="1817"/>
      <c r="H82" s="1817"/>
    </row>
    <row r="83" spans="1:8">
      <c r="A83" s="1817"/>
      <c r="B83" s="1817"/>
      <c r="C83" s="1817"/>
      <c r="D83" s="1818"/>
      <c r="E83" s="1818"/>
      <c r="F83" s="1818"/>
      <c r="G83" s="1817"/>
      <c r="H83" s="1817"/>
    </row>
    <row r="84" spans="1:8">
      <c r="A84" s="1817"/>
      <c r="B84" s="1817"/>
      <c r="C84" s="1817"/>
      <c r="D84" s="1818"/>
      <c r="E84" s="1818"/>
      <c r="F84" s="1818"/>
      <c r="G84" s="1817"/>
      <c r="H84" s="1817"/>
    </row>
    <row r="85" spans="1:8">
      <c r="A85" s="1817"/>
      <c r="B85" s="1817"/>
      <c r="C85" s="1817"/>
      <c r="D85" s="1818"/>
      <c r="E85" s="1818"/>
      <c r="F85" s="1818"/>
      <c r="G85" s="1817"/>
      <c r="H85" s="1817"/>
    </row>
    <row r="86" spans="1:8">
      <c r="A86" s="1817"/>
      <c r="B86" s="1817"/>
      <c r="C86" s="1817"/>
      <c r="D86" s="1818"/>
      <c r="E86" s="1818"/>
      <c r="F86" s="1818"/>
      <c r="G86" s="1817"/>
      <c r="H86" s="1817"/>
    </row>
    <row r="87" spans="1:8">
      <c r="A87" s="1817"/>
      <c r="B87" s="1817"/>
      <c r="C87" s="1817"/>
      <c r="D87" s="1818"/>
      <c r="E87" s="1818"/>
      <c r="F87" s="1818"/>
      <c r="G87" s="1817"/>
      <c r="H87" s="1817"/>
    </row>
    <row r="88" spans="1:8">
      <c r="A88" s="1817"/>
      <c r="B88" s="1817"/>
      <c r="C88" s="1817"/>
      <c r="D88" s="1818"/>
      <c r="E88" s="1818"/>
      <c r="F88" s="1818"/>
      <c r="G88" s="1817"/>
      <c r="H88" s="1817"/>
    </row>
    <row r="89" spans="1:8">
      <c r="A89" s="1817"/>
      <c r="B89" s="1817"/>
      <c r="C89" s="1817"/>
      <c r="D89" s="1818"/>
      <c r="E89" s="1818"/>
      <c r="F89" s="1818"/>
      <c r="G89" s="1817"/>
      <c r="H89" s="1817"/>
    </row>
    <row r="90" spans="1:8">
      <c r="A90" s="1817"/>
      <c r="B90" s="1817"/>
      <c r="C90" s="1817"/>
      <c r="D90" s="1818"/>
      <c r="E90" s="1818"/>
      <c r="F90" s="1818"/>
      <c r="G90" s="1817"/>
      <c r="H90" s="1817"/>
    </row>
    <row r="91" spans="1:8">
      <c r="A91" s="1817"/>
      <c r="B91" s="1817"/>
      <c r="C91" s="1817"/>
      <c r="D91" s="1818"/>
      <c r="E91" s="1818"/>
      <c r="F91" s="1818"/>
      <c r="G91" s="1817"/>
      <c r="H91" s="1817"/>
    </row>
    <row r="92" spans="1:8">
      <c r="A92" s="1817"/>
      <c r="B92" s="1817"/>
      <c r="C92" s="1817"/>
      <c r="D92" s="1818"/>
      <c r="E92" s="1818"/>
      <c r="F92" s="1818"/>
      <c r="G92" s="1817"/>
      <c r="H92" s="1817"/>
    </row>
    <row r="93" spans="1:8">
      <c r="A93" s="1817"/>
      <c r="B93" s="1817"/>
      <c r="C93" s="1817"/>
      <c r="D93" s="1818"/>
      <c r="E93" s="1818"/>
      <c r="F93" s="1818"/>
      <c r="G93" s="1817"/>
      <c r="H93" s="1817"/>
    </row>
    <row r="94" spans="1:8">
      <c r="A94" s="1817"/>
      <c r="B94" s="1817"/>
      <c r="C94" s="1817"/>
      <c r="D94" s="1818"/>
      <c r="E94" s="1818"/>
      <c r="F94" s="1818"/>
      <c r="G94" s="1817"/>
      <c r="H94" s="1817"/>
    </row>
    <row r="95" spans="1:8">
      <c r="A95" s="1817"/>
      <c r="B95" s="1817"/>
      <c r="C95" s="1817"/>
      <c r="D95" s="1818"/>
      <c r="E95" s="1818"/>
      <c r="F95" s="1818"/>
      <c r="G95" s="1817"/>
      <c r="H95" s="1817"/>
    </row>
    <row r="96" spans="1:8">
      <c r="A96" s="1817"/>
      <c r="B96" s="1817"/>
      <c r="C96" s="1817"/>
      <c r="D96" s="1818"/>
      <c r="E96" s="1818"/>
      <c r="F96" s="1818"/>
      <c r="G96" s="1817"/>
      <c r="H96" s="1817"/>
    </row>
    <row r="97" spans="1:8">
      <c r="A97" s="1817"/>
      <c r="B97" s="1817"/>
      <c r="C97" s="1817"/>
      <c r="D97" s="1818"/>
      <c r="E97" s="1818"/>
      <c r="F97" s="1818"/>
      <c r="G97" s="1817"/>
      <c r="H97" s="1817"/>
    </row>
    <row r="98" spans="1:8">
      <c r="A98" s="1817"/>
      <c r="B98" s="1817"/>
      <c r="C98" s="1817"/>
      <c r="D98" s="1818"/>
      <c r="E98" s="1818"/>
      <c r="F98" s="1818"/>
      <c r="G98" s="1817"/>
      <c r="H98" s="1817"/>
    </row>
    <row r="99" spans="1:8">
      <c r="A99" s="1817"/>
      <c r="B99" s="1817"/>
      <c r="C99" s="1817"/>
      <c r="D99" s="1818"/>
      <c r="E99" s="1818"/>
      <c r="F99" s="1818"/>
      <c r="G99" s="1817"/>
      <c r="H99" s="1817"/>
    </row>
    <row r="100" spans="1:8">
      <c r="D100" s="1819"/>
      <c r="E100" s="1819"/>
      <c r="F100" s="1819"/>
    </row>
  </sheetData>
  <customSheetViews>
    <customSheetView guid="{4E7A3D04-9F51-465C-A42B-3DF9B3E7D5B5}" outlineSymbols="0" printArea="1">
      <selection activeCell="J59" sqref="J59"/>
      <pageMargins left="0.5" right="0.5" top="0.5" bottom="0.25" header="0.33333333333333298" footer="0.33333333333333298"/>
      <printOptions horizontalCentered="1" verticalCentered="1"/>
      <pageSetup scale="86" orientation="portrait" horizontalDpi="300" r:id="rId1"/>
      <headerFooter alignWithMargins="0"/>
    </customSheetView>
    <customSheetView guid="{0DB5BAD5-393A-4F38-9E8B-709DEA7858B1}" outlineSymbols="0" printArea="1">
      <selection activeCell="D47" sqref="D47:G58"/>
      <pageMargins left="0.5" right="0.5" top="0.5" bottom="0.25" header="0.33333333333333298" footer="0.33333333333333298"/>
      <printOptions horizontalCentered="1" verticalCentered="1"/>
      <pageSetup scale="86" orientation="portrait" horizontalDpi="300" r:id="rId2"/>
      <headerFooter alignWithMargins="0"/>
    </customSheetView>
    <customSheetView guid="{9188604F-721B-4607-B5A7-F14601E34BB8}" outlineSymbols="0" printArea="1">
      <selection activeCell="J21" sqref="J21"/>
      <pageMargins left="0.5" right="0.5" top="0.5" bottom="0.25" header="0.33333333333333298" footer="0.33333333333333298"/>
      <printOptions horizontalCentered="1" verticalCentered="1"/>
      <pageSetup scale="86" orientation="portrait" horizontalDpi="300" r:id="rId3"/>
      <headerFooter alignWithMargins="0"/>
    </customSheetView>
    <customSheetView guid="{26429A53-B624-4AA6-8C8D-667186B058B8}" outlineSymbols="0">
      <selection activeCell="J21" sqref="J21"/>
      <pageMargins left="0.5" right="0.5" top="0.5" bottom="0.25" header="0.33333333333333298" footer="0.33333333333333298"/>
      <printOptions horizontalCentered="1" verticalCentered="1"/>
      <pageSetup scale="86" orientation="portrait" horizontalDpi="300" r:id="rId4"/>
      <headerFooter alignWithMargins="0"/>
    </customSheetView>
    <customSheetView guid="{7390B031-6060-4327-BF01-8B9465EDB6D9}" outlineSymbols="0">
      <selection activeCell="J21" sqref="J21"/>
      <pageMargins left="0.5" right="0.5" top="0.5" bottom="0.25" header="0.33333333333333298" footer="0.33333333333333298"/>
      <printOptions horizontalCentered="1" verticalCentered="1"/>
      <pageSetup scale="86" orientation="portrait" horizontalDpi="300" r:id="rId5"/>
      <headerFooter alignWithMargins="0"/>
    </customSheetView>
    <customSheetView guid="{49D366EC-C851-4932-854D-8EA887B298C5}" outlineSymbols="0" topLeftCell="A23">
      <selection activeCell="L57" sqref="L57"/>
      <pageMargins left="0.5" right="0.5" top="0.5" bottom="0.25" header="0.33333333333333298" footer="0.33333333333333298"/>
      <printOptions horizontalCentered="1" verticalCentered="1"/>
      <pageSetup scale="86" orientation="portrait" horizontalDpi="300" r:id="rId6"/>
      <headerFooter alignWithMargins="0"/>
    </customSheetView>
    <customSheetView guid="{F228F194-B0FE-4A91-A927-06A4E89703F0}" outlineSymbols="0">
      <selection activeCell="D47" sqref="D47:G58"/>
      <pageMargins left="0.5" right="0.5" top="0.5" bottom="0.25" header="0.33333333333333298" footer="0.33333333333333298"/>
      <printOptions horizontalCentered="1" verticalCentered="1"/>
      <pageSetup scale="86" orientation="portrait" horizontalDpi="300" r:id="rId7"/>
      <headerFooter alignWithMargins="0"/>
    </customSheetView>
    <customSheetView guid="{A2494C54-8D9D-4A05-9F27-C858173D9692}" outlineSymbols="0">
      <selection activeCell="D47" sqref="D47:G58"/>
      <pageMargins left="0.5" right="0.5" top="0.5" bottom="0.25" header="0.33333333333333298" footer="0.33333333333333298"/>
      <printOptions horizontalCentered="1" verticalCentered="1"/>
      <pageSetup scale="86" orientation="portrait" horizontalDpi="300" r:id="rId8"/>
      <headerFooter alignWithMargins="0"/>
    </customSheetView>
    <customSheetView guid="{74404EEC-CA6A-48B0-B168-B7933282EEB2}" outlineSymbols="0" printArea="1">
      <selection activeCell="D47" sqref="D47:G58"/>
      <pageMargins left="0.5" right="0.5" top="0.5" bottom="0.25" header="0.33333333333333298" footer="0.33333333333333298"/>
      <printOptions horizontalCentered="1" verticalCentered="1"/>
      <pageSetup scale="86" orientation="portrait" horizontalDpi="300" r:id="rId9"/>
      <headerFooter alignWithMargins="0"/>
    </customSheetView>
    <customSheetView guid="{FB19BFAA-60BA-4CC2-92E5-E4C141AE804E}" outlineSymbols="0">
      <selection activeCell="J59" sqref="J59"/>
      <pageMargins left="0.5" right="0.5" top="0.5" bottom="0.25" header="0.33333333333333298" footer="0.33333333333333298"/>
      <printOptions horizontalCentered="1" verticalCentered="1"/>
      <pageSetup scale="86" orientation="portrait" horizontalDpi="300" r:id="rId10"/>
      <headerFooter alignWithMargins="0"/>
    </customSheetView>
    <customSheetView guid="{F56BCD39-3910-4701-BCCF-245589B07D98}" outlineSymbols="0" printArea="1" topLeftCell="A23">
      <selection activeCell="L57" sqref="L57"/>
      <pageMargins left="0.5" right="0.5" top="0.5" bottom="0.25" header="0.33333333333333298" footer="0.33333333333333298"/>
      <printOptions horizontalCentered="1" verticalCentered="1"/>
      <pageSetup scale="86" orientation="portrait" horizontalDpi="300" r:id="rId11"/>
      <headerFooter alignWithMargins="0"/>
    </customSheetView>
    <customSheetView guid="{D099E5BD-69C3-4A36-A01A-AB9127CD02AF}" outlineSymbols="0" topLeftCell="A19">
      <selection activeCell="F54" sqref="F54"/>
      <pageMargins left="0.5" right="0.5" top="0.5" bottom="0.25" header="0.33333333333333298" footer="0.33333333333333298"/>
      <printOptions horizontalCentered="1" verticalCentered="1"/>
      <pageSetup scale="86" orientation="portrait" r:id="rId12"/>
      <headerFooter alignWithMargins="0"/>
    </customSheetView>
  </customSheetViews>
  <mergeCells count="12">
    <mergeCell ref="M7:M8"/>
    <mergeCell ref="B41:C41"/>
    <mergeCell ref="A65:H65"/>
    <mergeCell ref="C7:F7"/>
    <mergeCell ref="J7:J8"/>
    <mergeCell ref="K7:K8"/>
    <mergeCell ref="L7:L8"/>
    <mergeCell ref="J42:J43"/>
    <mergeCell ref="K42:K43"/>
    <mergeCell ref="L42:L43"/>
    <mergeCell ref="M42:M43"/>
    <mergeCell ref="B43:C43"/>
  </mergeCells>
  <printOptions horizontalCentered="1" verticalCentered="1"/>
  <pageMargins left="0.5" right="0.5" top="0.5" bottom="0.25" header="0.33333333333333298" footer="0.33333333333333298"/>
  <pageSetup scale="86" orientation="portrait" r:id="rId13"/>
  <headerFooter alignWithMargins="0"/>
  <legacyDrawing r:id="rId14"/>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62"/>
  <sheetViews>
    <sheetView showOutlineSymbols="0" zoomScaleNormal="100" workbookViewId="0"/>
  </sheetViews>
  <sheetFormatPr defaultColWidth="9.140625" defaultRowHeight="12"/>
  <cols>
    <col min="1" max="1" width="41.28515625" style="1740" customWidth="1"/>
    <col min="2" max="3" width="9.140625" style="1740"/>
    <col min="4" max="4" width="13.7109375" style="1740" customWidth="1"/>
    <col min="5" max="6" width="9.140625" style="1740"/>
    <col min="7" max="7" width="13.140625" style="1740" customWidth="1"/>
    <col min="8" max="8" width="6.5703125" style="1740" customWidth="1"/>
    <col min="9" max="16384" width="9.140625" style="1740"/>
  </cols>
  <sheetData>
    <row r="1" spans="1:8" ht="12.95" customHeight="1">
      <c r="A1" s="3390">
        <v>56</v>
      </c>
      <c r="B1" s="1820"/>
      <c r="C1" s="1820"/>
      <c r="D1" s="1821"/>
      <c r="E1" s="1813"/>
      <c r="F1" s="1821"/>
      <c r="G1" s="1820"/>
      <c r="H1" s="1822" t="s">
        <v>3204</v>
      </c>
    </row>
    <row r="2" spans="1:8" ht="12.95" customHeight="1">
      <c r="A2" s="1823" t="s">
        <v>1954</v>
      </c>
      <c r="B2" s="1824"/>
      <c r="C2" s="1825"/>
      <c r="D2" s="1826"/>
      <c r="E2" s="1826"/>
      <c r="F2" s="1826"/>
      <c r="G2" s="1824"/>
      <c r="H2" s="1827"/>
    </row>
    <row r="3" spans="1:8" ht="12.95" customHeight="1">
      <c r="A3" s="1828" t="s">
        <v>295</v>
      </c>
      <c r="B3" s="1825"/>
      <c r="C3" s="1825"/>
      <c r="D3" s="1829"/>
      <c r="E3" s="1829"/>
      <c r="F3" s="1829"/>
      <c r="G3" s="1825"/>
      <c r="H3" s="1830"/>
    </row>
    <row r="4" spans="1:8" ht="12.95" customHeight="1">
      <c r="A4" s="1831"/>
      <c r="B4" s="1817"/>
      <c r="C4" s="1832"/>
      <c r="D4" s="1832"/>
      <c r="E4" s="1832"/>
      <c r="F4" s="1832"/>
      <c r="G4" s="1832"/>
      <c r="H4" s="1833"/>
    </row>
    <row r="5" spans="1:8" ht="9" customHeight="1">
      <c r="A5" s="1834"/>
      <c r="C5" s="1817"/>
      <c r="D5" s="1832"/>
      <c r="E5" s="1832"/>
      <c r="F5" s="1832"/>
      <c r="G5" s="1817"/>
      <c r="H5" s="1835"/>
    </row>
    <row r="6" spans="1:8" ht="12.95" customHeight="1">
      <c r="A6" s="1831" t="s">
        <v>1955</v>
      </c>
      <c r="B6" s="1836"/>
      <c r="C6" s="1836"/>
      <c r="D6" s="1837"/>
      <c r="E6" s="1837"/>
      <c r="F6" s="1837"/>
      <c r="G6" s="1836"/>
      <c r="H6" s="1835"/>
    </row>
    <row r="7" spans="1:8" ht="15.75" customHeight="1">
      <c r="A7" s="1831"/>
      <c r="B7" s="1836"/>
      <c r="C7" s="1836"/>
      <c r="D7" s="1837"/>
      <c r="E7" s="1837"/>
      <c r="F7" s="1837"/>
      <c r="G7" s="1836"/>
      <c r="H7" s="1835"/>
    </row>
    <row r="8" spans="1:8" ht="12.95" customHeight="1">
      <c r="A8" s="1838" t="s">
        <v>1956</v>
      </c>
      <c r="B8" s="1839"/>
      <c r="C8" s="1839"/>
      <c r="D8" s="1840"/>
      <c r="E8" s="1840"/>
      <c r="F8" s="1840"/>
      <c r="G8" s="1839"/>
      <c r="H8" s="1841"/>
    </row>
    <row r="9" spans="1:8" ht="12.95" customHeight="1">
      <c r="A9" s="1842" t="s">
        <v>1957</v>
      </c>
      <c r="B9" s="1843"/>
      <c r="C9" s="1844"/>
      <c r="D9" s="1845"/>
      <c r="E9" s="1845"/>
      <c r="F9" s="1845"/>
      <c r="G9" s="1844"/>
      <c r="H9" s="1841"/>
    </row>
    <row r="10" spans="1:8" ht="12.95" customHeight="1">
      <c r="A10" s="1846" t="s">
        <v>1958</v>
      </c>
      <c r="B10" s="1847"/>
      <c r="C10" s="1848"/>
      <c r="D10" s="1849"/>
      <c r="E10" s="1849"/>
      <c r="F10" s="1849"/>
      <c r="G10" s="1847"/>
      <c r="H10" s="1850" t="s">
        <v>104</v>
      </c>
    </row>
    <row r="11" spans="1:8" ht="12.95" customHeight="1">
      <c r="A11" s="1838" t="s">
        <v>1959</v>
      </c>
      <c r="B11" s="1839"/>
      <c r="C11" s="1839"/>
      <c r="D11" s="1840"/>
      <c r="E11" s="1840"/>
      <c r="F11" s="1840"/>
      <c r="G11" s="1851"/>
      <c r="H11" s="1850" t="s">
        <v>104</v>
      </c>
    </row>
    <row r="12" spans="1:8" ht="12.95" customHeight="1">
      <c r="A12" s="1838" t="s">
        <v>1960</v>
      </c>
      <c r="B12" s="1839"/>
      <c r="C12" s="1839"/>
      <c r="D12" s="1840"/>
      <c r="E12" s="1840"/>
      <c r="F12" s="1840"/>
      <c r="G12" s="1851"/>
      <c r="H12" s="1850" t="s">
        <v>104</v>
      </c>
    </row>
    <row r="13" spans="1:8" ht="12.95" customHeight="1">
      <c r="A13" s="1838" t="s">
        <v>1961</v>
      </c>
      <c r="B13" s="1839"/>
      <c r="C13" s="1839"/>
      <c r="D13" s="1840"/>
      <c r="E13" s="1840"/>
      <c r="F13" s="1840"/>
      <c r="G13" s="1851"/>
      <c r="H13" s="1850" t="s">
        <v>104</v>
      </c>
    </row>
    <row r="14" spans="1:8" ht="12.95" customHeight="1">
      <c r="A14" s="1838" t="s">
        <v>1962</v>
      </c>
      <c r="B14" s="1839"/>
      <c r="C14" s="1839"/>
      <c r="D14" s="1840"/>
      <c r="E14" s="1840"/>
      <c r="F14" s="1840"/>
      <c r="G14" s="1851"/>
      <c r="H14" s="1850" t="s">
        <v>104</v>
      </c>
    </row>
    <row r="15" spans="1:8" ht="12.95" customHeight="1">
      <c r="A15" s="1852"/>
      <c r="B15" s="1844"/>
      <c r="C15" s="1844"/>
      <c r="D15" s="1845"/>
      <c r="E15" s="1845"/>
      <c r="F15" s="1845"/>
      <c r="G15" s="1853"/>
      <c r="H15" s="1854"/>
    </row>
    <row r="16" spans="1:8" ht="12.95" customHeight="1">
      <c r="A16" s="1831" t="s">
        <v>1963</v>
      </c>
      <c r="B16" s="1836"/>
      <c r="C16" s="1836"/>
      <c r="D16" s="1837"/>
      <c r="E16" s="1837"/>
      <c r="F16" s="1837"/>
      <c r="G16" s="1835"/>
      <c r="H16" s="1854"/>
    </row>
    <row r="17" spans="1:8" ht="12.95" customHeight="1">
      <c r="A17" s="1846" t="s">
        <v>1964</v>
      </c>
      <c r="B17" s="1847"/>
      <c r="C17" s="1847"/>
      <c r="D17" s="1855"/>
      <c r="E17" s="1855"/>
      <c r="F17" s="1855"/>
      <c r="G17" s="1856"/>
      <c r="H17" s="1850" t="s">
        <v>797</v>
      </c>
    </row>
    <row r="18" spans="1:8" ht="12.95" customHeight="1">
      <c r="A18" s="1831"/>
      <c r="B18" s="1817"/>
      <c r="C18" s="1817"/>
      <c r="D18" s="1832"/>
      <c r="E18" s="1832"/>
      <c r="F18" s="1832"/>
      <c r="G18" s="1817"/>
      <c r="H18" s="1835"/>
    </row>
    <row r="19" spans="1:8" ht="12.95" customHeight="1">
      <c r="A19" s="1831"/>
      <c r="B19" s="1817"/>
      <c r="C19" s="1817"/>
      <c r="D19" s="1832"/>
      <c r="E19" s="1832"/>
      <c r="F19" s="1832"/>
      <c r="G19" s="1817"/>
      <c r="H19" s="1835"/>
    </row>
    <row r="20" spans="1:8" ht="12.95" customHeight="1">
      <c r="A20" s="1831"/>
      <c r="B20" s="1817"/>
      <c r="C20" s="1817"/>
      <c r="D20" s="1832"/>
      <c r="E20" s="1832"/>
      <c r="F20" s="1832"/>
      <c r="G20" s="1817"/>
      <c r="H20" s="1835"/>
    </row>
    <row r="21" spans="1:8" ht="12.95" customHeight="1">
      <c r="A21" s="1831"/>
      <c r="B21" s="1817"/>
      <c r="C21" s="1857"/>
      <c r="D21" s="1858"/>
      <c r="E21" s="1858"/>
      <c r="F21" s="1858"/>
      <c r="G21" s="1817"/>
      <c r="H21" s="1835"/>
    </row>
    <row r="22" spans="1:8" ht="12.95" customHeight="1">
      <c r="A22" s="1831"/>
      <c r="B22" s="1817"/>
      <c r="C22" s="1857"/>
      <c r="D22" s="1858"/>
      <c r="E22" s="1858"/>
      <c r="F22" s="1858"/>
      <c r="G22" s="1817"/>
      <c r="H22" s="1835"/>
    </row>
    <row r="23" spans="1:8" ht="12.95" customHeight="1">
      <c r="A23" s="1831"/>
      <c r="B23" s="1817"/>
      <c r="C23" s="1817"/>
      <c r="D23" s="1832"/>
      <c r="E23" s="1832"/>
      <c r="F23" s="1832"/>
      <c r="G23" s="1817"/>
      <c r="H23" s="1835"/>
    </row>
    <row r="24" spans="1:8" ht="12.95" customHeight="1">
      <c r="A24" s="1831"/>
      <c r="B24" s="1817"/>
      <c r="C24" s="1817"/>
      <c r="D24" s="1832"/>
      <c r="E24" s="1832"/>
      <c r="F24" s="1832"/>
      <c r="G24" s="1817"/>
      <c r="H24" s="1835"/>
    </row>
    <row r="25" spans="1:8" ht="12.95" customHeight="1">
      <c r="A25" s="1831"/>
      <c r="B25" s="1817"/>
      <c r="C25" s="1817"/>
      <c r="D25" s="1832"/>
      <c r="E25" s="1832"/>
      <c r="F25" s="1832"/>
      <c r="G25" s="1817"/>
      <c r="H25" s="1835"/>
    </row>
    <row r="26" spans="1:8" ht="12.95" customHeight="1">
      <c r="A26" s="1831"/>
      <c r="B26" s="1817"/>
      <c r="C26" s="1817"/>
      <c r="D26" s="1832"/>
      <c r="E26" s="1832"/>
      <c r="F26" s="1832"/>
      <c r="G26" s="1817"/>
      <c r="H26" s="1835"/>
    </row>
    <row r="27" spans="1:8" ht="12.95" customHeight="1">
      <c r="A27" s="1831"/>
      <c r="B27" s="1817"/>
      <c r="C27" s="1817"/>
      <c r="D27" s="1832"/>
      <c r="E27" s="1832"/>
      <c r="F27" s="1832"/>
      <c r="G27" s="1817"/>
      <c r="H27" s="1835"/>
    </row>
    <row r="28" spans="1:8" ht="12.95" customHeight="1">
      <c r="A28" s="1831"/>
      <c r="B28" s="1817"/>
      <c r="C28" s="1817"/>
      <c r="D28" s="1832"/>
      <c r="E28" s="1832"/>
      <c r="F28" s="1832"/>
      <c r="G28" s="1817"/>
      <c r="H28" s="1835"/>
    </row>
    <row r="29" spans="1:8" ht="12.95" customHeight="1">
      <c r="A29" s="1831"/>
      <c r="B29" s="1817"/>
      <c r="C29" s="1817"/>
      <c r="D29" s="1832"/>
      <c r="E29" s="1832"/>
      <c r="F29" s="1832"/>
      <c r="G29" s="1817"/>
      <c r="H29" s="1835"/>
    </row>
    <row r="30" spans="1:8" ht="12.95" customHeight="1">
      <c r="A30" s="1831"/>
      <c r="B30" s="1817"/>
      <c r="C30" s="1817"/>
      <c r="D30" s="1832"/>
      <c r="E30" s="1832"/>
      <c r="F30" s="1832"/>
      <c r="G30" s="1817"/>
      <c r="H30" s="1835"/>
    </row>
    <row r="31" spans="1:8" ht="12.95" customHeight="1">
      <c r="A31" s="1831"/>
      <c r="B31" s="1817"/>
      <c r="C31" s="1817"/>
      <c r="D31" s="1832"/>
      <c r="E31" s="1832"/>
      <c r="F31" s="1832"/>
      <c r="G31" s="1817"/>
      <c r="H31" s="1835"/>
    </row>
    <row r="32" spans="1:8" ht="12.95" customHeight="1">
      <c r="A32" s="1831"/>
      <c r="B32" s="1817"/>
      <c r="C32" s="1817"/>
      <c r="D32" s="1832"/>
      <c r="E32" s="1832"/>
      <c r="F32" s="1832"/>
      <c r="G32" s="1817"/>
      <c r="H32" s="1835"/>
    </row>
    <row r="33" spans="1:8" ht="12.95" customHeight="1">
      <c r="A33" s="1831"/>
      <c r="B33" s="1817"/>
      <c r="C33" s="1817"/>
      <c r="D33" s="1832"/>
      <c r="E33" s="1832"/>
      <c r="F33" s="1832"/>
      <c r="G33" s="1817"/>
      <c r="H33" s="1835"/>
    </row>
    <row r="34" spans="1:8" ht="12.95" customHeight="1">
      <c r="A34" s="1831"/>
      <c r="B34" s="1817"/>
      <c r="C34" s="1817"/>
      <c r="D34" s="1832"/>
      <c r="E34" s="1832"/>
      <c r="F34" s="1832"/>
      <c r="G34" s="1817"/>
      <c r="H34" s="1835"/>
    </row>
    <row r="35" spans="1:8" ht="12.95" customHeight="1">
      <c r="A35" s="1831"/>
      <c r="B35" s="1817"/>
      <c r="C35" s="1817"/>
      <c r="D35" s="1832"/>
      <c r="E35" s="1832"/>
      <c r="F35" s="1832"/>
      <c r="G35" s="1817"/>
      <c r="H35" s="1835"/>
    </row>
    <row r="36" spans="1:8" ht="12.95" customHeight="1">
      <c r="A36" s="1831"/>
      <c r="B36" s="1817"/>
      <c r="C36" s="1817"/>
      <c r="D36" s="1832"/>
      <c r="E36" s="1832"/>
      <c r="F36" s="1832"/>
      <c r="G36" s="1817"/>
      <c r="H36" s="1835"/>
    </row>
    <row r="37" spans="1:8" ht="12.95" customHeight="1">
      <c r="A37" s="1831"/>
      <c r="B37" s="1817"/>
      <c r="C37" s="1817"/>
      <c r="D37" s="1832"/>
      <c r="E37" s="1832"/>
      <c r="F37" s="1832"/>
      <c r="G37" s="1817"/>
      <c r="H37" s="1835"/>
    </row>
    <row r="38" spans="1:8" ht="12.95" customHeight="1">
      <c r="A38" s="1831"/>
      <c r="B38" s="1817"/>
      <c r="C38" s="1817"/>
      <c r="D38" s="1832"/>
      <c r="E38" s="1832"/>
      <c r="F38" s="1832"/>
      <c r="G38" s="1817"/>
      <c r="H38" s="1835"/>
    </row>
    <row r="39" spans="1:8" ht="12.95" customHeight="1">
      <c r="A39" s="1831"/>
      <c r="B39" s="1817"/>
      <c r="C39" s="1817"/>
      <c r="D39" s="1832"/>
      <c r="E39" s="1832"/>
      <c r="F39" s="1832"/>
      <c r="G39" s="1817"/>
      <c r="H39" s="1835"/>
    </row>
    <row r="40" spans="1:8" ht="12.95" customHeight="1">
      <c r="A40" s="1831"/>
      <c r="B40" s="1817"/>
      <c r="C40" s="1817"/>
      <c r="D40" s="1832"/>
      <c r="E40" s="1832"/>
      <c r="F40" s="1832"/>
      <c r="G40" s="1817"/>
      <c r="H40" s="1835"/>
    </row>
    <row r="41" spans="1:8" ht="12.95" customHeight="1">
      <c r="A41" s="1831"/>
      <c r="B41" s="1817"/>
      <c r="C41" s="1817"/>
      <c r="D41" s="1832"/>
      <c r="E41" s="1832"/>
      <c r="F41" s="1832"/>
      <c r="G41" s="1817"/>
      <c r="H41" s="1835"/>
    </row>
    <row r="42" spans="1:8" ht="12.95" customHeight="1">
      <c r="A42" s="1831"/>
      <c r="B42" s="1817"/>
      <c r="C42" s="1817"/>
      <c r="D42" s="1832"/>
      <c r="E42" s="1832"/>
      <c r="F42" s="1832"/>
      <c r="G42" s="1817"/>
      <c r="H42" s="1835"/>
    </row>
    <row r="43" spans="1:8" ht="12.95" customHeight="1">
      <c r="A43" s="1831"/>
      <c r="B43" s="1817"/>
      <c r="C43" s="1817"/>
      <c r="D43" s="1832"/>
      <c r="E43" s="1832"/>
      <c r="F43" s="1832"/>
      <c r="G43" s="1817"/>
      <c r="H43" s="1835"/>
    </row>
    <row r="44" spans="1:8" ht="12.95" customHeight="1">
      <c r="A44" s="1831"/>
      <c r="B44" s="1817"/>
      <c r="C44" s="1817"/>
      <c r="D44" s="1832"/>
      <c r="E44" s="1832"/>
      <c r="F44" s="1832"/>
      <c r="G44" s="1817"/>
      <c r="H44" s="1835"/>
    </row>
    <row r="45" spans="1:8" ht="12.95" customHeight="1">
      <c r="A45" s="1831"/>
      <c r="B45" s="1817"/>
      <c r="C45" s="1817"/>
      <c r="D45" s="1832"/>
      <c r="E45" s="1832"/>
      <c r="F45" s="1832"/>
      <c r="G45" s="1817"/>
      <c r="H45" s="1835"/>
    </row>
    <row r="46" spans="1:8" ht="12.95" customHeight="1">
      <c r="A46" s="1831"/>
      <c r="B46" s="1817"/>
      <c r="C46" s="1817"/>
      <c r="D46" s="1832"/>
      <c r="E46" s="1832"/>
      <c r="F46" s="1832"/>
      <c r="G46" s="1817"/>
      <c r="H46" s="1835"/>
    </row>
    <row r="47" spans="1:8" ht="12.95" customHeight="1">
      <c r="A47" s="1831"/>
      <c r="B47" s="1817"/>
      <c r="C47" s="1817"/>
      <c r="D47" s="1832"/>
      <c r="E47" s="1832"/>
      <c r="F47" s="1832"/>
      <c r="G47" s="1817"/>
      <c r="H47" s="1835"/>
    </row>
    <row r="48" spans="1:8" ht="12.95" customHeight="1">
      <c r="A48" s="1831"/>
      <c r="B48" s="1817"/>
      <c r="C48" s="1817"/>
      <c r="D48" s="1832"/>
      <c r="E48" s="1832"/>
      <c r="F48" s="1832"/>
      <c r="G48" s="1817"/>
      <c r="H48" s="1835"/>
    </row>
    <row r="49" spans="1:8" ht="12.95" customHeight="1">
      <c r="A49" s="1831"/>
      <c r="B49" s="1817"/>
      <c r="C49" s="1817"/>
      <c r="D49" s="1832"/>
      <c r="E49" s="1832"/>
      <c r="F49" s="1832"/>
      <c r="G49" s="1817"/>
      <c r="H49" s="1835"/>
    </row>
    <row r="50" spans="1:8" ht="12.95" customHeight="1">
      <c r="A50" s="1831"/>
      <c r="B50" s="1817"/>
      <c r="C50" s="1817"/>
      <c r="D50" s="1832"/>
      <c r="E50" s="1832"/>
      <c r="F50" s="1832"/>
      <c r="G50" s="1817"/>
      <c r="H50" s="1835"/>
    </row>
    <row r="51" spans="1:8" ht="12.95" customHeight="1">
      <c r="A51" s="1831"/>
      <c r="B51" s="1817"/>
      <c r="C51" s="1817"/>
      <c r="D51" s="1832"/>
      <c r="E51" s="1832"/>
      <c r="F51" s="1832"/>
      <c r="G51" s="1817"/>
      <c r="H51" s="1835"/>
    </row>
    <row r="52" spans="1:8" ht="12.95" customHeight="1">
      <c r="A52" s="1831"/>
      <c r="B52" s="1817"/>
      <c r="C52" s="1817"/>
      <c r="D52" s="1832"/>
      <c r="E52" s="1832"/>
      <c r="F52" s="1832"/>
      <c r="G52" s="1817"/>
      <c r="H52" s="1835"/>
    </row>
    <row r="53" spans="1:8" ht="12.95" customHeight="1">
      <c r="A53" s="1831"/>
      <c r="B53" s="1817"/>
      <c r="C53" s="1817"/>
      <c r="D53" s="1832"/>
      <c r="E53" s="1832"/>
      <c r="F53" s="1832"/>
      <c r="G53" s="1817"/>
      <c r="H53" s="1835"/>
    </row>
    <row r="54" spans="1:8" ht="12.95" customHeight="1">
      <c r="A54" s="1831"/>
      <c r="B54" s="1817"/>
      <c r="C54" s="1817"/>
      <c r="D54" s="1832"/>
      <c r="E54" s="1832"/>
      <c r="F54" s="1832"/>
      <c r="G54" s="1817"/>
      <c r="H54" s="1835"/>
    </row>
    <row r="55" spans="1:8" ht="12.95" customHeight="1">
      <c r="A55" s="1831"/>
      <c r="B55" s="1817"/>
      <c r="C55" s="1817"/>
      <c r="D55" s="1832"/>
      <c r="E55" s="1832"/>
      <c r="F55" s="1832"/>
      <c r="G55" s="1817"/>
      <c r="H55" s="1835"/>
    </row>
    <row r="56" spans="1:8" ht="12.95" customHeight="1">
      <c r="A56" s="1831"/>
      <c r="B56" s="1817"/>
      <c r="C56" s="1817"/>
      <c r="D56" s="1832"/>
      <c r="E56" s="1832"/>
      <c r="F56" s="1832"/>
      <c r="G56" s="1817"/>
      <c r="H56" s="1835"/>
    </row>
    <row r="57" spans="1:8" ht="12.95" customHeight="1">
      <c r="A57" s="1831"/>
      <c r="B57" s="1817"/>
      <c r="C57" s="1817"/>
      <c r="D57" s="1832"/>
      <c r="E57" s="1832"/>
      <c r="F57" s="1832"/>
      <c r="G57" s="1817"/>
      <c r="H57" s="1835"/>
    </row>
    <row r="58" spans="1:8" ht="12.95" customHeight="1">
      <c r="A58" s="1831"/>
      <c r="B58" s="1817"/>
      <c r="C58" s="1817"/>
      <c r="D58" s="1832"/>
      <c r="E58" s="1832"/>
      <c r="F58" s="1832"/>
      <c r="G58" s="1817"/>
      <c r="H58" s="1835"/>
    </row>
    <row r="59" spans="1:8" ht="12.95" customHeight="1">
      <c r="A59" s="1831"/>
      <c r="B59" s="1817"/>
      <c r="C59" s="1817"/>
      <c r="D59" s="1832"/>
      <c r="E59" s="1832"/>
      <c r="F59" s="1832"/>
      <c r="G59" s="1817"/>
      <c r="H59" s="1835"/>
    </row>
    <row r="60" spans="1:8" ht="12.95" customHeight="1">
      <c r="A60" s="1831"/>
      <c r="B60" s="1817"/>
      <c r="C60" s="1817"/>
      <c r="D60" s="1832"/>
      <c r="E60" s="1832"/>
      <c r="F60" s="1832"/>
      <c r="G60" s="1817"/>
      <c r="H60" s="1835"/>
    </row>
    <row r="61" spans="1:8" ht="12.95" customHeight="1">
      <c r="A61" s="1846"/>
      <c r="B61" s="1847"/>
      <c r="C61" s="1847"/>
      <c r="D61" s="1855"/>
      <c r="E61" s="1855"/>
      <c r="F61" s="1855"/>
      <c r="G61" s="1847"/>
      <c r="H61" s="1856"/>
    </row>
    <row r="62" spans="1:8" ht="12.95" customHeight="1">
      <c r="H62" s="1859" t="s">
        <v>388</v>
      </c>
    </row>
  </sheetData>
  <customSheetViews>
    <customSheetView guid="{4E7A3D04-9F51-465C-A42B-3DF9B3E7D5B5}" outlineSymbols="0" fitToPage="1" printArea="1">
      <selection activeCell="F37" sqref="F37"/>
      <pageMargins left="0.5" right="0.5" top="0.5" bottom="0.25" header="0.33333333333333298" footer="0.33333333333333298"/>
      <printOptions horizontalCentered="1" verticalCentered="1"/>
      <pageSetup scale="85" orientation="portrait" r:id="rId1"/>
      <headerFooter alignWithMargins="0"/>
    </customSheetView>
    <customSheetView guid="{0DB5BAD5-393A-4F38-9E8B-709DEA7858B1}" outlineSymbols="0" fitToPage="1" printArea="1">
      <selection activeCell="F37" sqref="F37"/>
      <pageMargins left="0.5" right="0.5" top="0.5" bottom="0.25" header="0.33333333333333298" footer="0.33333333333333298"/>
      <printOptions horizontalCentered="1" verticalCentered="1"/>
      <pageSetup scale="86" orientation="portrait" r:id="rId2"/>
      <headerFooter alignWithMargins="0"/>
    </customSheetView>
    <customSheetView guid="{9188604F-721B-4607-B5A7-F14601E34BB8}" outlineSymbols="0" fitToPage="1" printArea="1">
      <selection activeCell="F37" sqref="F37"/>
      <pageMargins left="0.5" right="0.5" top="0.5" bottom="0.25" header="0.33333333333333298" footer="0.33333333333333298"/>
      <printOptions horizontalCentered="1" verticalCentered="1"/>
      <pageSetup scale="86" orientation="portrait" r:id="rId3"/>
      <headerFooter alignWithMargins="0"/>
    </customSheetView>
    <customSheetView guid="{26429A53-B624-4AA6-8C8D-667186B058B8}" outlineSymbols="0" fitToPage="1">
      <selection activeCell="F37" sqref="F37"/>
      <pageMargins left="0.5" right="0.5" top="0.5" bottom="0.25" header="0.33333333333333298" footer="0.33333333333333298"/>
      <printOptions horizontalCentered="1" verticalCentered="1"/>
      <pageSetup scale="86" orientation="portrait" r:id="rId4"/>
      <headerFooter alignWithMargins="0"/>
    </customSheetView>
    <customSheetView guid="{7390B031-6060-4327-BF01-8B9465EDB6D9}" outlineSymbols="0" fitToPage="1">
      <selection activeCell="F37" sqref="F37"/>
      <pageMargins left="0.5" right="0.5" top="0.5" bottom="0.25" header="0.33333333333333298" footer="0.33333333333333298"/>
      <printOptions horizontalCentered="1" verticalCentered="1"/>
      <pageSetup scale="86" orientation="portrait" r:id="rId5"/>
      <headerFooter alignWithMargins="0"/>
    </customSheetView>
    <customSheetView guid="{49D366EC-C851-4932-854D-8EA887B298C5}" outlineSymbols="0" fitToPage="1">
      <selection activeCell="F37" sqref="F37"/>
      <pageMargins left="0.5" right="0.5" top="0.5" bottom="0.25" header="0.33333333333333298" footer="0.33333333333333298"/>
      <printOptions horizontalCentered="1" verticalCentered="1"/>
      <pageSetup scale="86" orientation="portrait" r:id="rId6"/>
      <headerFooter alignWithMargins="0"/>
    </customSheetView>
    <customSheetView guid="{F228F194-B0FE-4A91-A927-06A4E89703F0}" outlineSymbols="0" fitToPage="1">
      <selection activeCell="F37" sqref="F37"/>
      <pageMargins left="0.5" right="0.5" top="0.5" bottom="0.25" header="0.33333333333333298" footer="0.33333333333333298"/>
      <printOptions horizontalCentered="1" verticalCentered="1"/>
      <pageSetup scale="86" orientation="portrait" r:id="rId7"/>
      <headerFooter alignWithMargins="0"/>
    </customSheetView>
    <customSheetView guid="{A2494C54-8D9D-4A05-9F27-C858173D9692}" outlineSymbols="0" fitToPage="1">
      <selection activeCell="F37" sqref="F37"/>
      <pageMargins left="0.5" right="0.5" top="0.5" bottom="0.25" header="0.33333333333333298" footer="0.33333333333333298"/>
      <printOptions horizontalCentered="1" verticalCentered="1"/>
      <pageSetup scale="86" orientation="portrait" r:id="rId8"/>
      <headerFooter alignWithMargins="0"/>
    </customSheetView>
    <customSheetView guid="{74404EEC-CA6A-48B0-B168-B7933282EEB2}" outlineSymbols="0" fitToPage="1" printArea="1">
      <selection activeCell="F37" sqref="F37"/>
      <pageMargins left="0.5" right="0.5" top="0.5" bottom="0.25" header="0.33333333333333298" footer="0.33333333333333298"/>
      <printOptions horizontalCentered="1" verticalCentered="1"/>
      <pageSetup scale="86" orientation="portrait" r:id="rId9"/>
      <headerFooter alignWithMargins="0"/>
    </customSheetView>
    <customSheetView guid="{FB19BFAA-60BA-4CC2-92E5-E4C141AE804E}" outlineSymbols="0" fitToPage="1">
      <selection activeCell="F37" sqref="F37"/>
      <pageMargins left="0.5" right="0.5" top="0.5" bottom="0.25" header="0.33333333333333298" footer="0.33333333333333298"/>
      <printOptions horizontalCentered="1" verticalCentered="1"/>
      <pageSetup scale="85" orientation="portrait" r:id="rId10"/>
      <headerFooter alignWithMargins="0"/>
    </customSheetView>
    <customSheetView guid="{F56BCD39-3910-4701-BCCF-245589B07D98}" outlineSymbols="0" fitToPage="1" printArea="1">
      <selection activeCell="F37" sqref="F37"/>
      <pageMargins left="0.5" right="0.5" top="0.5" bottom="0.25" header="0.33333333333333298" footer="0.33333333333333298"/>
      <printOptions horizontalCentered="1" verticalCentered="1"/>
      <pageSetup scale="86" orientation="portrait" r:id="rId11"/>
      <headerFooter alignWithMargins="0"/>
    </customSheetView>
    <customSheetView guid="{D099E5BD-69C3-4A36-A01A-AB9127CD02AF}" outlineSymbols="0" fitToPage="1">
      <pageMargins left="0.5" right="0.5" top="0.5" bottom="0.25" header="0.33333333333333298" footer="0.33333333333333298"/>
      <printOptions horizontalCentered="1" verticalCentered="1"/>
      <pageSetup scale="86" orientation="portrait" r:id="rId12"/>
      <headerFooter alignWithMargins="0"/>
    </customSheetView>
  </customSheetViews>
  <printOptions horizontalCentered="1" verticalCentered="1"/>
  <pageMargins left="0.5" right="0.5" top="0.5" bottom="0.25" header="0.33333333333333298" footer="0.33333333333333298"/>
  <pageSetup scale="86" orientation="portrait" r:id="rId13"/>
  <headerFooter alignWithMargins="0"/>
  <legacyDrawing r:id="rId1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workbookViewId="0">
      <selection activeCell="H40" sqref="H40"/>
    </sheetView>
  </sheetViews>
  <sheetFormatPr defaultColWidth="11.42578125" defaultRowHeight="12.75"/>
  <cols>
    <col min="1" max="1" width="4.140625" style="1861" customWidth="1"/>
    <col min="2" max="3" width="0.85546875" style="1861" customWidth="1"/>
    <col min="4" max="4" width="3.5703125" style="1861" customWidth="1"/>
    <col min="5" max="5" width="11.42578125" style="1861" customWidth="1"/>
    <col min="6" max="6" width="12.85546875" style="1861" customWidth="1"/>
    <col min="7" max="8" width="11.42578125" style="1861" customWidth="1"/>
    <col min="9" max="9" width="11.7109375" style="1861" customWidth="1"/>
    <col min="10" max="10" width="17.85546875" style="1861" customWidth="1"/>
    <col min="11" max="11" width="11.5703125" style="1861" customWidth="1"/>
    <col min="12" max="12" width="4.140625" style="1861" customWidth="1"/>
    <col min="13" max="13" width="0.85546875" style="1861" customWidth="1"/>
    <col min="14" max="14" width="11.42578125" style="1861"/>
    <col min="15" max="15" width="20.140625" style="1861" bestFit="1" customWidth="1"/>
    <col min="16" max="16" width="10.140625" style="1861" bestFit="1" customWidth="1"/>
    <col min="17" max="17" width="20.140625" style="1861" bestFit="1" customWidth="1"/>
    <col min="18" max="18" width="10.140625" style="1861" bestFit="1" customWidth="1"/>
    <col min="19" max="16384" width="11.42578125" style="1861"/>
  </cols>
  <sheetData>
    <row r="1" spans="1:18" ht="14.45" customHeight="1">
      <c r="A1" s="3814" t="s">
        <v>3204</v>
      </c>
      <c r="B1" s="3814"/>
      <c r="C1" s="3814"/>
      <c r="D1" s="3814"/>
      <c r="E1" s="3814"/>
      <c r="F1" s="3814"/>
      <c r="G1" s="1860"/>
      <c r="H1" s="1860"/>
      <c r="I1" s="1860"/>
      <c r="K1" s="1860"/>
      <c r="L1" s="3815">
        <v>57</v>
      </c>
      <c r="M1" s="3815"/>
    </row>
    <row r="2" spans="1:18">
      <c r="A2" s="3807" t="s">
        <v>1965</v>
      </c>
      <c r="B2" s="3808"/>
      <c r="C2" s="3808"/>
      <c r="D2" s="3808"/>
      <c r="E2" s="3808"/>
      <c r="F2" s="3808"/>
      <c r="G2" s="3808"/>
      <c r="H2" s="3808"/>
      <c r="I2" s="3808"/>
      <c r="J2" s="3808"/>
      <c r="K2" s="3808"/>
      <c r="L2" s="3808"/>
      <c r="M2" s="3809"/>
    </row>
    <row r="3" spans="1:18">
      <c r="A3" s="3810" t="s">
        <v>1966</v>
      </c>
      <c r="B3" s="3811"/>
      <c r="C3" s="3811"/>
      <c r="D3" s="3811"/>
      <c r="E3" s="3811"/>
      <c r="F3" s="3811"/>
      <c r="G3" s="3811"/>
      <c r="H3" s="3811"/>
      <c r="I3" s="3811"/>
      <c r="J3" s="3811"/>
      <c r="K3" s="3811"/>
      <c r="L3" s="3811"/>
      <c r="M3" s="3812"/>
    </row>
    <row r="4" spans="1:18">
      <c r="A4" s="1862"/>
      <c r="B4" s="1860"/>
      <c r="C4" s="1860"/>
      <c r="D4" s="1860"/>
      <c r="E4" s="1860"/>
      <c r="F4" s="1860"/>
      <c r="G4" s="1860"/>
      <c r="H4" s="1860"/>
      <c r="I4" s="1860"/>
      <c r="J4" s="1860"/>
      <c r="K4" s="1860"/>
      <c r="L4" s="1860"/>
      <c r="M4" s="1863"/>
    </row>
    <row r="5" spans="1:18">
      <c r="A5" s="1862"/>
      <c r="B5" s="1860"/>
      <c r="C5" s="1860"/>
      <c r="D5" s="1860" t="s">
        <v>1967</v>
      </c>
      <c r="E5" s="1860"/>
      <c r="F5" s="1860"/>
      <c r="G5" s="1860"/>
      <c r="H5" s="1860"/>
      <c r="I5" s="1860"/>
      <c r="J5" s="1860"/>
      <c r="K5" s="1860"/>
      <c r="L5" s="1860"/>
      <c r="M5" s="1863"/>
    </row>
    <row r="6" spans="1:18">
      <c r="A6" s="1862"/>
      <c r="B6" s="1860"/>
      <c r="C6" s="1860" t="s">
        <v>1968</v>
      </c>
      <c r="D6" s="1860"/>
      <c r="E6" s="1860"/>
      <c r="F6" s="1860"/>
      <c r="G6" s="1860"/>
      <c r="H6" s="1860"/>
      <c r="I6" s="1860"/>
      <c r="J6" s="1860"/>
      <c r="K6" s="1860"/>
      <c r="L6" s="1860"/>
      <c r="M6" s="1863"/>
    </row>
    <row r="7" spans="1:18">
      <c r="A7" s="1862"/>
      <c r="B7" s="1860"/>
      <c r="C7" s="1860" t="s">
        <v>1969</v>
      </c>
      <c r="D7" s="1860"/>
      <c r="E7" s="1860"/>
      <c r="F7" s="1860"/>
      <c r="G7" s="1860"/>
      <c r="H7" s="1860"/>
      <c r="I7" s="1860"/>
      <c r="J7" s="1860"/>
      <c r="K7" s="1860"/>
      <c r="L7" s="1860"/>
      <c r="M7" s="1863"/>
    </row>
    <row r="8" spans="1:18">
      <c r="A8" s="1862"/>
      <c r="B8" s="1860"/>
      <c r="C8" s="1860"/>
      <c r="D8" s="1860" t="s">
        <v>1970</v>
      </c>
      <c r="E8" s="1860"/>
      <c r="F8" s="1860"/>
      <c r="G8" s="1860"/>
      <c r="H8" s="1860"/>
      <c r="I8" s="1860"/>
      <c r="J8" s="1860"/>
      <c r="K8" s="1860"/>
      <c r="L8" s="1860"/>
      <c r="M8" s="1863"/>
    </row>
    <row r="9" spans="1:18">
      <c r="A9" s="1862"/>
      <c r="B9" s="1860"/>
      <c r="C9" s="1860" t="s">
        <v>1971</v>
      </c>
      <c r="D9" s="1860"/>
      <c r="E9" s="1860"/>
      <c r="F9" s="1860"/>
      <c r="G9" s="1860"/>
      <c r="H9" s="1860"/>
      <c r="I9" s="1860"/>
      <c r="J9" s="1860"/>
      <c r="K9" s="1860"/>
      <c r="L9" s="1860"/>
      <c r="M9" s="1863"/>
    </row>
    <row r="10" spans="1:18" ht="3" customHeight="1">
      <c r="A10" s="1864"/>
      <c r="B10" s="1865"/>
      <c r="C10" s="1865"/>
      <c r="D10" s="1865"/>
      <c r="E10" s="1865"/>
      <c r="F10" s="1865"/>
      <c r="G10" s="1865"/>
      <c r="H10" s="1865"/>
      <c r="I10" s="1865"/>
      <c r="J10" s="1865"/>
      <c r="K10" s="1865"/>
      <c r="L10" s="1865"/>
      <c r="M10" s="1866"/>
    </row>
    <row r="11" spans="1:18">
      <c r="A11" s="1867" t="s">
        <v>7</v>
      </c>
      <c r="B11" s="1868"/>
      <c r="C11" s="1867"/>
      <c r="D11" s="1868" t="s">
        <v>1972</v>
      </c>
      <c r="E11" s="1868"/>
      <c r="F11" s="1869"/>
      <c r="G11" s="1867"/>
      <c r="H11" s="1870" t="s">
        <v>816</v>
      </c>
      <c r="I11" s="1869"/>
      <c r="J11" s="1871" t="s">
        <v>1973</v>
      </c>
      <c r="K11" s="1871" t="s">
        <v>1974</v>
      </c>
      <c r="L11" s="1867" t="s">
        <v>7</v>
      </c>
      <c r="M11" s="1869"/>
    </row>
    <row r="12" spans="1:18">
      <c r="A12" s="3158" t="s">
        <v>17</v>
      </c>
      <c r="B12" s="1860"/>
      <c r="C12" s="1862"/>
      <c r="D12" s="1860"/>
      <c r="E12" s="1860" t="s">
        <v>1975</v>
      </c>
      <c r="F12" s="1863"/>
      <c r="G12" s="1862"/>
      <c r="H12" s="1860"/>
      <c r="I12" s="1863"/>
      <c r="J12" s="1872" t="s">
        <v>1976</v>
      </c>
      <c r="K12" s="1872" t="s">
        <v>1977</v>
      </c>
      <c r="L12" s="3158" t="s">
        <v>17</v>
      </c>
      <c r="M12" s="1863"/>
    </row>
    <row r="13" spans="1:18">
      <c r="A13" s="1862"/>
      <c r="B13" s="1860"/>
      <c r="C13" s="1862"/>
      <c r="D13" s="1860"/>
      <c r="E13" s="1860"/>
      <c r="F13" s="1863"/>
      <c r="G13" s="1862"/>
      <c r="H13" s="1860"/>
      <c r="I13" s="1863"/>
      <c r="J13" s="1872"/>
      <c r="K13" s="1872" t="s">
        <v>1976</v>
      </c>
      <c r="L13" s="1862"/>
      <c r="M13" s="1863"/>
    </row>
    <row r="14" spans="1:18">
      <c r="A14" s="1873"/>
      <c r="B14" s="1874"/>
      <c r="C14" s="1873"/>
      <c r="D14" s="1874"/>
      <c r="E14" s="1875" t="s">
        <v>1978</v>
      </c>
      <c r="F14" s="1876"/>
      <c r="G14" s="1873"/>
      <c r="H14" s="1875" t="s">
        <v>25</v>
      </c>
      <c r="I14" s="1876"/>
      <c r="J14" s="1877" t="s">
        <v>26</v>
      </c>
      <c r="K14" s="1877" t="s">
        <v>27</v>
      </c>
      <c r="L14" s="1873"/>
      <c r="M14" s="1876"/>
      <c r="O14" s="213"/>
      <c r="P14" s="213"/>
      <c r="Q14" s="213"/>
      <c r="R14" s="213"/>
    </row>
    <row r="15" spans="1:18">
      <c r="A15" s="1867">
        <v>1</v>
      </c>
      <c r="B15" s="1868"/>
      <c r="C15" s="1867"/>
      <c r="D15" s="1868"/>
      <c r="E15" s="1868"/>
      <c r="F15" s="1869"/>
      <c r="G15" s="1867"/>
      <c r="H15" s="1868"/>
      <c r="I15" s="1869"/>
      <c r="J15" s="1878"/>
      <c r="K15" s="1878"/>
      <c r="L15" s="1867">
        <v>1</v>
      </c>
      <c r="M15" s="1869"/>
      <c r="O15" s="3813"/>
      <c r="P15" s="3813"/>
      <c r="Q15" s="3813"/>
      <c r="R15" s="3813"/>
    </row>
    <row r="16" spans="1:18">
      <c r="A16" s="1862">
        <v>2</v>
      </c>
      <c r="B16" s="1860"/>
      <c r="C16" s="1862"/>
      <c r="D16" s="1860"/>
      <c r="E16" s="1860"/>
      <c r="F16" s="1863"/>
      <c r="G16" s="1862"/>
      <c r="H16" s="1860"/>
      <c r="I16" s="1863"/>
      <c r="J16" s="1879"/>
      <c r="K16" s="1879"/>
      <c r="L16" s="1862">
        <v>2</v>
      </c>
      <c r="M16" s="1863"/>
      <c r="O16" s="3813"/>
      <c r="P16" s="3813"/>
      <c r="Q16" s="3813"/>
      <c r="R16" s="3813"/>
    </row>
    <row r="17" spans="1:18">
      <c r="A17" s="1862">
        <v>3</v>
      </c>
      <c r="B17" s="1860"/>
      <c r="C17" s="1862"/>
      <c r="D17" s="1860"/>
      <c r="E17" s="1860"/>
      <c r="F17" s="1863"/>
      <c r="G17" s="1862"/>
      <c r="H17" s="1860"/>
      <c r="I17" s="1863"/>
      <c r="J17" s="1879"/>
      <c r="K17" s="1879"/>
      <c r="L17" s="1862">
        <v>3</v>
      </c>
      <c r="M17" s="1863"/>
      <c r="O17" s="3813"/>
      <c r="P17" s="3813"/>
      <c r="Q17" s="3813"/>
      <c r="R17" s="3813"/>
    </row>
    <row r="18" spans="1:18">
      <c r="A18" s="1862">
        <v>4</v>
      </c>
      <c r="B18" s="1860"/>
      <c r="C18" s="1862"/>
      <c r="D18" s="1860"/>
      <c r="E18" s="1860"/>
      <c r="F18" s="1863"/>
      <c r="G18" s="1862"/>
      <c r="H18" s="1860"/>
      <c r="I18" s="1863"/>
      <c r="J18" s="1879"/>
      <c r="K18" s="1879"/>
      <c r="L18" s="1862">
        <v>4</v>
      </c>
      <c r="M18" s="1863"/>
    </row>
    <row r="19" spans="1:18">
      <c r="A19" s="1862">
        <v>5</v>
      </c>
      <c r="B19" s="1860"/>
      <c r="C19" s="1862"/>
      <c r="D19" s="1860"/>
      <c r="E19" s="1860"/>
      <c r="F19" s="1863"/>
      <c r="G19" s="1862"/>
      <c r="H19" s="1860"/>
      <c r="I19" s="1863"/>
      <c r="J19" s="1879"/>
      <c r="K19" s="1879"/>
      <c r="L19" s="1862">
        <v>5</v>
      </c>
      <c r="M19" s="1863"/>
    </row>
    <row r="20" spans="1:18">
      <c r="A20" s="1862">
        <v>6</v>
      </c>
      <c r="B20" s="1860"/>
      <c r="C20" s="1862"/>
      <c r="D20" s="1860"/>
      <c r="E20" s="1860"/>
      <c r="F20" s="1863"/>
      <c r="G20" s="1862"/>
      <c r="H20" s="1860"/>
      <c r="I20" s="1863"/>
      <c r="J20" s="1879"/>
      <c r="K20" s="1879"/>
      <c r="L20" s="1862">
        <v>6</v>
      </c>
      <c r="M20" s="1863"/>
    </row>
    <row r="21" spans="1:18">
      <c r="A21" s="1862">
        <v>7</v>
      </c>
      <c r="B21" s="1860"/>
      <c r="C21" s="1862"/>
      <c r="D21" s="1860" t="s">
        <v>3308</v>
      </c>
      <c r="E21" s="1860"/>
      <c r="F21" s="1863"/>
      <c r="G21" s="1862" t="s">
        <v>3309</v>
      </c>
      <c r="H21" s="1860"/>
      <c r="I21" s="1863"/>
      <c r="J21" s="1879"/>
      <c r="K21" s="1872" t="s">
        <v>3310</v>
      </c>
      <c r="L21" s="1862">
        <v>7</v>
      </c>
      <c r="M21" s="1863"/>
    </row>
    <row r="22" spans="1:18">
      <c r="A22" s="1862">
        <v>8</v>
      </c>
      <c r="B22" s="1860"/>
      <c r="C22" s="1862"/>
      <c r="D22" s="1860"/>
      <c r="E22" s="1860" t="s">
        <v>3311</v>
      </c>
      <c r="F22" s="1863"/>
      <c r="G22" s="1862" t="s">
        <v>3312</v>
      </c>
      <c r="H22" s="1860"/>
      <c r="I22" s="1863"/>
      <c r="J22" s="1872" t="s">
        <v>3313</v>
      </c>
      <c r="K22" s="1872" t="s">
        <v>3314</v>
      </c>
      <c r="L22" s="1862">
        <v>8</v>
      </c>
      <c r="M22" s="1863"/>
    </row>
    <row r="23" spans="1:18">
      <c r="A23" s="1862">
        <v>9</v>
      </c>
      <c r="B23" s="1860"/>
      <c r="C23" s="1862"/>
      <c r="D23" s="1860"/>
      <c r="E23" s="1860"/>
      <c r="F23" s="1863"/>
      <c r="G23" s="1862"/>
      <c r="H23" s="1860"/>
      <c r="I23" s="1863"/>
      <c r="J23" s="1879"/>
      <c r="K23" s="1879"/>
      <c r="L23" s="1862">
        <v>9</v>
      </c>
      <c r="M23" s="1863"/>
    </row>
    <row r="24" spans="1:18">
      <c r="A24" s="1862">
        <v>10</v>
      </c>
      <c r="B24" s="1860"/>
      <c r="C24" s="1862"/>
      <c r="D24" s="1860"/>
      <c r="E24" s="1860"/>
      <c r="F24" s="1863"/>
      <c r="G24" s="1862"/>
      <c r="H24" s="1860"/>
      <c r="I24" s="1863"/>
      <c r="J24" s="1879"/>
      <c r="K24" s="1879"/>
      <c r="L24" s="1862">
        <v>10</v>
      </c>
      <c r="M24" s="1863"/>
    </row>
    <row r="25" spans="1:18">
      <c r="A25" s="1862">
        <v>11</v>
      </c>
      <c r="B25" s="1860"/>
      <c r="C25" s="1862"/>
      <c r="D25" s="1860"/>
      <c r="E25" s="1860"/>
      <c r="F25" s="1863"/>
      <c r="G25" s="1862"/>
      <c r="H25" s="1860"/>
      <c r="I25" s="1863"/>
      <c r="J25" s="1872"/>
      <c r="K25" s="1872"/>
      <c r="L25" s="1862">
        <v>11</v>
      </c>
      <c r="M25" s="1863"/>
    </row>
    <row r="26" spans="1:18">
      <c r="A26" s="1862">
        <v>12</v>
      </c>
      <c r="B26" s="1860"/>
      <c r="C26" s="1862"/>
      <c r="D26" s="1860"/>
      <c r="E26" s="1860"/>
      <c r="F26" s="1863"/>
      <c r="G26" s="1862"/>
      <c r="H26" s="1860"/>
      <c r="I26" s="1863"/>
      <c r="J26" s="1872"/>
      <c r="K26" s="1872"/>
      <c r="L26" s="1862">
        <v>12</v>
      </c>
      <c r="M26" s="1863"/>
    </row>
    <row r="27" spans="1:18">
      <c r="A27" s="1862">
        <v>13</v>
      </c>
      <c r="B27" s="1860"/>
      <c r="C27" s="1862"/>
      <c r="D27" s="1860" t="s">
        <v>3315</v>
      </c>
      <c r="E27" s="1860"/>
      <c r="F27" s="1863"/>
      <c r="G27" s="1862"/>
      <c r="H27" s="1860"/>
      <c r="I27" s="1863"/>
      <c r="J27" s="1879"/>
      <c r="K27" s="1879"/>
      <c r="L27" s="1862">
        <v>13</v>
      </c>
      <c r="M27" s="1863"/>
    </row>
    <row r="28" spans="1:18">
      <c r="A28" s="1862">
        <v>14</v>
      </c>
      <c r="B28" s="1860"/>
      <c r="C28" s="1862"/>
      <c r="D28" s="1860"/>
      <c r="E28" s="1860" t="s">
        <v>3316</v>
      </c>
      <c r="F28" s="1863"/>
      <c r="G28" s="1862"/>
      <c r="H28" s="1860"/>
      <c r="I28" s="1863"/>
      <c r="J28" s="1879"/>
      <c r="K28" s="1879"/>
      <c r="L28" s="1862">
        <v>14</v>
      </c>
      <c r="M28" s="1863"/>
    </row>
    <row r="29" spans="1:18">
      <c r="A29" s="1862">
        <v>15</v>
      </c>
      <c r="B29" s="1860"/>
      <c r="C29" s="1862"/>
      <c r="D29" s="1860"/>
      <c r="E29" s="1860"/>
      <c r="F29" s="1863"/>
      <c r="G29" s="1862"/>
      <c r="H29" s="1860"/>
      <c r="I29" s="1863"/>
      <c r="J29" s="1872"/>
      <c r="K29" s="1872"/>
      <c r="L29" s="1862">
        <v>15</v>
      </c>
      <c r="M29" s="1863"/>
    </row>
    <row r="30" spans="1:18">
      <c r="A30" s="1862">
        <v>16</v>
      </c>
      <c r="B30" s="1860"/>
      <c r="C30" s="1862"/>
      <c r="D30" s="1860"/>
      <c r="E30" s="1860"/>
      <c r="F30" s="1863"/>
      <c r="G30" s="1862"/>
      <c r="H30" s="1860"/>
      <c r="I30" s="1863"/>
      <c r="J30" s="1879"/>
      <c r="K30" s="1879"/>
      <c r="L30" s="1862">
        <v>16</v>
      </c>
      <c r="M30" s="1863"/>
    </row>
    <row r="31" spans="1:18">
      <c r="A31" s="1862">
        <v>17</v>
      </c>
      <c r="B31" s="1860"/>
      <c r="C31" s="1862"/>
      <c r="D31" s="1860"/>
      <c r="E31" s="1860"/>
      <c r="F31" s="1863"/>
      <c r="G31" s="1862"/>
      <c r="H31" s="1860"/>
      <c r="I31" s="1863"/>
      <c r="J31" s="1879"/>
      <c r="K31" s="1879"/>
      <c r="L31" s="1862">
        <v>17</v>
      </c>
      <c r="M31" s="1863"/>
    </row>
    <row r="32" spans="1:18">
      <c r="A32" s="1862">
        <v>18</v>
      </c>
      <c r="B32" s="1860"/>
      <c r="C32" s="1862"/>
      <c r="D32" s="1860"/>
      <c r="E32" s="1860"/>
      <c r="F32" s="1863"/>
      <c r="G32" s="1862"/>
      <c r="H32" s="1860"/>
      <c r="I32" s="1863"/>
      <c r="J32" s="1879"/>
      <c r="K32" s="1879"/>
      <c r="L32" s="1862">
        <v>18</v>
      </c>
      <c r="M32" s="1863"/>
    </row>
    <row r="33" spans="1:13">
      <c r="A33" s="1862">
        <v>19</v>
      </c>
      <c r="B33" s="1860"/>
      <c r="C33" s="1862"/>
      <c r="D33" s="1860"/>
      <c r="E33" s="1860"/>
      <c r="F33" s="1863"/>
      <c r="G33" s="1862"/>
      <c r="H33" s="1860"/>
      <c r="I33" s="1863"/>
      <c r="J33" s="1879"/>
      <c r="K33" s="1879"/>
      <c r="L33" s="1862">
        <v>19</v>
      </c>
      <c r="M33" s="1863"/>
    </row>
    <row r="34" spans="1:13">
      <c r="A34" s="1862">
        <v>20</v>
      </c>
      <c r="B34" s="1860"/>
      <c r="C34" s="1862"/>
      <c r="D34" s="1860"/>
      <c r="E34" s="1860"/>
      <c r="F34" s="1863"/>
      <c r="G34" s="1862"/>
      <c r="H34" s="1860"/>
      <c r="I34" s="1863"/>
      <c r="J34" s="1879"/>
      <c r="K34" s="1879"/>
      <c r="L34" s="1862">
        <v>20</v>
      </c>
      <c r="M34" s="1863"/>
    </row>
    <row r="35" spans="1:13">
      <c r="A35" s="1862">
        <v>21</v>
      </c>
      <c r="B35" s="1860"/>
      <c r="C35" s="1862"/>
      <c r="D35" s="1860"/>
      <c r="E35" s="1860"/>
      <c r="F35" s="1863"/>
      <c r="G35" s="1862"/>
      <c r="H35" s="1860"/>
      <c r="I35" s="1863"/>
      <c r="J35" s="1879"/>
      <c r="K35" s="1879"/>
      <c r="L35" s="1862">
        <v>21</v>
      </c>
      <c r="M35" s="1863"/>
    </row>
    <row r="36" spans="1:13">
      <c r="A36" s="1862">
        <v>22</v>
      </c>
      <c r="B36" s="1860"/>
      <c r="C36" s="1862"/>
      <c r="D36" s="1860"/>
      <c r="E36" s="1860"/>
      <c r="F36" s="1863"/>
      <c r="G36" s="1862"/>
      <c r="H36" s="1860"/>
      <c r="I36" s="1863"/>
      <c r="J36" s="1879"/>
      <c r="K36" s="1879"/>
      <c r="L36" s="1862">
        <v>22</v>
      </c>
      <c r="M36" s="1863"/>
    </row>
    <row r="37" spans="1:13">
      <c r="A37" s="1862">
        <v>23</v>
      </c>
      <c r="B37" s="1860"/>
      <c r="C37" s="1862"/>
      <c r="D37" s="1860"/>
      <c r="E37" s="1860"/>
      <c r="F37" s="1863"/>
      <c r="G37" s="1862"/>
      <c r="H37" s="1860"/>
      <c r="I37" s="1863"/>
      <c r="J37" s="1879"/>
      <c r="K37" s="1879"/>
      <c r="L37" s="1862">
        <v>23</v>
      </c>
      <c r="M37" s="1863"/>
    </row>
    <row r="38" spans="1:13">
      <c r="A38" s="1862">
        <v>24</v>
      </c>
      <c r="B38" s="1860"/>
      <c r="C38" s="1862"/>
      <c r="D38" s="1860"/>
      <c r="E38" s="1860"/>
      <c r="F38" s="1863"/>
      <c r="G38" s="1862"/>
      <c r="H38" s="1860"/>
      <c r="I38" s="1863"/>
      <c r="J38" s="1879"/>
      <c r="K38" s="1879"/>
      <c r="L38" s="1862">
        <v>24</v>
      </c>
      <c r="M38" s="1863"/>
    </row>
    <row r="39" spans="1:13">
      <c r="A39" s="1862">
        <v>25</v>
      </c>
      <c r="B39" s="1860"/>
      <c r="C39" s="1862"/>
      <c r="D39" s="1860"/>
      <c r="E39" s="1860"/>
      <c r="F39" s="1863"/>
      <c r="G39" s="1862"/>
      <c r="H39" s="1860"/>
      <c r="I39" s="1863"/>
      <c r="J39" s="1879"/>
      <c r="K39" s="1879"/>
      <c r="L39" s="1862">
        <v>25</v>
      </c>
      <c r="M39" s="1863"/>
    </row>
    <row r="40" spans="1:13">
      <c r="A40" s="1862">
        <v>26</v>
      </c>
      <c r="B40" s="1860"/>
      <c r="C40" s="1862"/>
      <c r="D40" s="1860"/>
      <c r="E40" s="1860"/>
      <c r="F40" s="1863"/>
      <c r="G40" s="1862"/>
      <c r="H40" s="1860"/>
      <c r="I40" s="1863"/>
      <c r="J40" s="1879"/>
      <c r="K40" s="1879"/>
      <c r="L40" s="1862">
        <v>26</v>
      </c>
      <c r="M40" s="1863"/>
    </row>
    <row r="41" spans="1:13">
      <c r="A41" s="1862">
        <v>27</v>
      </c>
      <c r="B41" s="1860"/>
      <c r="C41" s="1862"/>
      <c r="D41" s="1860"/>
      <c r="E41" s="1860"/>
      <c r="F41" s="1863"/>
      <c r="G41" s="1862"/>
      <c r="H41" s="1860"/>
      <c r="I41" s="1863"/>
      <c r="J41" s="1879"/>
      <c r="K41" s="1879"/>
      <c r="L41" s="1862">
        <v>27</v>
      </c>
      <c r="M41" s="1863"/>
    </row>
    <row r="42" spans="1:13">
      <c r="A42" s="1862">
        <v>28</v>
      </c>
      <c r="B42" s="1860"/>
      <c r="C42" s="1862"/>
      <c r="D42" s="1860"/>
      <c r="E42" s="1860"/>
      <c r="F42" s="1863"/>
      <c r="G42" s="1862"/>
      <c r="H42" s="1860"/>
      <c r="I42" s="1863"/>
      <c r="J42" s="1879"/>
      <c r="K42" s="1879"/>
      <c r="L42" s="1862">
        <v>28</v>
      </c>
      <c r="M42" s="1863"/>
    </row>
    <row r="43" spans="1:13">
      <c r="A43" s="1862">
        <v>29</v>
      </c>
      <c r="B43" s="1860"/>
      <c r="C43" s="1862"/>
      <c r="D43" s="1860"/>
      <c r="E43" s="1860"/>
      <c r="F43" s="1863"/>
      <c r="G43" s="1862"/>
      <c r="H43" s="1860"/>
      <c r="I43" s="1863"/>
      <c r="J43" s="1879"/>
      <c r="K43" s="1879"/>
      <c r="L43" s="1862">
        <v>29</v>
      </c>
      <c r="M43" s="1863"/>
    </row>
    <row r="44" spans="1:13">
      <c r="A44" s="1862">
        <v>30</v>
      </c>
      <c r="B44" s="1860"/>
      <c r="C44" s="1862"/>
      <c r="D44" s="1860"/>
      <c r="E44" s="1860"/>
      <c r="F44" s="1863"/>
      <c r="G44" s="1862"/>
      <c r="H44" s="1860"/>
      <c r="I44" s="1863"/>
      <c r="J44" s="1879"/>
      <c r="K44" s="1879"/>
      <c r="L44" s="1862">
        <v>30</v>
      </c>
      <c r="M44" s="1863"/>
    </row>
    <row r="45" spans="1:13">
      <c r="A45" s="1862">
        <v>31</v>
      </c>
      <c r="B45" s="1860"/>
      <c r="C45" s="1862"/>
      <c r="D45" s="1860"/>
      <c r="E45" s="1860"/>
      <c r="F45" s="1863"/>
      <c r="G45" s="1862"/>
      <c r="H45" s="1860"/>
      <c r="I45" s="1863"/>
      <c r="J45" s="1879"/>
      <c r="K45" s="1879"/>
      <c r="L45" s="1862">
        <v>31</v>
      </c>
      <c r="M45" s="1863"/>
    </row>
    <row r="46" spans="1:13">
      <c r="A46" s="1862">
        <v>32</v>
      </c>
      <c r="B46" s="1860"/>
      <c r="C46" s="1862"/>
      <c r="D46" s="1860"/>
      <c r="E46" s="1860"/>
      <c r="F46" s="1863"/>
      <c r="G46" s="1862"/>
      <c r="H46" s="1860"/>
      <c r="I46" s="1863"/>
      <c r="J46" s="1879"/>
      <c r="K46" s="1879"/>
      <c r="L46" s="1862">
        <v>32</v>
      </c>
      <c r="M46" s="1863"/>
    </row>
    <row r="47" spans="1:13">
      <c r="A47" s="1862">
        <v>33</v>
      </c>
      <c r="B47" s="1860"/>
      <c r="C47" s="1862"/>
      <c r="D47" s="1860"/>
      <c r="E47" s="1860"/>
      <c r="F47" s="1863"/>
      <c r="G47" s="1862"/>
      <c r="H47" s="1860"/>
      <c r="I47" s="1863"/>
      <c r="J47" s="1879"/>
      <c r="K47" s="1879"/>
      <c r="L47" s="1862">
        <v>33</v>
      </c>
      <c r="M47" s="1863"/>
    </row>
    <row r="48" spans="1:13">
      <c r="A48" s="1873">
        <v>34</v>
      </c>
      <c r="B48" s="1874"/>
      <c r="C48" s="1873"/>
      <c r="D48" s="1874"/>
      <c r="E48" s="1874"/>
      <c r="F48" s="1876"/>
      <c r="G48" s="1873"/>
      <c r="H48" s="1874"/>
      <c r="I48" s="1876"/>
      <c r="J48" s="1880"/>
      <c r="K48" s="1880"/>
      <c r="L48" s="1873">
        <v>34</v>
      </c>
      <c r="M48" s="1876"/>
    </row>
    <row r="49" spans="1:13">
      <c r="A49" s="1862"/>
      <c r="B49" s="1860"/>
      <c r="C49" s="1860"/>
      <c r="D49" s="1860" t="s">
        <v>1979</v>
      </c>
      <c r="E49" s="1860"/>
      <c r="F49" s="1860"/>
      <c r="G49" s="1860"/>
      <c r="H49" s="1860"/>
      <c r="I49" s="1860"/>
      <c r="J49" s="1860"/>
      <c r="K49" s="1860"/>
      <c r="L49" s="1860"/>
      <c r="M49" s="1863"/>
    </row>
    <row r="50" spans="1:13">
      <c r="A50" s="1862"/>
      <c r="B50" s="1860"/>
      <c r="C50" s="1881" t="s">
        <v>1980</v>
      </c>
      <c r="D50" s="1860"/>
      <c r="E50" s="1860"/>
      <c r="F50" s="1860"/>
      <c r="G50" s="1860"/>
      <c r="H50" s="1860"/>
      <c r="I50" s="1860"/>
      <c r="J50" s="1860"/>
      <c r="K50" s="1860"/>
      <c r="L50" s="1860"/>
      <c r="M50" s="1863"/>
    </row>
    <row r="51" spans="1:13">
      <c r="A51" s="1862"/>
      <c r="B51" s="1860"/>
      <c r="C51" s="1881" t="s">
        <v>1981</v>
      </c>
      <c r="D51" s="1860"/>
      <c r="E51" s="1860"/>
      <c r="F51" s="1860"/>
      <c r="G51" s="1860"/>
      <c r="H51" s="1860"/>
      <c r="I51" s="1860"/>
      <c r="J51" s="1860"/>
      <c r="K51" s="1860"/>
      <c r="L51" s="1860"/>
      <c r="M51" s="1863"/>
    </row>
    <row r="52" spans="1:13">
      <c r="A52" s="1862"/>
      <c r="B52" s="1860"/>
      <c r="C52" s="1860" t="s">
        <v>292</v>
      </c>
      <c r="D52" s="1860" t="s">
        <v>1982</v>
      </c>
      <c r="E52" s="1860"/>
      <c r="F52" s="1860"/>
      <c r="G52" s="1860"/>
      <c r="H52" s="1860"/>
      <c r="I52" s="1860"/>
      <c r="J52" s="1860"/>
      <c r="K52" s="1860"/>
      <c r="L52" s="1860"/>
      <c r="M52" s="1863"/>
    </row>
    <row r="53" spans="1:13">
      <c r="A53" s="1862"/>
      <c r="B53" s="1860"/>
      <c r="C53" s="1881" t="s">
        <v>1983</v>
      </c>
      <c r="D53" s="1881"/>
      <c r="E53" s="1860"/>
      <c r="F53" s="1860"/>
      <c r="G53" s="1860"/>
      <c r="H53" s="1860"/>
      <c r="I53" s="1860"/>
      <c r="J53" s="1860"/>
      <c r="K53" s="1860"/>
      <c r="L53" s="1860"/>
      <c r="M53" s="1863"/>
    </row>
    <row r="54" spans="1:13" ht="3" customHeight="1">
      <c r="A54" s="1864"/>
      <c r="B54" s="1865"/>
      <c r="C54" s="1865"/>
      <c r="D54" s="1865"/>
      <c r="E54" s="1865"/>
      <c r="F54" s="1865"/>
      <c r="G54" s="1865"/>
      <c r="H54" s="1865"/>
      <c r="I54" s="1865"/>
      <c r="J54" s="1865"/>
      <c r="K54" s="1865"/>
      <c r="L54" s="1865"/>
      <c r="M54" s="1866"/>
    </row>
    <row r="55" spans="1:13">
      <c r="A55" s="1867"/>
      <c r="B55" s="1868"/>
      <c r="C55" s="1867"/>
      <c r="D55" s="1868" t="s">
        <v>1984</v>
      </c>
      <c r="E55" s="1868"/>
      <c r="F55" s="1869"/>
      <c r="G55" s="1868"/>
      <c r="H55" s="1868"/>
      <c r="I55" s="1868"/>
      <c r="J55" s="1878"/>
      <c r="K55" s="1871" t="s">
        <v>1974</v>
      </c>
      <c r="L55" s="1867"/>
      <c r="M55" s="1869"/>
    </row>
    <row r="56" spans="1:13">
      <c r="A56" s="1862" t="s">
        <v>7</v>
      </c>
      <c r="B56" s="1860"/>
      <c r="C56" s="1862" t="s">
        <v>1985</v>
      </c>
      <c r="D56" s="1860"/>
      <c r="E56" s="1860"/>
      <c r="F56" s="1863"/>
      <c r="G56" s="1860" t="s">
        <v>1986</v>
      </c>
      <c r="H56" s="1860"/>
      <c r="I56" s="1860"/>
      <c r="J56" s="1872" t="s">
        <v>1987</v>
      </c>
      <c r="K56" s="1872" t="s">
        <v>1977</v>
      </c>
      <c r="L56" s="1862" t="s">
        <v>7</v>
      </c>
      <c r="M56" s="1863"/>
    </row>
    <row r="57" spans="1:13">
      <c r="A57" s="3158" t="s">
        <v>17</v>
      </c>
      <c r="B57" s="1860"/>
      <c r="C57" s="1862"/>
      <c r="D57" s="1860" t="s">
        <v>1988</v>
      </c>
      <c r="E57" s="1860"/>
      <c r="F57" s="1863"/>
      <c r="G57" s="1860"/>
      <c r="H57" s="1860"/>
      <c r="I57" s="1860"/>
      <c r="J57" s="1872" t="s">
        <v>1989</v>
      </c>
      <c r="K57" s="1872" t="s">
        <v>1976</v>
      </c>
      <c r="L57" s="1862" t="s">
        <v>17</v>
      </c>
      <c r="M57" s="1863"/>
    </row>
    <row r="58" spans="1:13">
      <c r="A58" s="1873"/>
      <c r="B58" s="1874"/>
      <c r="C58" s="1873"/>
      <c r="D58" s="1874"/>
      <c r="E58" s="1874" t="s">
        <v>1990</v>
      </c>
      <c r="F58" s="1876"/>
      <c r="G58" s="1874" t="s">
        <v>327</v>
      </c>
      <c r="H58" s="1875" t="s">
        <v>25</v>
      </c>
      <c r="I58" s="1874"/>
      <c r="J58" s="1877" t="s">
        <v>26</v>
      </c>
      <c r="K58" s="1877" t="s">
        <v>27</v>
      </c>
      <c r="L58" s="1873"/>
      <c r="M58" s="1876"/>
    </row>
    <row r="59" spans="1:13">
      <c r="A59" s="1867">
        <v>1</v>
      </c>
      <c r="B59" s="1868"/>
      <c r="C59" s="1867"/>
      <c r="D59" s="1868"/>
      <c r="E59" s="1868"/>
      <c r="F59" s="1869"/>
      <c r="G59" s="1868"/>
      <c r="H59" s="1868"/>
      <c r="I59" s="1868"/>
      <c r="J59" s="1878"/>
      <c r="K59" s="1878"/>
      <c r="L59" s="1867">
        <v>1</v>
      </c>
      <c r="M59" s="1869"/>
    </row>
    <row r="60" spans="1:13">
      <c r="A60" s="1862">
        <v>2</v>
      </c>
      <c r="B60" s="1860"/>
      <c r="C60" s="1862"/>
      <c r="D60" s="1860"/>
      <c r="E60" s="1860"/>
      <c r="F60" s="1863"/>
      <c r="G60" s="1860"/>
      <c r="H60" s="1860"/>
      <c r="I60" s="1860"/>
      <c r="J60" s="1879"/>
      <c r="K60" s="1879"/>
      <c r="L60" s="1862">
        <v>2</v>
      </c>
      <c r="M60" s="1863"/>
    </row>
    <row r="61" spans="1:13">
      <c r="A61" s="1862">
        <v>3</v>
      </c>
      <c r="B61" s="1860"/>
      <c r="C61" s="1862"/>
      <c r="D61" s="1860"/>
      <c r="E61" s="1860"/>
      <c r="F61" s="1863"/>
      <c r="G61" s="1860"/>
      <c r="H61" s="1860"/>
      <c r="I61" s="1860"/>
      <c r="J61" s="1879"/>
      <c r="K61" s="1879"/>
      <c r="L61" s="1862">
        <v>3</v>
      </c>
      <c r="M61" s="1863"/>
    </row>
    <row r="62" spans="1:13">
      <c r="A62" s="1862">
        <v>4</v>
      </c>
      <c r="B62" s="1860"/>
      <c r="C62" s="1862"/>
      <c r="D62" s="1860"/>
      <c r="E62" s="1860"/>
      <c r="F62" s="1863"/>
      <c r="G62" s="1860"/>
      <c r="H62" s="1860"/>
      <c r="I62" s="1860"/>
      <c r="J62" s="1879"/>
      <c r="K62" s="1879"/>
      <c r="L62" s="1862">
        <v>4</v>
      </c>
      <c r="M62" s="1863"/>
    </row>
    <row r="63" spans="1:13">
      <c r="A63" s="1862">
        <v>5</v>
      </c>
      <c r="B63" s="1860"/>
      <c r="C63" s="1862"/>
      <c r="D63" s="1860"/>
      <c r="E63" s="1860"/>
      <c r="F63" s="1863"/>
      <c r="G63" s="1860"/>
      <c r="H63" s="1860"/>
      <c r="I63" s="1860"/>
      <c r="J63" s="1879"/>
      <c r="K63" s="1879"/>
      <c r="L63" s="1862">
        <v>5</v>
      </c>
      <c r="M63" s="1863"/>
    </row>
    <row r="64" spans="1:13">
      <c r="A64" s="1862">
        <v>6</v>
      </c>
      <c r="B64" s="1860"/>
      <c r="C64" s="1862"/>
      <c r="D64" s="1860"/>
      <c r="E64" s="1860"/>
      <c r="F64" s="1863"/>
      <c r="G64" s="1860"/>
      <c r="H64" s="1860"/>
      <c r="I64" s="1860"/>
      <c r="J64" s="1879"/>
      <c r="K64" s="1879"/>
      <c r="L64" s="1862">
        <v>6</v>
      </c>
      <c r="M64" s="1863"/>
    </row>
    <row r="65" spans="1:13">
      <c r="A65" s="1862">
        <v>7</v>
      </c>
      <c r="B65" s="1860"/>
      <c r="C65" s="1862"/>
      <c r="D65" s="1860"/>
      <c r="E65" s="1860"/>
      <c r="F65" s="1863"/>
      <c r="G65" s="1860"/>
      <c r="H65" s="1860"/>
      <c r="I65" s="1860"/>
      <c r="J65" s="1879"/>
      <c r="K65" s="1879"/>
      <c r="L65" s="1862">
        <v>7</v>
      </c>
      <c r="M65" s="1863"/>
    </row>
    <row r="66" spans="1:13">
      <c r="A66" s="1862">
        <v>8</v>
      </c>
      <c r="B66" s="1860"/>
      <c r="C66" s="1862"/>
      <c r="D66" s="1860"/>
      <c r="E66" s="1860"/>
      <c r="F66" s="1863"/>
      <c r="G66" s="1860"/>
      <c r="H66" s="1860"/>
      <c r="I66" s="1860"/>
      <c r="J66" s="1879"/>
      <c r="K66" s="1879"/>
      <c r="L66" s="1862">
        <v>8</v>
      </c>
      <c r="M66" s="1863"/>
    </row>
    <row r="67" spans="1:13">
      <c r="A67" s="1873">
        <v>9</v>
      </c>
      <c r="B67" s="1874"/>
      <c r="C67" s="1873"/>
      <c r="D67" s="1874"/>
      <c r="E67" s="1874"/>
      <c r="F67" s="1876"/>
      <c r="G67" s="1874"/>
      <c r="H67" s="1874"/>
      <c r="I67" s="1874"/>
      <c r="J67" s="1880"/>
      <c r="K67" s="1880"/>
      <c r="L67" s="1873">
        <v>9</v>
      </c>
      <c r="M67" s="1876"/>
    </row>
    <row r="68" spans="1:13">
      <c r="A68" s="3806" t="s">
        <v>388</v>
      </c>
      <c r="B68" s="3806"/>
      <c r="C68" s="3806"/>
      <c r="D68" s="3806"/>
      <c r="E68" s="3806"/>
      <c r="F68" s="1860"/>
      <c r="G68" s="1860"/>
      <c r="H68" s="1860"/>
      <c r="I68" s="1860"/>
      <c r="K68" s="1860"/>
      <c r="L68" s="1860"/>
    </row>
    <row r="69" spans="1:13">
      <c r="A69" s="1882"/>
      <c r="B69" s="1882"/>
      <c r="C69" s="1882"/>
      <c r="D69" s="1882"/>
      <c r="E69" s="1882"/>
      <c r="F69" s="1882"/>
      <c r="G69" s="1882"/>
      <c r="H69" s="1882"/>
      <c r="I69" s="1882"/>
      <c r="J69" s="1882"/>
      <c r="K69" s="1882"/>
      <c r="L69" s="1882"/>
      <c r="M69" s="1882"/>
    </row>
  </sheetData>
  <customSheetViews>
    <customSheetView guid="{D099E5BD-69C3-4A36-A01A-AB9127CD02AF}" fitToPage="1">
      <selection activeCell="H40" sqref="H40"/>
      <pageMargins left="0.5" right="0.5" top="0.375" bottom="0.25" header="0.5" footer="0.5"/>
      <printOptions horizontalCentered="1" verticalCentered="1"/>
      <pageSetup scale="84" orientation="portrait" r:id="rId1"/>
      <headerFooter alignWithMargins="0"/>
    </customSheetView>
  </customSheetViews>
  <mergeCells count="6">
    <mergeCell ref="A68:E68"/>
    <mergeCell ref="A2:M2"/>
    <mergeCell ref="A3:M3"/>
    <mergeCell ref="O15:R17"/>
    <mergeCell ref="A1:F1"/>
    <mergeCell ref="L1:M1"/>
  </mergeCells>
  <printOptions horizontalCentered="1" verticalCentered="1"/>
  <pageMargins left="0.5" right="0.5" top="0.375" bottom="0.25" header="0.5" footer="0.5"/>
  <pageSetup scale="84"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zoomScale="75" zoomScaleNormal="75" workbookViewId="0">
      <selection activeCell="A6" sqref="A6"/>
    </sheetView>
  </sheetViews>
  <sheetFormatPr defaultColWidth="8" defaultRowHeight="14.25" customHeight="1"/>
  <cols>
    <col min="1" max="1" width="100.85546875" style="2684" bestFit="1" customWidth="1"/>
    <col min="2" max="2" width="12.7109375" style="2684" bestFit="1" customWidth="1"/>
    <col min="3" max="3" width="8.28515625" style="2684" customWidth="1"/>
    <col min="4" max="16384" width="8" style="2688"/>
  </cols>
  <sheetData>
    <row r="1" spans="1:6" s="2676" customFormat="1" ht="18.75">
      <c r="A1" s="3599" t="s">
        <v>3204</v>
      </c>
      <c r="B1" s="3600"/>
      <c r="C1" s="3601"/>
      <c r="D1" s="3602"/>
      <c r="E1" s="3602"/>
      <c r="F1" s="3602"/>
    </row>
    <row r="2" spans="1:6" s="2676" customFormat="1" ht="18.75">
      <c r="A2" s="3612" t="s">
        <v>2904</v>
      </c>
      <c r="B2" s="3619"/>
      <c r="C2" s="3620"/>
      <c r="D2" s="3602"/>
      <c r="E2" s="3602"/>
      <c r="F2" s="3602"/>
    </row>
    <row r="3" spans="1:6" s="2676" customFormat="1" ht="9" customHeight="1">
      <c r="A3" s="3621"/>
      <c r="B3" s="3622"/>
      <c r="C3" s="3623"/>
      <c r="D3" s="3602"/>
      <c r="E3" s="3602"/>
      <c r="F3" s="3602"/>
    </row>
    <row r="4" spans="1:6" s="2676" customFormat="1" ht="18.75">
      <c r="A4" s="3613"/>
      <c r="B4" s="3614" t="s">
        <v>2905</v>
      </c>
      <c r="C4" s="3615" t="s">
        <v>384</v>
      </c>
      <c r="D4" s="3602"/>
      <c r="E4" s="3602"/>
      <c r="F4" s="3602"/>
    </row>
    <row r="5" spans="1:6" s="2676" customFormat="1" ht="18.75">
      <c r="A5" s="3613"/>
      <c r="B5" s="3614"/>
      <c r="C5" s="3615"/>
      <c r="D5" s="3602"/>
      <c r="E5" s="3602"/>
      <c r="F5" s="3602"/>
    </row>
    <row r="6" spans="1:6" s="3637" customFormat="1" ht="18.75">
      <c r="A6" s="3633" t="s">
        <v>2906</v>
      </c>
      <c r="B6" s="3634" t="s">
        <v>2347</v>
      </c>
      <c r="C6" s="3635">
        <v>1</v>
      </c>
      <c r="D6" s="3636"/>
      <c r="E6" s="3636"/>
      <c r="F6" s="3636"/>
    </row>
    <row r="7" spans="1:6" s="2677" customFormat="1" ht="18.75">
      <c r="A7" s="3616" t="s">
        <v>2907</v>
      </c>
      <c r="B7" s="3617" t="s">
        <v>2348</v>
      </c>
      <c r="C7" s="3618">
        <v>2</v>
      </c>
      <c r="D7" s="3242"/>
      <c r="E7" s="3242"/>
      <c r="F7" s="3242"/>
    </row>
    <row r="8" spans="1:6" s="3637" customFormat="1" ht="18.75">
      <c r="A8" s="3633" t="s">
        <v>2908</v>
      </c>
      <c r="B8" s="3634" t="s">
        <v>2349</v>
      </c>
      <c r="C8" s="3635">
        <v>3</v>
      </c>
      <c r="D8" s="3636"/>
      <c r="E8" s="3636"/>
      <c r="F8" s="3636"/>
    </row>
    <row r="9" spans="1:6" s="2677" customFormat="1" ht="18.75">
      <c r="A9" s="3616" t="s">
        <v>2909</v>
      </c>
      <c r="B9" s="3617">
        <v>200</v>
      </c>
      <c r="C9" s="3618">
        <v>5</v>
      </c>
      <c r="D9" s="3242"/>
      <c r="E9" s="3242"/>
      <c r="F9" s="3242"/>
    </row>
    <row r="10" spans="1:6" s="3637" customFormat="1" ht="18.75">
      <c r="A10" s="3633" t="s">
        <v>2910</v>
      </c>
      <c r="B10" s="3634">
        <v>210</v>
      </c>
      <c r="C10" s="3635">
        <v>16</v>
      </c>
      <c r="D10" s="3636"/>
      <c r="E10" s="3636"/>
      <c r="F10" s="3636"/>
    </row>
    <row r="11" spans="1:6" s="2677" customFormat="1" ht="18.75">
      <c r="A11" s="3616" t="s">
        <v>3209</v>
      </c>
      <c r="B11" s="3617" t="s">
        <v>3210</v>
      </c>
      <c r="C11" s="3618">
        <v>19</v>
      </c>
      <c r="D11" s="3242"/>
      <c r="E11" s="3242"/>
      <c r="F11" s="3242"/>
    </row>
    <row r="12" spans="1:6" s="3637" customFormat="1" ht="18.75">
      <c r="A12" s="3633" t="s">
        <v>2911</v>
      </c>
      <c r="B12" s="3634">
        <v>220</v>
      </c>
      <c r="C12" s="3635">
        <v>20</v>
      </c>
      <c r="D12" s="3636"/>
      <c r="E12" s="3636"/>
      <c r="F12" s="3636"/>
    </row>
    <row r="13" spans="1:6" s="2677" customFormat="1" ht="18.75">
      <c r="A13" s="3616" t="s">
        <v>2912</v>
      </c>
      <c r="B13" s="3617">
        <v>240</v>
      </c>
      <c r="C13" s="3618">
        <v>21</v>
      </c>
      <c r="D13" s="3242"/>
      <c r="E13" s="3242"/>
      <c r="F13" s="3242"/>
    </row>
    <row r="14" spans="1:6" s="3637" customFormat="1" ht="18.75">
      <c r="A14" s="3633" t="s">
        <v>2913</v>
      </c>
      <c r="B14" s="3634">
        <v>245</v>
      </c>
      <c r="C14" s="3635">
        <v>23</v>
      </c>
      <c r="D14" s="3636"/>
      <c r="E14" s="3636"/>
      <c r="F14" s="3636"/>
    </row>
    <row r="15" spans="1:6" s="2677" customFormat="1" ht="18.75">
      <c r="A15" s="3616" t="s">
        <v>3211</v>
      </c>
      <c r="B15" s="3617">
        <v>310</v>
      </c>
      <c r="C15" s="3618">
        <v>25</v>
      </c>
      <c r="D15" s="3242"/>
      <c r="E15" s="3242"/>
      <c r="F15" s="3242"/>
    </row>
    <row r="16" spans="1:6" s="3637" customFormat="1" ht="18.75">
      <c r="A16" s="3633" t="s">
        <v>2914</v>
      </c>
      <c r="B16" s="3634" t="s">
        <v>2915</v>
      </c>
      <c r="C16" s="3635">
        <v>30</v>
      </c>
      <c r="D16" s="3636"/>
      <c r="E16" s="3636"/>
      <c r="F16" s="3636"/>
    </row>
    <row r="17" spans="1:6" s="2677" customFormat="1" ht="18.75">
      <c r="A17" s="3616" t="s">
        <v>2916</v>
      </c>
      <c r="B17" s="3617">
        <v>330</v>
      </c>
      <c r="C17" s="3618">
        <v>31</v>
      </c>
      <c r="D17" s="3242"/>
      <c r="E17" s="3242"/>
      <c r="F17" s="3242"/>
    </row>
    <row r="18" spans="1:6" s="3637" customFormat="1" ht="18.75">
      <c r="A18" s="3633" t="s">
        <v>2917</v>
      </c>
      <c r="B18" s="3634">
        <v>332</v>
      </c>
      <c r="C18" s="3635">
        <v>34</v>
      </c>
      <c r="D18" s="3636"/>
      <c r="E18" s="3636"/>
      <c r="F18" s="3636"/>
    </row>
    <row r="19" spans="1:6" s="2677" customFormat="1" ht="18.75">
      <c r="A19" s="3616" t="s">
        <v>2918</v>
      </c>
      <c r="B19" s="3617">
        <v>335</v>
      </c>
      <c r="C19" s="3618">
        <v>35</v>
      </c>
      <c r="D19" s="3242"/>
      <c r="E19" s="3242"/>
      <c r="F19" s="3242"/>
    </row>
    <row r="20" spans="1:6" s="3637" customFormat="1" ht="18.75">
      <c r="A20" s="3633" t="s">
        <v>2919</v>
      </c>
      <c r="B20" s="3634">
        <v>342</v>
      </c>
      <c r="C20" s="3635">
        <v>36</v>
      </c>
      <c r="D20" s="3636"/>
      <c r="E20" s="3636"/>
      <c r="F20" s="3636"/>
    </row>
    <row r="21" spans="1:6" s="2677" customFormat="1" ht="18.75">
      <c r="A21" s="3616" t="s">
        <v>2920</v>
      </c>
      <c r="B21" s="3617" t="s">
        <v>2921</v>
      </c>
      <c r="C21" s="3618">
        <v>38</v>
      </c>
      <c r="D21" s="3242"/>
      <c r="E21" s="3242"/>
      <c r="F21" s="3242"/>
    </row>
    <row r="22" spans="1:6" s="3637" customFormat="1" ht="18.75">
      <c r="A22" s="3633" t="s">
        <v>2922</v>
      </c>
      <c r="B22" s="3634" t="s">
        <v>2923</v>
      </c>
      <c r="C22" s="3635">
        <v>39</v>
      </c>
      <c r="D22" s="3636"/>
      <c r="E22" s="3636"/>
      <c r="F22" s="3636"/>
    </row>
    <row r="23" spans="1:6" s="2677" customFormat="1" ht="18.75">
      <c r="A23" s="3616" t="s">
        <v>908</v>
      </c>
      <c r="B23" s="3617">
        <v>410</v>
      </c>
      <c r="C23" s="3618">
        <v>40</v>
      </c>
      <c r="D23" s="3242"/>
      <c r="E23" s="3242"/>
      <c r="F23" s="3242"/>
    </row>
    <row r="24" spans="1:6" s="3637" customFormat="1" ht="18.75">
      <c r="A24" s="3633" t="s">
        <v>2924</v>
      </c>
      <c r="B24" s="3634">
        <v>412</v>
      </c>
      <c r="C24" s="3635">
        <v>48</v>
      </c>
      <c r="D24" s="3636"/>
      <c r="E24" s="3636"/>
      <c r="F24" s="3636"/>
    </row>
    <row r="25" spans="1:6" s="2677" customFormat="1" ht="18.75">
      <c r="A25" s="3616" t="s">
        <v>2925</v>
      </c>
      <c r="B25" s="3617">
        <v>414</v>
      </c>
      <c r="C25" s="3618">
        <v>49</v>
      </c>
      <c r="D25" s="3242"/>
      <c r="E25" s="3242"/>
      <c r="F25" s="3242"/>
    </row>
    <row r="26" spans="1:6" s="3637" customFormat="1" ht="18.75">
      <c r="A26" s="3633" t="s">
        <v>2926</v>
      </c>
      <c r="B26" s="3634">
        <v>415</v>
      </c>
      <c r="C26" s="3635">
        <v>51</v>
      </c>
      <c r="D26" s="3636"/>
      <c r="E26" s="3636"/>
      <c r="F26" s="3636"/>
    </row>
    <row r="27" spans="1:6" s="2677" customFormat="1" ht="18.75">
      <c r="A27" s="3616" t="s">
        <v>2927</v>
      </c>
      <c r="B27" s="3617">
        <v>415</v>
      </c>
      <c r="C27" s="3618" t="s">
        <v>3233</v>
      </c>
      <c r="D27" s="3242"/>
      <c r="E27" s="3242"/>
      <c r="F27" s="3242"/>
    </row>
    <row r="28" spans="1:6" s="3637" customFormat="1" ht="18.75">
      <c r="A28" s="3633" t="s">
        <v>2928</v>
      </c>
      <c r="B28" s="3634">
        <v>417</v>
      </c>
      <c r="C28" s="3635">
        <v>54</v>
      </c>
      <c r="D28" s="3636"/>
      <c r="E28" s="3636"/>
      <c r="F28" s="3636"/>
    </row>
    <row r="29" spans="1:6" s="2677" customFormat="1" ht="18.75">
      <c r="A29" s="3616" t="s">
        <v>2929</v>
      </c>
      <c r="B29" s="3617">
        <v>450</v>
      </c>
      <c r="C29" s="3618">
        <v>55</v>
      </c>
      <c r="D29" s="3242"/>
      <c r="E29" s="3242"/>
      <c r="F29" s="3242"/>
    </row>
    <row r="30" spans="1:6" s="3637" customFormat="1" ht="18.75">
      <c r="A30" s="3633" t="s">
        <v>2930</v>
      </c>
      <c r="B30" s="3634">
        <v>501</v>
      </c>
      <c r="C30" s="3635">
        <v>57</v>
      </c>
      <c r="D30" s="3636"/>
      <c r="E30" s="3636"/>
      <c r="F30" s="3636"/>
    </row>
    <row r="31" spans="1:6" s="2677" customFormat="1" ht="18.75">
      <c r="A31" s="3616" t="s">
        <v>2931</v>
      </c>
      <c r="B31" s="3617">
        <v>502</v>
      </c>
      <c r="C31" s="3618">
        <v>58</v>
      </c>
      <c r="D31" s="3242"/>
      <c r="E31" s="3242"/>
      <c r="F31" s="3242"/>
    </row>
    <row r="32" spans="1:6" s="3637" customFormat="1" ht="18.75">
      <c r="A32" s="3633" t="s">
        <v>2932</v>
      </c>
      <c r="B32" s="3634">
        <v>510</v>
      </c>
      <c r="C32" s="3635">
        <v>59</v>
      </c>
      <c r="D32" s="3636"/>
      <c r="E32" s="3636"/>
      <c r="F32" s="3636"/>
    </row>
    <row r="33" spans="1:6" s="2677" customFormat="1" ht="18.75">
      <c r="A33" s="3616" t="s">
        <v>3439</v>
      </c>
      <c r="B33" s="3617"/>
      <c r="C33" s="3618"/>
      <c r="D33" s="3242"/>
      <c r="E33" s="3242"/>
      <c r="F33" s="3242"/>
    </row>
    <row r="34" spans="1:6" s="2677" customFormat="1" ht="18.75">
      <c r="A34" s="3616" t="s">
        <v>3440</v>
      </c>
      <c r="B34" s="3617">
        <v>512</v>
      </c>
      <c r="C34" s="3618">
        <v>60</v>
      </c>
      <c r="D34" s="3242"/>
      <c r="E34" s="3242"/>
      <c r="F34" s="3242"/>
    </row>
    <row r="35" spans="1:6" s="3637" customFormat="1" ht="18.75">
      <c r="A35" s="3633" t="s">
        <v>2933</v>
      </c>
      <c r="B35" s="3634">
        <v>700</v>
      </c>
      <c r="C35" s="3635">
        <v>62</v>
      </c>
      <c r="D35" s="3636"/>
      <c r="E35" s="3636"/>
      <c r="F35" s="3636"/>
    </row>
    <row r="36" spans="1:6" s="2677" customFormat="1" ht="18.75">
      <c r="A36" s="3616" t="s">
        <v>2934</v>
      </c>
      <c r="B36" s="3617">
        <v>702</v>
      </c>
      <c r="C36" s="3618">
        <v>64</v>
      </c>
      <c r="D36" s="3242"/>
      <c r="E36" s="3242"/>
      <c r="F36" s="3242"/>
    </row>
    <row r="37" spans="1:6" s="3637" customFormat="1" ht="18.75">
      <c r="A37" s="3633" t="s">
        <v>2935</v>
      </c>
      <c r="B37" s="3634">
        <v>710</v>
      </c>
      <c r="C37" s="3635">
        <v>65</v>
      </c>
      <c r="D37" s="3636"/>
      <c r="E37" s="3636"/>
      <c r="F37" s="3636"/>
    </row>
    <row r="38" spans="1:6" s="2677" customFormat="1" ht="18.75">
      <c r="A38" s="3616" t="s">
        <v>2936</v>
      </c>
      <c r="B38" s="3617" t="s">
        <v>2937</v>
      </c>
      <c r="C38" s="3618">
        <v>72</v>
      </c>
      <c r="D38" s="3242"/>
      <c r="E38" s="3242"/>
      <c r="F38" s="3242"/>
    </row>
    <row r="39" spans="1:6" s="3637" customFormat="1" ht="18.75">
      <c r="A39" s="3633" t="s">
        <v>2938</v>
      </c>
      <c r="B39" s="3634">
        <v>720</v>
      </c>
      <c r="C39" s="3635">
        <v>73</v>
      </c>
      <c r="D39" s="3636"/>
      <c r="E39" s="3636"/>
      <c r="F39" s="3636"/>
    </row>
    <row r="40" spans="1:6" s="2677" customFormat="1" ht="18.75">
      <c r="A40" s="3616" t="s">
        <v>2939</v>
      </c>
      <c r="B40" s="3617">
        <v>750</v>
      </c>
      <c r="C40" s="3618">
        <v>74</v>
      </c>
      <c r="D40" s="3242"/>
      <c r="E40" s="3242"/>
      <c r="F40" s="3242"/>
    </row>
    <row r="41" spans="1:6" s="3637" customFormat="1" ht="18.75">
      <c r="A41" s="3633" t="s">
        <v>2940</v>
      </c>
      <c r="B41" s="3634">
        <v>755</v>
      </c>
      <c r="C41" s="3635">
        <v>75</v>
      </c>
      <c r="D41" s="3636"/>
      <c r="E41" s="3636"/>
      <c r="F41" s="3636"/>
    </row>
    <row r="42" spans="1:6" s="2677" customFormat="1" ht="18.75">
      <c r="A42" s="3616" t="s">
        <v>2719</v>
      </c>
      <c r="B42" s="3617" t="s">
        <v>3212</v>
      </c>
      <c r="C42" s="3618">
        <v>81</v>
      </c>
      <c r="D42" s="3242"/>
      <c r="E42" s="3242"/>
      <c r="F42" s="3242"/>
    </row>
    <row r="43" spans="1:6" s="3637" customFormat="1" ht="18.75">
      <c r="A43" s="3633" t="s">
        <v>3213</v>
      </c>
      <c r="B43" s="3634" t="s">
        <v>3214</v>
      </c>
      <c r="C43" s="3635">
        <v>82</v>
      </c>
      <c r="D43" s="3636"/>
      <c r="E43" s="3636"/>
      <c r="F43" s="3636"/>
    </row>
    <row r="44" spans="1:6" s="2677" customFormat="1" ht="18.75">
      <c r="A44" s="3616" t="s">
        <v>3215</v>
      </c>
      <c r="B44" s="3617" t="s">
        <v>3216</v>
      </c>
      <c r="C44" s="3618">
        <v>84</v>
      </c>
      <c r="D44" s="3242"/>
      <c r="E44" s="3242"/>
      <c r="F44" s="3242"/>
    </row>
    <row r="45" spans="1:6" s="3637" customFormat="1" ht="18.75">
      <c r="A45" s="3633" t="s">
        <v>3217</v>
      </c>
      <c r="B45" s="3634" t="s">
        <v>3218</v>
      </c>
      <c r="C45" s="3635">
        <v>85</v>
      </c>
      <c r="D45" s="3636"/>
      <c r="E45" s="3636"/>
      <c r="F45" s="3636"/>
    </row>
    <row r="46" spans="1:6" s="2677" customFormat="1" ht="18.75">
      <c r="A46" s="3616" t="s">
        <v>3219</v>
      </c>
      <c r="B46" s="3617" t="s">
        <v>3220</v>
      </c>
      <c r="C46" s="3618">
        <v>86</v>
      </c>
      <c r="D46" s="3242"/>
      <c r="E46" s="3242"/>
      <c r="F46" s="3242"/>
    </row>
    <row r="47" spans="1:6" s="3637" customFormat="1" ht="18.75">
      <c r="A47" s="3633" t="s">
        <v>3221</v>
      </c>
      <c r="B47" s="3634" t="s">
        <v>3222</v>
      </c>
      <c r="C47" s="3635">
        <v>87</v>
      </c>
      <c r="D47" s="3636"/>
      <c r="E47" s="3636"/>
      <c r="F47" s="3636"/>
    </row>
    <row r="48" spans="1:6" s="2677" customFormat="1" ht="18.75">
      <c r="A48" s="3616" t="s">
        <v>3223</v>
      </c>
      <c r="B48" s="3617" t="s">
        <v>3224</v>
      </c>
      <c r="C48" s="3618">
        <v>94</v>
      </c>
      <c r="D48" s="3242"/>
      <c r="E48" s="3242"/>
      <c r="F48" s="3242"/>
    </row>
    <row r="49" spans="1:6" s="3637" customFormat="1" ht="18.75">
      <c r="A49" s="3633" t="s">
        <v>3225</v>
      </c>
      <c r="B49" s="3634" t="s">
        <v>3226</v>
      </c>
      <c r="C49" s="3635">
        <v>96</v>
      </c>
      <c r="D49" s="3636"/>
      <c r="E49" s="3636"/>
      <c r="F49" s="3636"/>
    </row>
    <row r="50" spans="1:6" s="2677" customFormat="1" ht="18.75">
      <c r="A50" s="3616" t="s">
        <v>3227</v>
      </c>
      <c r="B50" s="3617" t="s">
        <v>3228</v>
      </c>
      <c r="C50" s="3618">
        <v>101</v>
      </c>
      <c r="D50" s="3242"/>
      <c r="E50" s="3242"/>
      <c r="F50" s="3242"/>
    </row>
    <row r="51" spans="1:6" s="3637" customFormat="1" ht="18.75">
      <c r="A51" s="3633" t="s">
        <v>3229</v>
      </c>
      <c r="B51" s="3634" t="s">
        <v>3230</v>
      </c>
      <c r="C51" s="3635">
        <v>102</v>
      </c>
      <c r="D51" s="3636"/>
      <c r="E51" s="3636"/>
      <c r="F51" s="3636"/>
    </row>
    <row r="52" spans="1:6" s="2677" customFormat="1" ht="18.75">
      <c r="A52" s="3616" t="s">
        <v>3231</v>
      </c>
      <c r="B52" s="3617" t="s">
        <v>3232</v>
      </c>
      <c r="C52" s="3618">
        <v>103</v>
      </c>
      <c r="D52" s="3242"/>
      <c r="E52" s="3242"/>
      <c r="F52" s="3242"/>
    </row>
    <row r="53" spans="1:6" s="3637" customFormat="1" ht="18.75">
      <c r="A53" s="3633" t="s">
        <v>2941</v>
      </c>
      <c r="B53" s="3634"/>
      <c r="C53" s="3635">
        <v>104</v>
      </c>
      <c r="D53" s="3636"/>
      <c r="E53" s="3636"/>
      <c r="F53" s="3636"/>
    </row>
    <row r="54" spans="1:6" s="2677" customFormat="1" ht="18.75">
      <c r="A54" s="3616" t="s">
        <v>2942</v>
      </c>
      <c r="B54" s="3617"/>
      <c r="C54" s="3618">
        <v>105</v>
      </c>
      <c r="D54" s="3242"/>
      <c r="E54" s="3242"/>
      <c r="F54" s="3242"/>
    </row>
    <row r="55" spans="1:6" s="3637" customFormat="1" ht="18.75">
      <c r="A55" s="3633" t="s">
        <v>2943</v>
      </c>
      <c r="B55" s="3634"/>
      <c r="C55" s="3635">
        <v>106</v>
      </c>
      <c r="D55" s="3636"/>
      <c r="E55" s="3636"/>
      <c r="F55" s="3636"/>
    </row>
    <row r="56" spans="1:6" s="2687" customFormat="1" ht="14.25" customHeight="1">
      <c r="A56" s="3613"/>
      <c r="B56" s="3614"/>
      <c r="C56" s="3615"/>
    </row>
    <row r="57" spans="1:6" s="2687" customFormat="1" ht="14.25" customHeight="1">
      <c r="A57" s="3624"/>
      <c r="B57" s="3625"/>
      <c r="C57" s="3626"/>
    </row>
    <row r="58" spans="1:6" s="2687" customFormat="1" ht="14.25" customHeight="1">
      <c r="A58" s="3492" t="s">
        <v>388</v>
      </c>
      <c r="B58" s="2678"/>
      <c r="C58" s="2678"/>
    </row>
    <row r="59" spans="1:6" s="2687" customFormat="1" ht="14.25" customHeight="1">
      <c r="A59" s="2679"/>
      <c r="B59" s="2680"/>
      <c r="C59" s="2680"/>
    </row>
    <row r="60" spans="1:6" s="2687" customFormat="1" ht="14.25" customHeight="1">
      <c r="A60" s="2679"/>
      <c r="B60" s="2680"/>
      <c r="C60" s="2680"/>
    </row>
    <row r="61" spans="1:6" s="2687" customFormat="1" ht="14.25" customHeight="1">
      <c r="A61" s="2679"/>
      <c r="B61" s="2680"/>
      <c r="C61" s="2680"/>
    </row>
    <row r="62" spans="1:6" s="2687" customFormat="1" ht="14.25" customHeight="1">
      <c r="A62" s="2679"/>
      <c r="B62" s="2680"/>
      <c r="C62" s="2680"/>
    </row>
    <row r="63" spans="1:6" s="2687" customFormat="1" ht="14.25" customHeight="1">
      <c r="A63" s="2679"/>
      <c r="B63" s="2680"/>
      <c r="C63" s="2680"/>
    </row>
    <row r="64" spans="1:6" s="2687" customFormat="1" ht="14.25" customHeight="1">
      <c r="A64" s="2679"/>
      <c r="B64" s="2680"/>
      <c r="C64" s="2680"/>
    </row>
    <row r="65" spans="1:3" s="2687" customFormat="1" ht="14.25" customHeight="1">
      <c r="A65" s="2679"/>
      <c r="B65" s="2680"/>
      <c r="C65" s="2680"/>
    </row>
    <row r="66" spans="1:3" s="2687" customFormat="1" ht="14.25" customHeight="1">
      <c r="A66" s="2679"/>
      <c r="B66" s="2680"/>
      <c r="C66" s="2680"/>
    </row>
    <row r="67" spans="1:3" s="2687" customFormat="1" ht="14.25" customHeight="1">
      <c r="A67" s="2679"/>
      <c r="B67" s="2680"/>
      <c r="C67" s="2680"/>
    </row>
    <row r="68" spans="1:3" s="2687" customFormat="1" ht="14.25" customHeight="1">
      <c r="A68" s="2682"/>
      <c r="B68" s="2682"/>
      <c r="C68" s="2682"/>
    </row>
    <row r="69" spans="1:3" s="2687" customFormat="1" ht="14.25" customHeight="1">
      <c r="A69" s="2679"/>
      <c r="B69" s="2680"/>
      <c r="C69" s="2680"/>
    </row>
    <row r="70" spans="1:3" s="2687" customFormat="1" ht="14.25" customHeight="1">
      <c r="A70" s="2679"/>
      <c r="B70" s="2680"/>
      <c r="C70" s="2680"/>
    </row>
    <row r="71" spans="1:3" s="2687" customFormat="1" ht="14.25" customHeight="1">
      <c r="A71" s="2679"/>
      <c r="B71" s="2680"/>
      <c r="C71" s="2680"/>
    </row>
    <row r="72" spans="1:3" s="2687" customFormat="1" ht="14.25" customHeight="1">
      <c r="A72" s="2679"/>
      <c r="B72" s="2680"/>
      <c r="C72" s="2680"/>
    </row>
    <row r="73" spans="1:3" s="2687" customFormat="1" ht="14.25" customHeight="1">
      <c r="A73" s="2679"/>
      <c r="B73" s="2680"/>
      <c r="C73" s="2680"/>
    </row>
    <row r="74" spans="1:3" s="2687" customFormat="1" ht="14.25" customHeight="1">
      <c r="A74" s="2679"/>
      <c r="B74" s="2680"/>
      <c r="C74" s="2680"/>
    </row>
    <row r="75" spans="1:3" s="2687" customFormat="1" ht="14.25" customHeight="1">
      <c r="A75" s="2679"/>
      <c r="B75" s="2680"/>
      <c r="C75" s="2680"/>
    </row>
    <row r="76" spans="1:3" s="2687" customFormat="1" ht="14.25" customHeight="1">
      <c r="A76" s="2679"/>
      <c r="B76" s="2680"/>
      <c r="C76" s="2680"/>
    </row>
    <row r="77" spans="1:3" s="2687" customFormat="1" ht="14.25" customHeight="1">
      <c r="A77" s="2679"/>
      <c r="B77" s="2680"/>
      <c r="C77" s="2680"/>
    </row>
    <row r="78" spans="1:3" s="2687" customFormat="1" ht="14.25" customHeight="1">
      <c r="A78" s="2679"/>
      <c r="B78" s="2680"/>
      <c r="C78" s="2680"/>
    </row>
    <row r="79" spans="1:3" s="2687" customFormat="1" ht="14.25" customHeight="1">
      <c r="A79" s="2679"/>
      <c r="B79" s="2680"/>
      <c r="C79" s="2680"/>
    </row>
    <row r="80" spans="1:3" s="2687" customFormat="1" ht="14.25" customHeight="1">
      <c r="A80" s="2679"/>
      <c r="B80" s="2680"/>
      <c r="C80" s="2680"/>
    </row>
    <row r="81" spans="1:3" s="2687" customFormat="1" ht="14.25" customHeight="1">
      <c r="A81" s="2679"/>
      <c r="B81" s="2680"/>
      <c r="C81" s="2680"/>
    </row>
    <row r="82" spans="1:3" s="2687" customFormat="1" ht="14.25" customHeight="1">
      <c r="A82" s="2679"/>
      <c r="B82" s="2680"/>
      <c r="C82" s="2680"/>
    </row>
    <row r="83" spans="1:3" s="2687" customFormat="1" ht="14.25" customHeight="1">
      <c r="A83" s="2679"/>
      <c r="B83" s="2680"/>
      <c r="C83" s="2680"/>
    </row>
    <row r="84" spans="1:3" s="2687" customFormat="1" ht="14.25" customHeight="1">
      <c r="A84" s="2679"/>
      <c r="B84" s="2680"/>
      <c r="C84" s="2680"/>
    </row>
    <row r="85" spans="1:3" s="2687" customFormat="1" ht="14.25" customHeight="1">
      <c r="A85" s="2679"/>
      <c r="B85" s="2680"/>
      <c r="C85" s="2680"/>
    </row>
    <row r="86" spans="1:3" s="2687" customFormat="1" ht="14.25" customHeight="1">
      <c r="A86" s="2679"/>
      <c r="B86" s="2680"/>
      <c r="C86" s="2680"/>
    </row>
    <row r="87" spans="1:3" s="2687" customFormat="1" ht="14.25" customHeight="1">
      <c r="A87" s="2679"/>
      <c r="B87" s="2680"/>
      <c r="C87" s="2680"/>
    </row>
    <row r="88" spans="1:3" s="2687" customFormat="1" ht="14.25" customHeight="1">
      <c r="A88" s="2679"/>
      <c r="B88" s="2680"/>
      <c r="C88" s="2680"/>
    </row>
    <row r="89" spans="1:3" s="2687" customFormat="1" ht="14.25" customHeight="1">
      <c r="A89" s="2679"/>
      <c r="B89" s="2680"/>
      <c r="C89" s="2680"/>
    </row>
    <row r="90" spans="1:3" s="2687" customFormat="1" ht="14.25" customHeight="1">
      <c r="A90" s="2679"/>
      <c r="B90" s="2680"/>
      <c r="C90" s="2680"/>
    </row>
    <row r="91" spans="1:3" s="2687" customFormat="1" ht="14.25" customHeight="1">
      <c r="A91" s="2679"/>
      <c r="B91" s="2680"/>
      <c r="C91" s="2680"/>
    </row>
    <row r="92" spans="1:3" s="2687" customFormat="1" ht="14.25" customHeight="1">
      <c r="A92" s="2679"/>
      <c r="B92" s="2680"/>
      <c r="C92" s="2680"/>
    </row>
    <row r="93" spans="1:3" s="2687" customFormat="1" ht="14.25" customHeight="1">
      <c r="A93" s="2679"/>
      <c r="B93" s="2680"/>
      <c r="C93" s="2680"/>
    </row>
    <row r="94" spans="1:3" s="2687" customFormat="1" ht="14.25" customHeight="1">
      <c r="A94" s="2679"/>
      <c r="B94" s="2680"/>
      <c r="C94" s="2680"/>
    </row>
    <row r="95" spans="1:3" s="2687" customFormat="1" ht="14.25" customHeight="1">
      <c r="A95" s="2679"/>
      <c r="B95" s="2680"/>
      <c r="C95" s="2680"/>
    </row>
    <row r="96" spans="1:3" s="2687" customFormat="1" ht="14.25" customHeight="1">
      <c r="A96" s="2679"/>
      <c r="B96" s="2680"/>
      <c r="C96" s="2680"/>
    </row>
    <row r="97" spans="1:3" s="2687" customFormat="1" ht="14.25" customHeight="1">
      <c r="A97" s="2679"/>
      <c r="B97" s="2680"/>
      <c r="C97" s="2680"/>
    </row>
    <row r="98" spans="1:3" s="2687" customFormat="1" ht="14.25" customHeight="1">
      <c r="A98" s="2679"/>
      <c r="B98" s="2680"/>
      <c r="C98" s="2680"/>
    </row>
    <row r="99" spans="1:3" s="2687" customFormat="1" ht="14.25" customHeight="1">
      <c r="A99" s="2679"/>
      <c r="B99" s="2680"/>
      <c r="C99" s="2680"/>
    </row>
    <row r="100" spans="1:3" s="2687" customFormat="1" ht="14.25" customHeight="1">
      <c r="A100" s="2679"/>
      <c r="B100" s="2680"/>
      <c r="C100" s="2680"/>
    </row>
    <row r="101" spans="1:3" s="2687" customFormat="1" ht="14.25" customHeight="1">
      <c r="A101" s="2679"/>
      <c r="B101" s="2680"/>
      <c r="C101" s="2680"/>
    </row>
    <row r="102" spans="1:3" s="2687" customFormat="1" ht="14.25" customHeight="1">
      <c r="A102" s="2679"/>
      <c r="B102" s="2680"/>
      <c r="C102" s="2680"/>
    </row>
    <row r="103" spans="1:3" s="2687" customFormat="1" ht="14.25" customHeight="1">
      <c r="A103" s="2679"/>
      <c r="B103" s="2680"/>
      <c r="C103" s="2680"/>
    </row>
    <row r="104" spans="1:3" s="2687" customFormat="1" ht="14.25" customHeight="1">
      <c r="A104" s="2679"/>
      <c r="B104" s="2680"/>
      <c r="C104" s="2680"/>
    </row>
    <row r="105" spans="1:3" s="2687" customFormat="1" ht="14.25" customHeight="1">
      <c r="A105" s="2679"/>
      <c r="B105" s="2680"/>
      <c r="C105" s="2680"/>
    </row>
    <row r="106" spans="1:3" s="2687" customFormat="1" ht="14.25" customHeight="1">
      <c r="A106" s="2679"/>
      <c r="B106" s="2680"/>
      <c r="C106" s="2680"/>
    </row>
    <row r="107" spans="1:3" s="2687" customFormat="1" ht="14.25" customHeight="1">
      <c r="A107" s="2679"/>
      <c r="B107" s="2680"/>
      <c r="C107" s="2680"/>
    </row>
    <row r="108" spans="1:3" s="2687" customFormat="1" ht="14.25" customHeight="1">
      <c r="A108" s="2679"/>
      <c r="B108" s="2680"/>
      <c r="C108" s="2680"/>
    </row>
    <row r="109" spans="1:3" s="2687" customFormat="1" ht="14.25" customHeight="1">
      <c r="A109" s="2679"/>
      <c r="B109" s="2680"/>
      <c r="C109" s="2680"/>
    </row>
    <row r="110" spans="1:3" s="2687" customFormat="1" ht="14.25" customHeight="1">
      <c r="A110" s="2679"/>
      <c r="B110" s="2680"/>
      <c r="C110" s="2680"/>
    </row>
    <row r="111" spans="1:3" s="2687" customFormat="1" ht="14.25" customHeight="1">
      <c r="A111" s="2679"/>
      <c r="B111" s="2680"/>
      <c r="C111" s="2680"/>
    </row>
    <row r="112" spans="1:3" s="2687" customFormat="1" ht="14.25" customHeight="1">
      <c r="A112" s="2679"/>
      <c r="B112" s="2680"/>
      <c r="C112" s="2680"/>
    </row>
    <row r="113" spans="1:3" s="2687" customFormat="1" ht="14.25" customHeight="1">
      <c r="A113" s="2679"/>
      <c r="B113" s="2680"/>
      <c r="C113" s="2680"/>
    </row>
    <row r="114" spans="1:3" s="2687" customFormat="1" ht="14.25" customHeight="1">
      <c r="A114" s="2679"/>
      <c r="B114" s="2680"/>
      <c r="C114" s="2680"/>
    </row>
    <row r="115" spans="1:3" s="2687" customFormat="1" ht="14.25" customHeight="1">
      <c r="A115" s="2679"/>
      <c r="B115" s="2680"/>
      <c r="C115" s="2680"/>
    </row>
    <row r="116" spans="1:3" s="2687" customFormat="1" ht="14.25" customHeight="1">
      <c r="A116" s="2679"/>
      <c r="B116" s="2680"/>
      <c r="C116" s="2680"/>
    </row>
    <row r="117" spans="1:3" s="2687" customFormat="1" ht="14.25" customHeight="1">
      <c r="A117" s="2679"/>
      <c r="B117" s="2680"/>
      <c r="C117" s="2680"/>
    </row>
    <row r="118" spans="1:3" s="2687" customFormat="1" ht="14.25" customHeight="1">
      <c r="A118" s="2679"/>
      <c r="B118" s="2680"/>
      <c r="C118" s="2683"/>
    </row>
    <row r="119" spans="1:3" s="2687" customFormat="1" ht="14.25" customHeight="1">
      <c r="A119" s="2681"/>
      <c r="B119" s="2681"/>
      <c r="C119" s="2681"/>
    </row>
    <row r="120" spans="1:3" s="2687" customFormat="1" ht="14.25" customHeight="1">
      <c r="A120" s="2681"/>
      <c r="B120" s="2681"/>
      <c r="C120" s="2681"/>
    </row>
    <row r="121" spans="1:3" s="2687" customFormat="1" ht="14.25" customHeight="1">
      <c r="A121" s="2681"/>
      <c r="B121" s="2681"/>
      <c r="C121" s="2681"/>
    </row>
    <row r="122" spans="1:3" s="2687" customFormat="1" ht="14.25" customHeight="1">
      <c r="A122" s="2681"/>
      <c r="B122" s="2681"/>
      <c r="C122" s="2681"/>
    </row>
    <row r="123" spans="1:3" s="2687" customFormat="1" ht="14.25" customHeight="1">
      <c r="A123" s="2681"/>
      <c r="B123" s="2681"/>
      <c r="C123" s="2681"/>
    </row>
    <row r="124" spans="1:3" s="2687" customFormat="1" ht="14.25" customHeight="1">
      <c r="A124" s="2681"/>
      <c r="B124" s="2681"/>
      <c r="C124" s="2681"/>
    </row>
    <row r="125" spans="1:3" s="2687" customFormat="1" ht="14.25" customHeight="1">
      <c r="A125" s="2681"/>
      <c r="B125" s="2681"/>
      <c r="C125" s="2681"/>
    </row>
    <row r="126" spans="1:3" s="2687" customFormat="1" ht="14.25" customHeight="1">
      <c r="A126" s="2681"/>
      <c r="B126" s="2681"/>
      <c r="C126" s="2681"/>
    </row>
    <row r="127" spans="1:3" s="2687" customFormat="1" ht="14.25" customHeight="1">
      <c r="A127" s="2681"/>
      <c r="B127" s="2681"/>
      <c r="C127" s="2681"/>
    </row>
    <row r="128" spans="1:3" ht="14.25" customHeight="1">
      <c r="A128" s="2681"/>
      <c r="B128" s="2681"/>
      <c r="C128" s="2681"/>
    </row>
    <row r="129" spans="1:3" ht="14.25" customHeight="1">
      <c r="A129" s="2681"/>
      <c r="B129" s="2681"/>
      <c r="C129" s="2681"/>
    </row>
    <row r="130" spans="1:3" ht="14.25" customHeight="1">
      <c r="A130" s="2681"/>
      <c r="B130" s="2681"/>
      <c r="C130" s="2681"/>
    </row>
    <row r="131" spans="1:3" ht="14.25" customHeight="1">
      <c r="A131" s="2681"/>
      <c r="B131" s="2681"/>
      <c r="C131" s="2681"/>
    </row>
    <row r="132" spans="1:3" ht="14.25" customHeight="1">
      <c r="A132" s="2681"/>
      <c r="B132" s="2681"/>
      <c r="C132" s="2681"/>
    </row>
    <row r="133" spans="1:3" ht="14.25" customHeight="1">
      <c r="A133" s="2681"/>
      <c r="B133" s="2681"/>
      <c r="C133" s="2681"/>
    </row>
    <row r="134" spans="1:3" ht="14.25" customHeight="1">
      <c r="A134" s="2681"/>
      <c r="B134" s="2681"/>
      <c r="C134" s="2681"/>
    </row>
    <row r="135" spans="1:3" ht="14.25" customHeight="1">
      <c r="A135" s="2681"/>
      <c r="B135" s="2681"/>
      <c r="C135" s="2681"/>
    </row>
    <row r="136" spans="1:3" ht="14.25" customHeight="1">
      <c r="A136" s="2681"/>
      <c r="B136" s="2681"/>
      <c r="C136" s="2681"/>
    </row>
    <row r="137" spans="1:3" ht="14.25" customHeight="1">
      <c r="A137" s="2681"/>
      <c r="B137" s="2681"/>
      <c r="C137" s="2681"/>
    </row>
    <row r="138" spans="1:3" ht="14.25" customHeight="1">
      <c r="A138" s="2681"/>
      <c r="B138" s="2681"/>
      <c r="C138" s="2681"/>
    </row>
    <row r="139" spans="1:3" ht="14.25" customHeight="1">
      <c r="A139" s="2681"/>
      <c r="B139" s="2681"/>
      <c r="C139" s="2681"/>
    </row>
    <row r="140" spans="1:3" ht="14.25" customHeight="1">
      <c r="A140" s="2681"/>
      <c r="B140" s="2681"/>
      <c r="C140" s="2681"/>
    </row>
    <row r="141" spans="1:3" ht="14.25" customHeight="1">
      <c r="A141" s="2681"/>
      <c r="B141" s="2681"/>
      <c r="C141" s="2681"/>
    </row>
  </sheetData>
  <customSheetViews>
    <customSheetView guid="{4E7A3D04-9F51-465C-A42B-3DF9B3E7D5B5}" scale="75" showPageBreaks="1" fitToPage="1" printArea="1">
      <selection activeCell="P19" sqref="P19"/>
      <rowBreaks count="1" manualBreakCount="1">
        <brk id="61" max="16383" man="1"/>
      </rowBreaks>
      <pageMargins left="0.75" right="0.25" top="0.45" bottom="0.23" header="0.17" footer="0"/>
      <printOptions verticalCentered="1"/>
      <pageSetup scale="68" orientation="portrait" horizontalDpi="4294967292" r:id="rId1"/>
      <headerFooter alignWithMargins="0"/>
    </customSheetView>
    <customSheetView guid="{0DB5BAD5-393A-4F38-9E8B-709DEA7858B1}" scale="75" showPageBreaks="1" fitToPage="1" printArea="1">
      <selection activeCell="F24" sqref="F24"/>
      <rowBreaks count="1" manualBreakCount="1">
        <brk id="61" max="16383" man="1"/>
      </rowBreaks>
      <pageMargins left="0.75" right="0.25" top="0.45" bottom="0.23" header="0.17" footer="0"/>
      <printOptions verticalCentered="1"/>
      <pageSetup scale="68" orientation="portrait" horizontalDpi="4294967292" r:id="rId2"/>
      <headerFooter alignWithMargins="0"/>
    </customSheetView>
    <customSheetView guid="{9188604F-721B-4607-B5A7-F14601E34BB8}" scale="75" showPageBreaks="1" fitToPage="1" printArea="1">
      <selection activeCell="F24" sqref="F24"/>
      <rowBreaks count="1" manualBreakCount="1">
        <brk id="61" max="16383" man="1"/>
      </rowBreaks>
      <pageMargins left="0.75" right="0.25" top="0.45" bottom="0.23" header="0.17" footer="0"/>
      <printOptions verticalCentered="1"/>
      <pageSetup scale="69" orientation="portrait" horizontalDpi="4294967292" r:id="rId3"/>
      <headerFooter alignWithMargins="0"/>
    </customSheetView>
    <customSheetView guid="{26429A53-B624-4AA6-8C8D-667186B058B8}" scale="75" fitToPage="1">
      <selection activeCell="F24" sqref="F24"/>
      <rowBreaks count="1" manualBreakCount="1">
        <brk id="61" max="16383" man="1"/>
      </rowBreaks>
      <pageMargins left="0.75" right="0.25" top="0.45" bottom="0.23" header="0.17" footer="0"/>
      <printOptions verticalCentered="1"/>
      <pageSetup scale="68" orientation="portrait" horizontalDpi="4294967292" r:id="rId4"/>
      <headerFooter alignWithMargins="0"/>
    </customSheetView>
    <customSheetView guid="{7390B031-6060-4327-BF01-8B9465EDB6D9}" scale="75" fitToPage="1">
      <selection activeCell="F24" sqref="F24"/>
      <rowBreaks count="1" manualBreakCount="1">
        <brk id="61" max="16383" man="1"/>
      </rowBreaks>
      <pageMargins left="0.75" right="0.25" top="0.45" bottom="0.23" header="0.17" footer="0"/>
      <printOptions verticalCentered="1"/>
      <pageSetup scale="68" orientation="portrait" horizontalDpi="4294967292" r:id="rId5"/>
      <headerFooter alignWithMargins="0"/>
    </customSheetView>
    <customSheetView guid="{49D366EC-C851-4932-854D-8EA887B298C5}" scale="75" fitToPage="1">
      <rowBreaks count="1" manualBreakCount="1">
        <brk id="61" max="16383" man="1"/>
      </rowBreaks>
      <pageMargins left="0.75" right="0.25" top="0.45" bottom="0.23" header="0.17" footer="0"/>
      <printOptions verticalCentered="1"/>
      <pageSetup scale="68" orientation="portrait" horizontalDpi="4294967292" r:id="rId6"/>
      <headerFooter alignWithMargins="0"/>
    </customSheetView>
    <customSheetView guid="{F228F194-B0FE-4A91-A927-06A4E89703F0}" scale="75" fitToPage="1">
      <selection activeCell="P19" sqref="P19"/>
      <rowBreaks count="1" manualBreakCount="1">
        <brk id="61" max="16383" man="1"/>
      </rowBreaks>
      <pageMargins left="0.75" right="0.25" top="0.45" bottom="0.23" header="0.17" footer="0"/>
      <printOptions verticalCentered="1"/>
      <pageSetup scale="68" orientation="portrait" horizontalDpi="4294967292" r:id="rId7"/>
      <headerFooter alignWithMargins="0"/>
    </customSheetView>
    <customSheetView guid="{A2494C54-8D9D-4A05-9F27-C858173D9692}" scale="75" fitToPage="1">
      <selection activeCell="P19" sqref="P19"/>
      <rowBreaks count="1" manualBreakCount="1">
        <brk id="61" max="16383" man="1"/>
      </rowBreaks>
      <pageMargins left="0.75" right="0.25" top="0.45" bottom="0.23" header="0.17" footer="0"/>
      <printOptions verticalCentered="1"/>
      <pageSetup scale="68" orientation="portrait" horizontalDpi="4294967292" r:id="rId8"/>
      <headerFooter alignWithMargins="0"/>
    </customSheetView>
    <customSheetView guid="{74404EEC-CA6A-48B0-B168-B7933282EEB2}" scale="75" showPageBreaks="1" fitToPage="1" printArea="1">
      <selection activeCell="F24" sqref="F24"/>
      <rowBreaks count="1" manualBreakCount="1">
        <brk id="61" max="16383" man="1"/>
      </rowBreaks>
      <pageMargins left="0.75" right="0.25" top="0.45" bottom="0.23" header="0.17" footer="0"/>
      <printOptions verticalCentered="1"/>
      <pageSetup scale="67" orientation="portrait" horizontalDpi="4294967292" r:id="rId9"/>
      <headerFooter alignWithMargins="0"/>
    </customSheetView>
    <customSheetView guid="{FB19BFAA-60BA-4CC2-92E5-E4C141AE804E}" scale="75" fitToPage="1">
      <selection activeCell="P19" sqref="P19"/>
      <rowBreaks count="1" manualBreakCount="1">
        <brk id="61" max="16383" man="1"/>
      </rowBreaks>
      <pageMargins left="0.75" right="0.25" top="0.45" bottom="0.23" header="0.17" footer="0"/>
      <printOptions verticalCentered="1"/>
      <pageSetup scale="68" orientation="portrait" horizontalDpi="4294967292" r:id="rId10"/>
      <headerFooter alignWithMargins="0"/>
    </customSheetView>
    <customSheetView guid="{F56BCD39-3910-4701-BCCF-245589B07D98}" scale="75" showPageBreaks="1" fitToPage="1" printArea="1">
      <selection activeCell="F24" sqref="F24"/>
      <rowBreaks count="1" manualBreakCount="1">
        <brk id="61" max="16383" man="1"/>
      </rowBreaks>
      <pageMargins left="0.75" right="0.25" top="0.45" bottom="0.23" header="0.17" footer="0"/>
      <printOptions verticalCentered="1"/>
      <pageSetup scale="69" orientation="portrait" horizontalDpi="4294967292" r:id="rId11"/>
      <headerFooter alignWithMargins="0"/>
    </customSheetView>
    <customSheetView guid="{D099E5BD-69C3-4A36-A01A-AB9127CD02AF}" scale="75" fitToPage="1">
      <selection activeCell="A6" sqref="A6"/>
      <rowBreaks count="1" manualBreakCount="1">
        <brk id="48" max="16383" man="1"/>
      </rowBreaks>
      <pageMargins left="0.75" right="0.75" top="0.45" bottom="0.23" header="0.17" footer="0"/>
      <printOptions verticalCentered="1"/>
      <pageSetup scale="72" orientation="portrait" r:id="rId12"/>
      <headerFooter alignWithMargins="0"/>
    </customSheetView>
  </customSheetViews>
  <printOptions verticalCentered="1"/>
  <pageMargins left="0.75" right="0.75" top="0.45" bottom="0.23" header="0.17" footer="0"/>
  <pageSetup scale="72" orientation="portrait" r:id="rId13"/>
  <headerFooter alignWithMargins="0"/>
  <rowBreaks count="1" manualBreakCount="1">
    <brk id="48"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A10" workbookViewId="0">
      <selection activeCell="F27" sqref="F27"/>
    </sheetView>
  </sheetViews>
  <sheetFormatPr defaultColWidth="11.42578125" defaultRowHeight="12.75"/>
  <cols>
    <col min="1" max="1" width="3" style="1883" customWidth="1"/>
    <col min="2" max="2" width="2.28515625" style="1883" customWidth="1"/>
    <col min="3" max="9" width="11.42578125" style="1883" customWidth="1"/>
    <col min="10" max="10" width="9.140625" style="1883" customWidth="1"/>
    <col min="11" max="11" width="16.7109375" style="1883" customWidth="1"/>
    <col min="12" max="16384" width="11.42578125" style="1883"/>
  </cols>
  <sheetData>
    <row r="1" spans="1:11" ht="14.45" customHeight="1">
      <c r="A1" s="3478">
        <v>58</v>
      </c>
      <c r="B1" s="2746"/>
      <c r="C1" s="2746"/>
      <c r="D1" s="2746"/>
      <c r="E1" s="2746"/>
      <c r="F1" s="2746"/>
      <c r="G1" s="2746"/>
      <c r="H1" s="2746"/>
      <c r="I1" s="3822" t="s">
        <v>3207</v>
      </c>
      <c r="J1" s="3822"/>
      <c r="K1" s="3822"/>
    </row>
    <row r="2" spans="1:11">
      <c r="A2" s="3816" t="s">
        <v>1991</v>
      </c>
      <c r="B2" s="3817"/>
      <c r="C2" s="3817"/>
      <c r="D2" s="3817"/>
      <c r="E2" s="3817"/>
      <c r="F2" s="3817"/>
      <c r="G2" s="3817"/>
      <c r="H2" s="3817"/>
      <c r="I2" s="3817"/>
      <c r="J2" s="3817"/>
      <c r="K2" s="3818"/>
    </row>
    <row r="3" spans="1:11">
      <c r="A3" s="3819" t="s">
        <v>295</v>
      </c>
      <c r="B3" s="3820"/>
      <c r="C3" s="3820"/>
      <c r="D3" s="3820"/>
      <c r="E3" s="3820"/>
      <c r="F3" s="3820"/>
      <c r="G3" s="3820"/>
      <c r="H3" s="3820"/>
      <c r="I3" s="3820"/>
      <c r="J3" s="3820"/>
      <c r="K3" s="3821"/>
    </row>
    <row r="4" spans="1:11">
      <c r="A4" s="1884"/>
      <c r="B4" s="1885"/>
      <c r="C4" s="1885"/>
      <c r="D4" s="1885"/>
      <c r="E4" s="1885"/>
      <c r="F4" s="1885"/>
      <c r="G4" s="1885"/>
      <c r="H4" s="1885"/>
      <c r="I4" s="1885"/>
      <c r="J4" s="1885"/>
      <c r="K4" s="1886"/>
    </row>
    <row r="5" spans="1:11">
      <c r="A5" s="1887"/>
      <c r="B5" s="2746"/>
      <c r="C5" s="2746"/>
      <c r="D5" s="2746"/>
      <c r="E5" s="2746"/>
      <c r="F5" s="2746"/>
      <c r="G5" s="2746"/>
      <c r="H5" s="2746"/>
      <c r="I5" s="2746"/>
      <c r="J5" s="2746"/>
      <c r="K5" s="1888"/>
    </row>
    <row r="6" spans="1:11">
      <c r="A6" s="1887"/>
      <c r="B6" s="2746"/>
      <c r="C6" s="2746" t="s">
        <v>1992</v>
      </c>
      <c r="D6" s="2746"/>
      <c r="E6" s="2746"/>
      <c r="F6" s="2746"/>
      <c r="G6" s="2746"/>
      <c r="H6" s="2746"/>
      <c r="I6" s="2746"/>
      <c r="J6" s="2746"/>
      <c r="K6" s="1888"/>
    </row>
    <row r="7" spans="1:11">
      <c r="A7" s="1887"/>
      <c r="C7" s="2746" t="s">
        <v>1993</v>
      </c>
      <c r="D7" s="2746"/>
      <c r="E7" s="2746"/>
      <c r="F7" s="2746"/>
      <c r="G7" s="2746"/>
      <c r="H7" s="2746"/>
      <c r="I7" s="2746"/>
      <c r="J7" s="2746"/>
      <c r="K7" s="1888"/>
    </row>
    <row r="8" spans="1:11">
      <c r="A8" s="1887"/>
      <c r="B8" s="2746"/>
      <c r="C8" s="2746"/>
      <c r="D8" s="2746"/>
      <c r="E8" s="2746"/>
      <c r="F8" s="2746"/>
      <c r="G8" s="2746"/>
      <c r="H8" s="2746"/>
      <c r="I8" s="2746"/>
      <c r="J8" s="2746"/>
      <c r="K8" s="1888"/>
    </row>
    <row r="9" spans="1:11" ht="3" customHeight="1">
      <c r="A9" s="1889"/>
      <c r="B9" s="1890"/>
      <c r="C9" s="1890"/>
      <c r="D9" s="1890"/>
      <c r="E9" s="1890"/>
      <c r="F9" s="1890"/>
      <c r="G9" s="1890"/>
      <c r="H9" s="1890"/>
      <c r="I9" s="1890"/>
      <c r="J9" s="1890"/>
      <c r="K9" s="1891"/>
    </row>
    <row r="10" spans="1:11">
      <c r="A10" s="1887"/>
      <c r="B10" s="2746"/>
      <c r="C10" s="2746"/>
      <c r="D10" s="2746"/>
      <c r="E10" s="2746"/>
      <c r="F10" s="2746"/>
      <c r="G10" s="2746"/>
      <c r="H10" s="2746"/>
      <c r="I10" s="2746"/>
      <c r="J10" s="2746"/>
      <c r="K10" s="1888"/>
    </row>
    <row r="11" spans="1:11">
      <c r="A11" s="1887"/>
      <c r="B11" s="2746"/>
      <c r="C11" s="2746" t="s">
        <v>1994</v>
      </c>
      <c r="D11" s="2746"/>
      <c r="E11" s="2746"/>
      <c r="F11" s="2746"/>
      <c r="G11" s="2746"/>
      <c r="H11" s="2746"/>
      <c r="I11" s="2746"/>
      <c r="J11" s="2746"/>
      <c r="K11" s="1888"/>
    </row>
    <row r="12" spans="1:11">
      <c r="A12" s="1887"/>
      <c r="B12" s="2746" t="s">
        <v>1995</v>
      </c>
      <c r="C12" s="2746"/>
      <c r="D12" s="2746"/>
      <c r="E12" s="2746"/>
      <c r="F12" s="2746"/>
      <c r="G12" s="2746"/>
      <c r="H12" s="2746"/>
      <c r="I12" s="2746"/>
      <c r="J12" s="2746"/>
      <c r="K12" s="1888"/>
    </row>
    <row r="13" spans="1:11">
      <c r="A13" s="1887"/>
      <c r="B13" s="2746" t="s">
        <v>1996</v>
      </c>
      <c r="C13" s="2746"/>
      <c r="D13" s="2746"/>
      <c r="E13" s="2746"/>
      <c r="F13" s="2746"/>
      <c r="G13" s="2746"/>
      <c r="H13" s="2746"/>
      <c r="I13" s="2746"/>
      <c r="J13" s="2746"/>
      <c r="K13" s="1888"/>
    </row>
    <row r="14" spans="1:11">
      <c r="A14" s="1887"/>
      <c r="B14" s="2746"/>
      <c r="C14" s="2746" t="s">
        <v>1997</v>
      </c>
      <c r="D14" s="2746"/>
      <c r="E14" s="2746"/>
      <c r="F14" s="2746"/>
      <c r="G14" s="2746"/>
      <c r="H14" s="2746"/>
      <c r="I14" s="2746"/>
      <c r="J14" s="2746"/>
      <c r="K14" s="1888"/>
    </row>
    <row r="15" spans="1:11">
      <c r="A15" s="1887"/>
      <c r="B15" s="2746"/>
      <c r="C15" s="2746" t="s">
        <v>1998</v>
      </c>
      <c r="D15" s="2746"/>
      <c r="E15" s="2746"/>
      <c r="F15" s="2746"/>
      <c r="G15" s="2746"/>
      <c r="H15" s="2746"/>
      <c r="I15" s="2746"/>
      <c r="J15" s="2746"/>
      <c r="K15" s="1888"/>
    </row>
    <row r="16" spans="1:11">
      <c r="A16" s="1887"/>
      <c r="B16" s="2746"/>
      <c r="C16" s="2746" t="s">
        <v>1999</v>
      </c>
      <c r="D16" s="2746"/>
      <c r="E16" s="2746"/>
      <c r="F16" s="2746"/>
      <c r="G16" s="2746"/>
      <c r="H16" s="2746"/>
      <c r="I16" s="2746"/>
      <c r="J16" s="2746"/>
      <c r="K16" s="1888"/>
    </row>
    <row r="17" spans="1:11">
      <c r="A17" s="1887"/>
      <c r="B17" s="2746" t="s">
        <v>2000</v>
      </c>
      <c r="C17" s="2746"/>
      <c r="D17" s="2746"/>
      <c r="E17" s="2746"/>
      <c r="F17" s="2746"/>
      <c r="G17" s="2746"/>
      <c r="H17" s="2746"/>
      <c r="I17" s="2746"/>
      <c r="J17" s="2746"/>
      <c r="K17" s="1888"/>
    </row>
    <row r="18" spans="1:11">
      <c r="A18" s="1887"/>
      <c r="B18" s="2746"/>
      <c r="C18" s="2746" t="s">
        <v>2001</v>
      </c>
      <c r="D18" s="2746"/>
      <c r="E18" s="2746"/>
      <c r="F18" s="2746"/>
      <c r="G18" s="2746"/>
      <c r="H18" s="2746"/>
      <c r="I18" s="2746"/>
      <c r="J18" s="2746"/>
      <c r="K18" s="1888"/>
    </row>
    <row r="19" spans="1:11">
      <c r="A19" s="1887"/>
      <c r="B19" s="2746" t="s">
        <v>2002</v>
      </c>
      <c r="C19" s="2746"/>
      <c r="D19" s="2746"/>
      <c r="E19" s="2746"/>
      <c r="F19" s="2746"/>
      <c r="G19" s="2746"/>
      <c r="H19" s="2746"/>
      <c r="I19" s="2746"/>
      <c r="J19" s="2746"/>
      <c r="K19" s="1888"/>
    </row>
    <row r="20" spans="1:11">
      <c r="A20" s="1887"/>
      <c r="B20" s="2746" t="s">
        <v>2003</v>
      </c>
      <c r="C20" s="2746"/>
      <c r="D20" s="2746"/>
      <c r="E20" s="2746"/>
      <c r="F20" s="2746"/>
      <c r="G20" s="2746"/>
      <c r="H20" s="2746"/>
      <c r="I20" s="2746"/>
      <c r="J20" s="2746"/>
      <c r="K20" s="1888"/>
    </row>
    <row r="21" spans="1:11">
      <c r="A21" s="1887"/>
      <c r="B21" s="2746"/>
      <c r="C21" s="2746" t="s">
        <v>2004</v>
      </c>
      <c r="D21" s="2746"/>
      <c r="E21" s="2746"/>
      <c r="F21" s="2746"/>
      <c r="G21" s="2746"/>
      <c r="H21" s="2746"/>
      <c r="I21" s="2746"/>
      <c r="J21" s="2746"/>
      <c r="K21" s="1888"/>
    </row>
    <row r="22" spans="1:11">
      <c r="A22" s="1887"/>
      <c r="B22" s="2746" t="s">
        <v>2005</v>
      </c>
      <c r="C22" s="2746"/>
      <c r="D22" s="2746"/>
      <c r="E22" s="2746"/>
      <c r="F22" s="2746"/>
      <c r="G22" s="2746"/>
      <c r="H22" s="2746"/>
      <c r="I22" s="2746"/>
      <c r="J22" s="2746"/>
      <c r="K22" s="1888"/>
    </row>
    <row r="23" spans="1:11">
      <c r="A23" s="1887"/>
      <c r="B23" s="2746"/>
      <c r="C23" s="2746"/>
      <c r="D23" s="2746"/>
      <c r="E23" s="2746"/>
      <c r="F23" s="2746"/>
      <c r="G23" s="2746"/>
      <c r="H23" s="2746"/>
      <c r="I23" s="2746"/>
      <c r="J23" s="2746"/>
      <c r="K23" s="1888"/>
    </row>
    <row r="24" spans="1:11">
      <c r="A24" s="1887"/>
      <c r="B24" s="2746"/>
      <c r="C24" s="2746"/>
      <c r="D24" s="2746"/>
      <c r="E24" s="2746"/>
      <c r="F24" s="2746"/>
      <c r="G24" s="2746"/>
      <c r="H24" s="2746"/>
      <c r="I24" s="2746"/>
      <c r="J24" s="2746"/>
      <c r="K24" s="1888"/>
    </row>
    <row r="25" spans="1:11">
      <c r="A25" s="1887"/>
      <c r="B25" s="2746"/>
      <c r="C25" s="2746" t="s">
        <v>3303</v>
      </c>
      <c r="D25" s="2746"/>
      <c r="E25" s="2746"/>
      <c r="F25" s="2746"/>
      <c r="G25" s="2746"/>
      <c r="H25" s="2746"/>
      <c r="I25" s="2746"/>
      <c r="J25" s="2746"/>
      <c r="K25" s="1888"/>
    </row>
    <row r="26" spans="1:11">
      <c r="A26" s="1887"/>
      <c r="B26" s="2746"/>
      <c r="C26" s="2747" t="s">
        <v>3304</v>
      </c>
      <c r="F26" s="2747"/>
      <c r="G26" s="2747"/>
      <c r="H26" s="2747"/>
      <c r="I26" s="2747"/>
      <c r="J26" s="2747"/>
      <c r="K26" s="1888"/>
    </row>
    <row r="27" spans="1:11">
      <c r="A27" s="1887"/>
      <c r="B27" s="2746"/>
      <c r="C27" s="2747"/>
      <c r="F27" s="2747"/>
      <c r="G27" s="2747"/>
      <c r="H27" s="2747"/>
      <c r="I27" s="2747"/>
      <c r="J27" s="2747"/>
      <c r="K27" s="1888"/>
    </row>
    <row r="28" spans="1:11">
      <c r="A28" s="1887"/>
      <c r="B28" s="2746"/>
      <c r="C28" s="2746" t="s">
        <v>3305</v>
      </c>
      <c r="D28" s="2746"/>
      <c r="F28" s="2746"/>
      <c r="G28" s="2746"/>
      <c r="H28" s="2746"/>
      <c r="I28" s="2746"/>
      <c r="J28" s="2746"/>
      <c r="K28" s="1888"/>
    </row>
    <row r="29" spans="1:11">
      <c r="A29" s="1887"/>
      <c r="B29" s="2746"/>
      <c r="C29" s="2746" t="s">
        <v>3306</v>
      </c>
      <c r="D29" s="2746"/>
      <c r="F29" s="2746"/>
      <c r="G29" s="2746"/>
      <c r="H29" s="2746"/>
      <c r="I29" s="2746"/>
      <c r="J29" s="2746"/>
      <c r="K29" s="1888"/>
    </row>
    <row r="30" spans="1:11">
      <c r="A30" s="1887"/>
      <c r="B30" s="2746"/>
      <c r="C30" s="3159" t="s">
        <v>3481</v>
      </c>
      <c r="E30" s="2746"/>
      <c r="F30" s="2746"/>
      <c r="G30" s="2746"/>
      <c r="H30" s="2746"/>
      <c r="I30" s="2746"/>
      <c r="J30" s="3160"/>
      <c r="K30" s="1888"/>
    </row>
    <row r="31" spans="1:11">
      <c r="A31" s="1887"/>
      <c r="B31" s="2746"/>
      <c r="C31" s="3159" t="s">
        <v>3482</v>
      </c>
      <c r="E31" s="2746"/>
      <c r="F31" s="2746"/>
      <c r="G31" s="2746"/>
      <c r="H31" s="2746"/>
      <c r="I31" s="2746"/>
      <c r="J31" s="3160"/>
      <c r="K31" s="1888"/>
    </row>
    <row r="32" spans="1:11">
      <c r="A32" s="1887"/>
      <c r="B32" s="2746"/>
      <c r="C32" s="3159"/>
      <c r="E32" s="2746"/>
      <c r="F32" s="2746"/>
      <c r="G32" s="2746"/>
      <c r="H32" s="2746"/>
      <c r="I32" s="2746"/>
      <c r="J32" s="3160"/>
      <c r="K32" s="1888"/>
    </row>
    <row r="33" spans="1:11">
      <c r="A33" s="1887"/>
      <c r="B33" s="2746"/>
      <c r="C33" s="3159" t="s">
        <v>3307</v>
      </c>
      <c r="E33" s="2746"/>
      <c r="F33" s="2746"/>
      <c r="G33" s="2746"/>
      <c r="H33" s="2746"/>
      <c r="I33" s="2746"/>
      <c r="J33" s="3160"/>
      <c r="K33" s="1888"/>
    </row>
    <row r="34" spans="1:11">
      <c r="A34" s="1887"/>
      <c r="B34" s="2746"/>
      <c r="C34" s="3159" t="s">
        <v>3470</v>
      </c>
      <c r="E34" s="2746"/>
      <c r="F34" s="2746"/>
      <c r="G34" s="2746"/>
      <c r="H34" s="2746"/>
      <c r="I34" s="2746"/>
      <c r="J34" s="3160"/>
      <c r="K34" s="1888"/>
    </row>
    <row r="35" spans="1:11">
      <c r="A35" s="1887"/>
      <c r="B35" s="2746"/>
      <c r="C35" s="3159" t="s">
        <v>3471</v>
      </c>
      <c r="E35" s="2746"/>
      <c r="F35" s="2746"/>
      <c r="G35" s="2746"/>
      <c r="H35" s="2746"/>
      <c r="I35" s="2746"/>
      <c r="J35" s="3160"/>
      <c r="K35" s="1888"/>
    </row>
    <row r="36" spans="1:11">
      <c r="A36" s="1887"/>
      <c r="B36" s="2746"/>
      <c r="C36" s="3159" t="s">
        <v>3490</v>
      </c>
      <c r="E36" s="2746"/>
      <c r="F36" s="2746"/>
      <c r="G36" s="2746"/>
      <c r="H36" s="2746"/>
      <c r="I36" s="2746"/>
      <c r="J36" s="2746"/>
      <c r="K36" s="1888"/>
    </row>
    <row r="37" spans="1:11">
      <c r="A37" s="1887"/>
      <c r="B37" s="2746"/>
      <c r="C37" s="3159" t="s">
        <v>3491</v>
      </c>
      <c r="E37" s="2746"/>
      <c r="F37" s="2746"/>
      <c r="G37" s="2746"/>
      <c r="H37" s="2746"/>
      <c r="I37" s="2746"/>
      <c r="J37" s="2746"/>
      <c r="K37" s="1888"/>
    </row>
    <row r="38" spans="1:11">
      <c r="A38" s="1887"/>
      <c r="B38" s="2746"/>
      <c r="C38" s="3159"/>
      <c r="E38" s="2746"/>
      <c r="F38" s="2746"/>
      <c r="G38" s="2746"/>
      <c r="H38" s="2746"/>
      <c r="I38" s="2746"/>
      <c r="J38" s="2746"/>
      <c r="K38" s="1888"/>
    </row>
    <row r="39" spans="1:11">
      <c r="A39" s="1887"/>
      <c r="B39" s="2746"/>
      <c r="C39" s="2748"/>
      <c r="E39" s="2746"/>
      <c r="F39" s="2746"/>
      <c r="G39" s="2746"/>
      <c r="H39" s="2746"/>
      <c r="I39" s="2746"/>
      <c r="J39" s="2746"/>
      <c r="K39" s="1888"/>
    </row>
    <row r="40" spans="1:11">
      <c r="A40" s="1887"/>
      <c r="B40" s="2746"/>
      <c r="C40" s="2746"/>
      <c r="D40" s="2748" t="s">
        <v>292</v>
      </c>
      <c r="E40" s="2746"/>
      <c r="F40" s="2746"/>
      <c r="G40" s="2746"/>
      <c r="H40" s="2746"/>
      <c r="I40" s="2746"/>
      <c r="J40" s="2746"/>
      <c r="K40" s="1888"/>
    </row>
    <row r="41" spans="1:11">
      <c r="A41" s="1887"/>
      <c r="B41" s="2746"/>
      <c r="C41" s="2746"/>
      <c r="I41" s="2746"/>
      <c r="J41" s="2746"/>
      <c r="K41" s="1888"/>
    </row>
    <row r="42" spans="1:11">
      <c r="A42" s="1887"/>
      <c r="B42" s="2746"/>
      <c r="C42" s="2746"/>
      <c r="D42" s="2746"/>
      <c r="E42" s="2746"/>
      <c r="F42" s="2746"/>
      <c r="G42" s="2746"/>
      <c r="H42" s="2746"/>
      <c r="I42" s="2746"/>
      <c r="J42" s="2746"/>
      <c r="K42" s="1888"/>
    </row>
    <row r="43" spans="1:11">
      <c r="A43" s="1887"/>
      <c r="B43" s="2746"/>
      <c r="C43" s="2746"/>
      <c r="D43" s="2746"/>
      <c r="E43" s="2746"/>
      <c r="F43" s="2746"/>
      <c r="G43" s="2746"/>
      <c r="H43" s="2746"/>
      <c r="I43" s="2746"/>
      <c r="J43" s="2746"/>
      <c r="K43" s="1888"/>
    </row>
    <row r="44" spans="1:11">
      <c r="A44" s="1887"/>
      <c r="B44" s="2746"/>
      <c r="C44" s="2746"/>
      <c r="D44" s="2746"/>
      <c r="E44" s="2746"/>
      <c r="F44" s="2746"/>
      <c r="G44" s="2746"/>
      <c r="H44" s="2746"/>
      <c r="I44" s="2746"/>
      <c r="J44" s="2746"/>
      <c r="K44" s="1888"/>
    </row>
    <row r="45" spans="1:11">
      <c r="A45" s="1887"/>
      <c r="B45" s="2746"/>
      <c r="C45" s="2746"/>
      <c r="D45" s="2746"/>
      <c r="E45" s="2746"/>
      <c r="F45" s="2746"/>
      <c r="G45" s="2746"/>
      <c r="H45" s="2746"/>
      <c r="I45" s="2746"/>
      <c r="J45" s="2746"/>
      <c r="K45" s="1888"/>
    </row>
    <row r="46" spans="1:11">
      <c r="A46" s="1887"/>
      <c r="B46" s="2746"/>
      <c r="C46" s="2746"/>
      <c r="D46" s="2746"/>
      <c r="E46" s="2746"/>
      <c r="F46" s="2746"/>
      <c r="G46" s="2746"/>
      <c r="H46" s="2746"/>
      <c r="I46" s="2746"/>
      <c r="J46" s="2746"/>
      <c r="K46" s="1888"/>
    </row>
    <row r="47" spans="1:11">
      <c r="A47" s="1887"/>
      <c r="B47" s="2746"/>
      <c r="C47" s="2746"/>
      <c r="D47" s="2746"/>
      <c r="E47" s="2746"/>
      <c r="F47" s="2746"/>
      <c r="G47" s="2746"/>
      <c r="H47" s="2746"/>
      <c r="I47" s="2746"/>
      <c r="J47" s="2746"/>
      <c r="K47" s="1888"/>
    </row>
    <row r="48" spans="1:11">
      <c r="A48" s="1887"/>
      <c r="B48" s="2746"/>
      <c r="C48" s="2746"/>
      <c r="D48" s="2746"/>
      <c r="E48" s="2746"/>
      <c r="F48" s="2746"/>
      <c r="G48" s="2746"/>
      <c r="H48" s="2746"/>
      <c r="I48" s="2746"/>
      <c r="J48" s="2746"/>
      <c r="K48" s="1888"/>
    </row>
    <row r="49" spans="1:11">
      <c r="A49" s="1887"/>
      <c r="B49" s="2746"/>
      <c r="C49" s="2746"/>
      <c r="D49" s="2746"/>
      <c r="E49" s="2746"/>
      <c r="F49" s="2746"/>
      <c r="G49" s="2746"/>
      <c r="H49" s="2746"/>
      <c r="I49" s="2746"/>
      <c r="J49" s="2746"/>
      <c r="K49" s="1888"/>
    </row>
    <row r="50" spans="1:11">
      <c r="A50" s="1887"/>
      <c r="B50" s="2746"/>
      <c r="C50" s="2746"/>
      <c r="D50" s="2746"/>
      <c r="E50" s="2746"/>
      <c r="F50" s="2746"/>
      <c r="G50" s="2746"/>
      <c r="H50" s="2746"/>
      <c r="I50" s="2746"/>
      <c r="J50" s="2746"/>
      <c r="K50" s="1888"/>
    </row>
    <row r="51" spans="1:11">
      <c r="A51" s="1887"/>
      <c r="B51" s="2746"/>
      <c r="C51" s="2746"/>
      <c r="D51" s="2746"/>
      <c r="E51" s="2746"/>
      <c r="F51" s="2746"/>
      <c r="G51" s="2746"/>
      <c r="H51" s="2746"/>
      <c r="I51" s="2746"/>
      <c r="J51" s="2746"/>
      <c r="K51" s="1888"/>
    </row>
    <row r="52" spans="1:11">
      <c r="A52" s="1887"/>
      <c r="B52" s="2746"/>
      <c r="C52" s="2746"/>
      <c r="D52" s="2746"/>
      <c r="E52" s="2746"/>
      <c r="F52" s="2746"/>
      <c r="G52" s="2746"/>
      <c r="H52" s="2746"/>
      <c r="I52" s="2746"/>
      <c r="J52" s="2746"/>
      <c r="K52" s="1888"/>
    </row>
    <row r="53" spans="1:11">
      <c r="A53" s="1887"/>
      <c r="B53" s="2746"/>
      <c r="C53" s="2746"/>
      <c r="D53" s="2746"/>
      <c r="E53" s="2746"/>
      <c r="F53" s="2746"/>
      <c r="G53" s="2746"/>
      <c r="H53" s="2746"/>
      <c r="I53" s="2746"/>
      <c r="J53" s="2746"/>
      <c r="K53" s="1888"/>
    </row>
    <row r="54" spans="1:11">
      <c r="A54" s="1887"/>
      <c r="B54" s="2746"/>
      <c r="C54" s="2746"/>
      <c r="D54" s="2746"/>
      <c r="E54" s="2746"/>
      <c r="F54" s="2746"/>
      <c r="G54" s="2746"/>
      <c r="H54" s="2746"/>
      <c r="I54" s="2746"/>
      <c r="J54" s="2746"/>
      <c r="K54" s="1888"/>
    </row>
    <row r="55" spans="1:11">
      <c r="A55" s="1887"/>
      <c r="B55" s="2746"/>
      <c r="C55" s="2746"/>
      <c r="D55" s="2746"/>
      <c r="E55" s="2746"/>
      <c r="F55" s="2746"/>
      <c r="G55" s="2746"/>
      <c r="H55" s="2746"/>
      <c r="I55" s="2746"/>
      <c r="J55" s="2746"/>
      <c r="K55" s="1888"/>
    </row>
    <row r="56" spans="1:11">
      <c r="A56" s="1887"/>
      <c r="B56" s="2746"/>
      <c r="C56" s="2746"/>
      <c r="D56" s="2746"/>
      <c r="E56" s="2746"/>
      <c r="F56" s="2746"/>
      <c r="G56" s="2746"/>
      <c r="H56" s="2746"/>
      <c r="I56" s="2746"/>
      <c r="J56" s="2746"/>
      <c r="K56" s="1888"/>
    </row>
    <row r="57" spans="1:11">
      <c r="A57" s="1887"/>
      <c r="B57" s="2746"/>
      <c r="C57" s="2746"/>
      <c r="D57" s="2746"/>
      <c r="E57" s="2746"/>
      <c r="F57" s="2746"/>
      <c r="G57" s="2746"/>
      <c r="H57" s="2746"/>
      <c r="I57" s="2746"/>
      <c r="J57" s="2746"/>
      <c r="K57" s="1888"/>
    </row>
    <row r="58" spans="1:11">
      <c r="A58" s="1887"/>
      <c r="B58" s="2746"/>
      <c r="C58" s="2746"/>
      <c r="D58" s="2746"/>
      <c r="E58" s="2746"/>
      <c r="F58" s="2746"/>
      <c r="G58" s="2746"/>
      <c r="H58" s="2746"/>
      <c r="I58" s="2746"/>
      <c r="J58" s="2746"/>
      <c r="K58" s="1888"/>
    </row>
    <row r="59" spans="1:11">
      <c r="A59" s="1887"/>
      <c r="B59" s="2746"/>
      <c r="C59" s="2746"/>
      <c r="D59" s="2746"/>
      <c r="E59" s="2746"/>
      <c r="F59" s="2746"/>
      <c r="G59" s="2746"/>
      <c r="H59" s="2746"/>
      <c r="I59" s="2746"/>
      <c r="J59" s="2746"/>
      <c r="K59" s="1888"/>
    </row>
    <row r="60" spans="1:11">
      <c r="A60" s="1887"/>
      <c r="B60" s="2746"/>
      <c r="C60" s="2746"/>
      <c r="D60" s="2746"/>
      <c r="E60" s="2746"/>
      <c r="F60" s="2746"/>
      <c r="G60" s="2746"/>
      <c r="H60" s="2746"/>
      <c r="I60" s="2746"/>
      <c r="J60" s="2746"/>
      <c r="K60" s="1888"/>
    </row>
    <row r="61" spans="1:11">
      <c r="A61" s="1887"/>
      <c r="B61" s="2746"/>
      <c r="C61" s="2746"/>
      <c r="D61" s="2746"/>
      <c r="E61" s="2746"/>
      <c r="F61" s="2746"/>
      <c r="G61" s="2746"/>
      <c r="H61" s="2746"/>
      <c r="I61" s="2746"/>
      <c r="J61" s="2746"/>
      <c r="K61" s="1888"/>
    </row>
    <row r="62" spans="1:11">
      <c r="A62" s="1887"/>
      <c r="B62" s="2746"/>
      <c r="C62" s="2746"/>
      <c r="D62" s="2746"/>
      <c r="E62" s="2746"/>
      <c r="F62" s="2746"/>
      <c r="G62" s="2746"/>
      <c r="H62" s="2746"/>
      <c r="I62" s="2746"/>
      <c r="J62" s="2746"/>
      <c r="K62" s="1888"/>
    </row>
    <row r="63" spans="1:11">
      <c r="A63" s="1887"/>
      <c r="B63" s="2746"/>
      <c r="C63" s="2746"/>
      <c r="D63" s="2746"/>
      <c r="E63" s="2746"/>
      <c r="F63" s="2746"/>
      <c r="G63" s="2746"/>
      <c r="H63" s="2746"/>
      <c r="I63" s="2746"/>
      <c r="J63" s="2746"/>
      <c r="K63" s="1888"/>
    </row>
    <row r="64" spans="1:11">
      <c r="A64" s="1887"/>
      <c r="B64" s="2746"/>
      <c r="C64" s="2746"/>
      <c r="D64" s="2746"/>
      <c r="E64" s="2746"/>
      <c r="F64" s="2746"/>
      <c r="G64" s="2746"/>
      <c r="H64" s="2746"/>
      <c r="I64" s="2746"/>
      <c r="J64" s="2746"/>
      <c r="K64" s="1888"/>
    </row>
    <row r="65" spans="1:11">
      <c r="A65" s="1892"/>
      <c r="B65" s="1893"/>
      <c r="C65" s="1893"/>
      <c r="D65" s="1893"/>
      <c r="E65" s="1893"/>
      <c r="F65" s="1893"/>
      <c r="G65" s="1893"/>
      <c r="H65" s="1893"/>
      <c r="I65" s="1893"/>
      <c r="J65" s="1893"/>
      <c r="K65" s="1894"/>
    </row>
    <row r="66" spans="1:11">
      <c r="B66" s="2746"/>
      <c r="C66" s="2746"/>
      <c r="D66" s="2746"/>
      <c r="E66" s="2746"/>
      <c r="F66" s="2746"/>
      <c r="G66" s="2746"/>
      <c r="H66" s="2746"/>
      <c r="I66" s="2746"/>
      <c r="J66" s="2746"/>
      <c r="K66" s="3479" t="s">
        <v>388</v>
      </c>
    </row>
  </sheetData>
  <customSheetViews>
    <customSheetView guid="{D099E5BD-69C3-4A36-A01A-AB9127CD02AF}" fitToPage="1" topLeftCell="A10">
      <selection activeCell="F27" sqref="F27"/>
      <pageMargins left="0.5" right="0.25" top="0.5" bottom="0.25" header="0.5" footer="0.5"/>
      <printOptions horizontalCentered="1" verticalCentered="1"/>
      <pageSetup scale="85" orientation="portrait" r:id="rId1"/>
      <headerFooter alignWithMargins="0"/>
    </customSheetView>
  </customSheetViews>
  <mergeCells count="3">
    <mergeCell ref="A2:K2"/>
    <mergeCell ref="A3:K3"/>
    <mergeCell ref="I1:K1"/>
  </mergeCells>
  <printOptions horizontalCentered="1" verticalCentered="1"/>
  <pageMargins left="0.5" right="0.25" top="0.5" bottom="0.25" header="0.5" footer="0.5"/>
  <pageSetup scale="85" orientation="portrait"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topLeftCell="A34" workbookViewId="0">
      <selection activeCell="H60" sqref="H60"/>
    </sheetView>
  </sheetViews>
  <sheetFormatPr defaultColWidth="11.42578125" defaultRowHeight="12"/>
  <cols>
    <col min="1" max="1" width="4.28515625" style="1895" customWidth="1"/>
    <col min="2" max="2" width="0.42578125" style="1895" customWidth="1"/>
    <col min="3" max="3" width="13.140625" style="1896" customWidth="1"/>
    <col min="4" max="6" width="11.42578125" style="1895" customWidth="1"/>
    <col min="7" max="7" width="22.140625" style="1895" customWidth="1"/>
    <col min="8" max="8" width="22.85546875" style="1895" customWidth="1"/>
    <col min="9" max="9" width="11.42578125" style="1895" customWidth="1"/>
    <col min="10" max="10" width="3.42578125" style="1895" customWidth="1"/>
    <col min="11" max="11" width="11.42578125" style="1895"/>
    <col min="12" max="12" width="22.7109375" style="1896" bestFit="1" customWidth="1"/>
    <col min="13" max="13" width="10.140625" style="1896" bestFit="1" customWidth="1"/>
    <col min="14" max="14" width="42.5703125" style="1896" bestFit="1" customWidth="1"/>
    <col min="15" max="15" width="10.140625" style="1896" bestFit="1" customWidth="1"/>
    <col min="16" max="16" width="11.42578125" style="1897"/>
    <col min="17" max="16384" width="11.42578125" style="1895"/>
  </cols>
  <sheetData>
    <row r="1" spans="1:15">
      <c r="A1" s="1930" t="s">
        <v>3204</v>
      </c>
      <c r="J1" s="1895">
        <v>59</v>
      </c>
    </row>
    <row r="2" spans="1:15">
      <c r="A2" s="3823" t="s">
        <v>2006</v>
      </c>
      <c r="B2" s="3824"/>
      <c r="C2" s="3824"/>
      <c r="D2" s="3824"/>
      <c r="E2" s="3824"/>
      <c r="F2" s="3824"/>
      <c r="G2" s="3824"/>
      <c r="H2" s="3824"/>
      <c r="I2" s="3824"/>
      <c r="J2" s="3825"/>
    </row>
    <row r="3" spans="1:15">
      <c r="A3" s="3826" t="s">
        <v>295</v>
      </c>
      <c r="B3" s="3827"/>
      <c r="C3" s="3827"/>
      <c r="D3" s="3827"/>
      <c r="E3" s="3827"/>
      <c r="F3" s="3827"/>
      <c r="G3" s="3827"/>
      <c r="H3" s="3827"/>
      <c r="I3" s="3827"/>
      <c r="J3" s="3828"/>
    </row>
    <row r="4" spans="1:15">
      <c r="A4" s="1898"/>
      <c r="B4" s="1899"/>
      <c r="C4" s="1899"/>
      <c r="D4" s="1899"/>
      <c r="E4" s="1899"/>
      <c r="F4" s="1899"/>
      <c r="G4" s="1899"/>
      <c r="H4" s="1899"/>
      <c r="I4" s="1899"/>
      <c r="J4" s="1900"/>
    </row>
    <row r="5" spans="1:15">
      <c r="A5" s="1901"/>
      <c r="J5" s="1902"/>
    </row>
    <row r="6" spans="1:15">
      <c r="A6" s="1901"/>
      <c r="B6" s="1895" t="s">
        <v>2007</v>
      </c>
      <c r="J6" s="1902"/>
    </row>
    <row r="7" spans="1:15">
      <c r="A7" s="1901"/>
      <c r="J7" s="1902"/>
    </row>
    <row r="8" spans="1:15">
      <c r="A8" s="1903" t="s">
        <v>2008</v>
      </c>
      <c r="B8" s="1904"/>
      <c r="C8" s="1905"/>
      <c r="D8" s="1904"/>
      <c r="E8" s="1904"/>
      <c r="F8" s="1904"/>
      <c r="G8" s="1904"/>
      <c r="H8" s="1904"/>
      <c r="I8" s="1904"/>
      <c r="J8" s="1906"/>
    </row>
    <row r="9" spans="1:15">
      <c r="A9" s="1907" t="s">
        <v>7</v>
      </c>
      <c r="B9" s="1908"/>
      <c r="C9" s="1909"/>
      <c r="D9" s="1910"/>
      <c r="E9" s="1910"/>
      <c r="F9" s="1910"/>
      <c r="G9" s="1910"/>
      <c r="H9" s="1911"/>
      <c r="I9" s="1912" t="s">
        <v>1133</v>
      </c>
      <c r="J9" s="1908"/>
    </row>
    <row r="10" spans="1:15">
      <c r="A10" s="1913" t="s">
        <v>17</v>
      </c>
      <c r="B10" s="1914"/>
      <c r="C10" s="1915" t="s">
        <v>2009</v>
      </c>
      <c r="D10" s="1904"/>
      <c r="E10" s="1904" t="s">
        <v>2010</v>
      </c>
      <c r="F10" s="1904"/>
      <c r="G10" s="1904"/>
      <c r="H10" s="1915" t="s">
        <v>876</v>
      </c>
      <c r="I10" s="1916" t="s">
        <v>2011</v>
      </c>
      <c r="J10" s="1906"/>
      <c r="L10" s="213"/>
      <c r="M10" s="213"/>
      <c r="N10" s="213"/>
      <c r="O10" s="213"/>
    </row>
    <row r="11" spans="1:15" ht="6.95" customHeight="1">
      <c r="A11" s="1901"/>
      <c r="B11" s="1902"/>
      <c r="C11" s="1917"/>
      <c r="H11" s="1918"/>
      <c r="I11" s="1901"/>
      <c r="J11" s="1902"/>
    </row>
    <row r="12" spans="1:15">
      <c r="A12" s="1901">
        <v>1</v>
      </c>
      <c r="B12" s="1902"/>
      <c r="C12" s="1917">
        <v>751</v>
      </c>
      <c r="D12" s="1895" t="s">
        <v>597</v>
      </c>
      <c r="H12" s="1918" t="s">
        <v>3472</v>
      </c>
      <c r="I12" s="3349">
        <v>100000</v>
      </c>
      <c r="J12" s="1902"/>
    </row>
    <row r="13" spans="1:15" ht="6.95" customHeight="1">
      <c r="A13" s="1901"/>
      <c r="B13" s="1902"/>
      <c r="C13" s="1917"/>
      <c r="H13" s="1918"/>
      <c r="I13" s="3350"/>
      <c r="J13" s="1908"/>
    </row>
    <row r="14" spans="1:15">
      <c r="A14" s="1901">
        <v>2</v>
      </c>
      <c r="B14" s="1902"/>
      <c r="C14" s="1917">
        <v>764</v>
      </c>
      <c r="D14" s="1895" t="s">
        <v>2012</v>
      </c>
      <c r="H14" s="1918" t="s">
        <v>3473</v>
      </c>
      <c r="I14" s="3350"/>
      <c r="J14" s="1902"/>
    </row>
    <row r="15" spans="1:15">
      <c r="A15" s="1901"/>
      <c r="B15" s="1902"/>
      <c r="C15" s="1917"/>
      <c r="D15" s="1895" t="s">
        <v>2013</v>
      </c>
      <c r="H15" s="1918"/>
      <c r="I15" s="3349">
        <v>177</v>
      </c>
      <c r="J15" s="1902"/>
    </row>
    <row r="16" spans="1:15" ht="6.95" customHeight="1">
      <c r="A16" s="1901"/>
      <c r="B16" s="1902"/>
      <c r="C16" s="1917"/>
      <c r="H16" s="1918"/>
      <c r="I16" s="3351"/>
      <c r="J16" s="1908"/>
    </row>
    <row r="17" spans="1:10">
      <c r="A17" s="1901">
        <v>3</v>
      </c>
      <c r="B17" s="1902"/>
      <c r="C17" s="1917" t="s">
        <v>2014</v>
      </c>
      <c r="D17" s="1895" t="s">
        <v>612</v>
      </c>
      <c r="H17" s="1918" t="s">
        <v>3474</v>
      </c>
      <c r="I17" s="3349">
        <v>551826</v>
      </c>
      <c r="J17" s="1902"/>
    </row>
    <row r="18" spans="1:10" ht="6.95" customHeight="1">
      <c r="A18" s="1901"/>
      <c r="B18" s="1902"/>
      <c r="C18" s="1917"/>
      <c r="H18" s="1918"/>
      <c r="I18" s="3351"/>
      <c r="J18" s="1908"/>
    </row>
    <row r="19" spans="1:10">
      <c r="A19" s="1901">
        <v>4</v>
      </c>
      <c r="B19" s="1902"/>
      <c r="C19" s="1917">
        <v>766</v>
      </c>
      <c r="D19" s="1895" t="s">
        <v>613</v>
      </c>
      <c r="H19" s="1918" t="s">
        <v>2015</v>
      </c>
      <c r="I19" s="3360"/>
      <c r="J19" s="1902"/>
    </row>
    <row r="20" spans="1:10" ht="6.95" customHeight="1">
      <c r="A20" s="1901"/>
      <c r="B20" s="1902"/>
      <c r="C20" s="1917"/>
      <c r="H20" s="1918"/>
      <c r="I20" s="3351"/>
      <c r="J20" s="1908"/>
    </row>
    <row r="21" spans="1:10">
      <c r="A21" s="1901">
        <v>5</v>
      </c>
      <c r="B21" s="1902"/>
      <c r="C21" s="1917">
        <v>766.5</v>
      </c>
      <c r="D21" s="1895" t="s">
        <v>614</v>
      </c>
      <c r="H21" s="1918" t="s">
        <v>2016</v>
      </c>
      <c r="I21" s="3349">
        <v>1637.2450200000001</v>
      </c>
      <c r="J21" s="1902"/>
    </row>
    <row r="22" spans="1:10" ht="6.95" customHeight="1">
      <c r="A22" s="1901"/>
      <c r="B22" s="1902"/>
      <c r="C22" s="1917"/>
      <c r="H22" s="1918"/>
      <c r="I22" s="3351"/>
      <c r="J22" s="1908"/>
    </row>
    <row r="23" spans="1:10">
      <c r="A23" s="1901">
        <v>6</v>
      </c>
      <c r="B23" s="1902"/>
      <c r="C23" s="1917">
        <v>768</v>
      </c>
      <c r="D23" s="1895" t="s">
        <v>615</v>
      </c>
      <c r="H23" s="1918" t="s">
        <v>2017</v>
      </c>
      <c r="I23" s="3352"/>
      <c r="J23" s="1902"/>
    </row>
    <row r="24" spans="1:10" ht="6.95" customHeight="1">
      <c r="A24" s="1901"/>
      <c r="B24" s="1902"/>
      <c r="C24" s="1917"/>
      <c r="H24" s="1918"/>
      <c r="I24" s="3351"/>
      <c r="J24" s="1908"/>
    </row>
    <row r="25" spans="1:10">
      <c r="A25" s="1901">
        <v>7</v>
      </c>
      <c r="B25" s="1902"/>
      <c r="C25" s="1917">
        <v>769</v>
      </c>
      <c r="D25" s="1895" t="s">
        <v>616</v>
      </c>
      <c r="H25" s="1918" t="s">
        <v>2018</v>
      </c>
      <c r="I25" s="3349">
        <v>5813617.6761400001</v>
      </c>
      <c r="J25" s="1906"/>
    </row>
    <row r="26" spans="1:10" ht="6.95" customHeight="1">
      <c r="A26" s="1901"/>
      <c r="B26" s="1902"/>
      <c r="C26" s="1917"/>
      <c r="H26" s="1918"/>
      <c r="I26" s="3351"/>
      <c r="J26" s="1902"/>
    </row>
    <row r="27" spans="1:10">
      <c r="A27" s="1901">
        <v>8</v>
      </c>
      <c r="B27" s="1902"/>
      <c r="C27" s="1917" t="s">
        <v>2020</v>
      </c>
      <c r="D27" s="1895" t="s">
        <v>618</v>
      </c>
      <c r="H27" s="1918" t="s">
        <v>2019</v>
      </c>
      <c r="I27" s="3349">
        <v>61427.18447</v>
      </c>
      <c r="J27" s="1902"/>
    </row>
    <row r="28" spans="1:10" ht="6.95" customHeight="1">
      <c r="A28" s="1901"/>
      <c r="B28" s="1902"/>
      <c r="C28" s="1917"/>
      <c r="H28" s="1918"/>
      <c r="I28" s="3351"/>
      <c r="J28" s="1908"/>
    </row>
    <row r="29" spans="1:10">
      <c r="A29" s="1901">
        <v>9</v>
      </c>
      <c r="B29" s="1902"/>
      <c r="C29" s="1917"/>
      <c r="D29" s="1895" t="s">
        <v>2021</v>
      </c>
      <c r="H29" s="1918" t="s">
        <v>2022</v>
      </c>
      <c r="I29" s="3349">
        <v>6528685.1056300001</v>
      </c>
      <c r="J29" s="1902"/>
    </row>
    <row r="30" spans="1:10" ht="6.95" customHeight="1">
      <c r="A30" s="1901"/>
      <c r="B30" s="1902"/>
      <c r="C30" s="1917"/>
      <c r="H30" s="1918"/>
      <c r="I30" s="3351"/>
      <c r="J30" s="1908"/>
    </row>
    <row r="31" spans="1:10">
      <c r="A31" s="1901">
        <v>10</v>
      </c>
      <c r="B31" s="1902"/>
      <c r="C31" s="1917"/>
      <c r="D31" s="1895" t="s">
        <v>2023</v>
      </c>
      <c r="H31" s="1918" t="s">
        <v>2024</v>
      </c>
      <c r="I31" s="3349">
        <v>1919</v>
      </c>
      <c r="J31" s="1902"/>
    </row>
    <row r="32" spans="1:10" ht="6.95" customHeight="1">
      <c r="A32" s="1901"/>
      <c r="B32" s="1902"/>
      <c r="C32" s="1917"/>
      <c r="H32" s="1918"/>
      <c r="I32" s="3351"/>
      <c r="J32" s="1908"/>
    </row>
    <row r="33" spans="1:12">
      <c r="A33" s="1901">
        <v>11</v>
      </c>
      <c r="B33" s="1902"/>
      <c r="C33" s="1917"/>
      <c r="D33" s="1895" t="s">
        <v>2025</v>
      </c>
      <c r="H33" s="1918" t="s">
        <v>2024</v>
      </c>
      <c r="I33" s="3360"/>
      <c r="J33" s="1902"/>
    </row>
    <row r="34" spans="1:12" ht="6.95" customHeight="1">
      <c r="A34" s="1901"/>
      <c r="B34" s="1902"/>
      <c r="C34" s="1917"/>
      <c r="H34" s="1918"/>
      <c r="I34" s="3351"/>
      <c r="J34" s="1908"/>
    </row>
    <row r="35" spans="1:12">
      <c r="A35" s="1901">
        <v>12</v>
      </c>
      <c r="B35" s="1902"/>
      <c r="C35" s="1917"/>
      <c r="D35" s="1895" t="s">
        <v>2026</v>
      </c>
      <c r="H35" s="1918" t="s">
        <v>2027</v>
      </c>
      <c r="I35" s="3349">
        <v>1919</v>
      </c>
      <c r="J35" s="1902"/>
    </row>
    <row r="36" spans="1:12" ht="6.95" customHeight="1">
      <c r="A36" s="1901"/>
      <c r="B36" s="1902"/>
      <c r="C36" s="1917"/>
      <c r="H36" s="1918"/>
      <c r="I36" s="3351"/>
      <c r="J36" s="1908"/>
    </row>
    <row r="37" spans="1:12">
      <c r="A37" s="1901">
        <v>13</v>
      </c>
      <c r="B37" s="1902"/>
      <c r="C37" s="1917"/>
      <c r="D37" s="1895" t="s">
        <v>2028</v>
      </c>
      <c r="H37" s="1918" t="s">
        <v>2029</v>
      </c>
      <c r="I37" s="3353"/>
      <c r="J37" s="1902"/>
    </row>
    <row r="38" spans="1:12">
      <c r="A38" s="1901"/>
      <c r="B38" s="1902"/>
      <c r="C38" s="1917"/>
      <c r="H38" s="1918" t="s">
        <v>2030</v>
      </c>
      <c r="I38" s="3354">
        <v>1</v>
      </c>
      <c r="J38" s="1902"/>
    </row>
    <row r="39" spans="1:12" ht="6.95" customHeight="1">
      <c r="A39" s="1901"/>
      <c r="B39" s="1902"/>
      <c r="C39" s="1917"/>
      <c r="H39" s="1918"/>
      <c r="I39" s="3351"/>
      <c r="J39" s="1908"/>
    </row>
    <row r="40" spans="1:12">
      <c r="A40" s="1901">
        <v>14</v>
      </c>
      <c r="B40" s="1902"/>
      <c r="C40" s="1917"/>
      <c r="D40" s="1895" t="s">
        <v>2031</v>
      </c>
      <c r="H40" s="1918" t="s">
        <v>2032</v>
      </c>
      <c r="I40" s="3351"/>
      <c r="J40" s="1902"/>
    </row>
    <row r="41" spans="1:12">
      <c r="A41" s="1901"/>
      <c r="B41" s="1902"/>
      <c r="C41" s="1917"/>
      <c r="H41" s="1918" t="s">
        <v>2030</v>
      </c>
      <c r="I41" s="3354">
        <v>0</v>
      </c>
      <c r="J41" s="1902"/>
    </row>
    <row r="42" spans="1:12" ht="6.95" customHeight="1">
      <c r="A42" s="1901"/>
      <c r="B42" s="1902"/>
      <c r="C42" s="1917"/>
      <c r="H42" s="1918"/>
      <c r="I42" s="3351"/>
      <c r="J42" s="1908"/>
    </row>
    <row r="43" spans="1:12">
      <c r="A43" s="1901">
        <v>15</v>
      </c>
      <c r="B43" s="1902"/>
      <c r="C43" s="1917"/>
      <c r="D43" s="1895" t="s">
        <v>2033</v>
      </c>
      <c r="H43" s="1918" t="s">
        <v>2034</v>
      </c>
      <c r="I43" s="3349">
        <v>6526766.1056300001</v>
      </c>
      <c r="J43" s="1902"/>
      <c r="L43" s="1920"/>
    </row>
    <row r="44" spans="1:12" ht="6.95" customHeight="1">
      <c r="A44" s="1901"/>
      <c r="B44" s="1902"/>
      <c r="C44" s="1917"/>
      <c r="H44" s="1918"/>
      <c r="I44" s="3351"/>
      <c r="J44" s="1908"/>
    </row>
    <row r="45" spans="1:12">
      <c r="A45" s="1901">
        <v>16</v>
      </c>
      <c r="B45" s="1902"/>
      <c r="C45" s="1917"/>
      <c r="D45" s="1895" t="s">
        <v>2035</v>
      </c>
      <c r="H45" s="1918" t="s">
        <v>2036</v>
      </c>
      <c r="I45" s="3349">
        <v>6528685.1056300001</v>
      </c>
      <c r="J45" s="1906"/>
      <c r="L45" s="1920"/>
    </row>
    <row r="46" spans="1:12" ht="6.95" customHeight="1">
      <c r="A46" s="1901"/>
      <c r="B46" s="1902"/>
      <c r="C46" s="1917"/>
      <c r="H46" s="1918"/>
      <c r="I46" s="3351"/>
      <c r="J46" s="1902"/>
    </row>
    <row r="47" spans="1:12">
      <c r="A47" s="1901">
        <v>17</v>
      </c>
      <c r="B47" s="1902"/>
      <c r="C47" s="1917"/>
      <c r="D47" s="1895" t="s">
        <v>2037</v>
      </c>
      <c r="H47" s="1918" t="s">
        <v>2038</v>
      </c>
      <c r="I47" s="3349"/>
      <c r="J47" s="1906"/>
    </row>
    <row r="48" spans="1:12" ht="6.95" customHeight="1">
      <c r="A48" s="1913"/>
      <c r="B48" s="1906"/>
      <c r="C48" s="1915"/>
      <c r="H48" s="1921"/>
      <c r="I48" s="1924"/>
      <c r="J48" s="1906"/>
    </row>
    <row r="49" spans="1:12">
      <c r="A49" s="1907"/>
      <c r="B49" s="1910"/>
      <c r="C49" s="1922"/>
      <c r="D49" s="1910"/>
      <c r="E49" s="1910"/>
      <c r="F49" s="1910"/>
      <c r="G49" s="1910"/>
      <c r="H49" s="1910"/>
      <c r="I49" s="3355"/>
      <c r="J49" s="1908"/>
    </row>
    <row r="50" spans="1:12">
      <c r="A50" s="1903" t="s">
        <v>2039</v>
      </c>
      <c r="B50" s="1904"/>
      <c r="C50" s="1905"/>
      <c r="D50" s="1904"/>
      <c r="E50" s="1904"/>
      <c r="F50" s="1904"/>
      <c r="G50" s="1904"/>
      <c r="H50" s="1904"/>
      <c r="I50" s="3356"/>
      <c r="J50" s="1906"/>
    </row>
    <row r="51" spans="1:12">
      <c r="A51" s="1907" t="s">
        <v>7</v>
      </c>
      <c r="B51" s="1908"/>
      <c r="C51" s="1909"/>
      <c r="D51" s="1910"/>
      <c r="E51" s="1910"/>
      <c r="F51" s="1910"/>
      <c r="G51" s="1910"/>
      <c r="H51" s="1911"/>
      <c r="I51" s="3357" t="s">
        <v>1068</v>
      </c>
      <c r="J51" s="1908"/>
    </row>
    <row r="52" spans="1:12">
      <c r="A52" s="1913" t="s">
        <v>17</v>
      </c>
      <c r="B52" s="1906"/>
      <c r="C52" s="1915" t="s">
        <v>2009</v>
      </c>
      <c r="D52" s="1904"/>
      <c r="E52" s="1904" t="s">
        <v>2040</v>
      </c>
      <c r="F52" s="1904"/>
      <c r="G52" s="1904"/>
      <c r="H52" s="1915" t="s">
        <v>876</v>
      </c>
      <c r="I52" s="3358" t="s">
        <v>2011</v>
      </c>
      <c r="J52" s="1906"/>
    </row>
    <row r="53" spans="1:12" ht="6.95" customHeight="1">
      <c r="A53" s="1901"/>
      <c r="B53" s="1902"/>
      <c r="C53" s="1917"/>
      <c r="H53" s="1918"/>
      <c r="I53" s="3359"/>
      <c r="J53" s="1902"/>
    </row>
    <row r="54" spans="1:12">
      <c r="A54" s="1901">
        <v>18</v>
      </c>
      <c r="B54" s="1902"/>
      <c r="C54" s="1917" t="s">
        <v>2041</v>
      </c>
      <c r="D54" s="1895" t="s">
        <v>2042</v>
      </c>
      <c r="H54" s="1918" t="s">
        <v>2043</v>
      </c>
      <c r="I54" s="1924">
        <v>227900</v>
      </c>
      <c r="J54" s="1902"/>
    </row>
    <row r="55" spans="1:12" ht="6.95" customHeight="1">
      <c r="A55" s="1901"/>
      <c r="B55" s="1902"/>
      <c r="C55" s="1917"/>
      <c r="H55" s="1918"/>
      <c r="I55" s="3359"/>
      <c r="J55" s="1908"/>
    </row>
    <row r="56" spans="1:12">
      <c r="A56" s="1901">
        <v>19</v>
      </c>
      <c r="B56" s="1902"/>
      <c r="C56" s="1917">
        <v>546</v>
      </c>
      <c r="D56" s="1895" t="s">
        <v>2044</v>
      </c>
      <c r="H56" s="1918" t="s">
        <v>2045</v>
      </c>
      <c r="I56" s="1924"/>
      <c r="J56" s="1902"/>
      <c r="L56" s="1920"/>
    </row>
    <row r="57" spans="1:12" ht="6.95" customHeight="1">
      <c r="A57" s="1901"/>
      <c r="B57" s="1902"/>
      <c r="C57" s="1917"/>
      <c r="H57" s="1918"/>
      <c r="I57" s="3359"/>
      <c r="J57" s="1908"/>
    </row>
    <row r="58" spans="1:12">
      <c r="A58" s="1901">
        <v>20</v>
      </c>
      <c r="B58" s="1902"/>
      <c r="C58" s="1917">
        <v>517</v>
      </c>
      <c r="D58" s="1895" t="s">
        <v>2046</v>
      </c>
      <c r="H58" s="1918" t="s">
        <v>2047</v>
      </c>
      <c r="I58" s="3360"/>
      <c r="J58" s="1906"/>
    </row>
    <row r="59" spans="1:12" ht="6.95" customHeight="1">
      <c r="A59" s="1901"/>
      <c r="B59" s="1902"/>
      <c r="C59" s="1917"/>
      <c r="H59" s="1918"/>
      <c r="I59" s="3359"/>
      <c r="J59" s="1902"/>
    </row>
    <row r="60" spans="1:12">
      <c r="A60" s="1901">
        <v>21</v>
      </c>
      <c r="B60" s="1902"/>
      <c r="C60" s="1917"/>
      <c r="D60" s="1895" t="s">
        <v>2048</v>
      </c>
      <c r="H60" s="1918" t="s">
        <v>2049</v>
      </c>
      <c r="I60" s="1924">
        <v>227900</v>
      </c>
      <c r="J60" s="1902"/>
    </row>
    <row r="61" spans="1:12" ht="6.95" customHeight="1">
      <c r="A61" s="1901"/>
      <c r="B61" s="1902"/>
      <c r="C61" s="1917"/>
      <c r="H61" s="1918"/>
      <c r="I61" s="3359"/>
      <c r="J61" s="1908"/>
    </row>
    <row r="62" spans="1:12">
      <c r="A62" s="1901">
        <v>22</v>
      </c>
      <c r="B62" s="1902"/>
      <c r="C62" s="1917"/>
      <c r="D62" s="1895" t="s">
        <v>2050</v>
      </c>
      <c r="H62" s="1918" t="s">
        <v>1858</v>
      </c>
      <c r="I62" s="3349">
        <v>112</v>
      </c>
      <c r="J62" s="1902"/>
    </row>
    <row r="63" spans="1:12" ht="6.95" customHeight="1">
      <c r="A63" s="1901"/>
      <c r="B63" s="1902"/>
      <c r="C63" s="1917"/>
      <c r="H63" s="1918"/>
      <c r="I63" s="3351"/>
      <c r="J63" s="1908"/>
    </row>
    <row r="64" spans="1:12">
      <c r="A64" s="1901">
        <v>23</v>
      </c>
      <c r="B64" s="1902"/>
      <c r="C64" s="1917"/>
      <c r="D64" s="1895" t="s">
        <v>2051</v>
      </c>
      <c r="H64" s="1918" t="s">
        <v>1858</v>
      </c>
      <c r="I64" s="3349"/>
      <c r="J64" s="1902"/>
    </row>
    <row r="65" spans="1:12" ht="6.95" customHeight="1">
      <c r="A65" s="1901"/>
      <c r="B65" s="1902"/>
      <c r="C65" s="1917"/>
      <c r="H65" s="1918"/>
      <c r="I65" s="3359"/>
      <c r="J65" s="1908"/>
    </row>
    <row r="66" spans="1:12">
      <c r="A66" s="1901">
        <v>24</v>
      </c>
      <c r="B66" s="1902"/>
      <c r="C66" s="1917"/>
      <c r="D66" s="1895" t="s">
        <v>2052</v>
      </c>
      <c r="H66" s="1918" t="s">
        <v>2053</v>
      </c>
      <c r="I66" s="1924">
        <v>227788</v>
      </c>
      <c r="J66" s="1902" t="s">
        <v>98</v>
      </c>
    </row>
    <row r="67" spans="1:12" ht="6.95" customHeight="1">
      <c r="A67" s="1901"/>
      <c r="B67" s="1902"/>
      <c r="C67" s="1917"/>
      <c r="H67" s="1918"/>
      <c r="I67" s="3359"/>
      <c r="J67" s="1908"/>
    </row>
    <row r="68" spans="1:12">
      <c r="A68" s="1901">
        <v>25</v>
      </c>
      <c r="B68" s="1902"/>
      <c r="C68" s="1917"/>
      <c r="D68" s="1895" t="s">
        <v>2054</v>
      </c>
      <c r="H68" s="1918" t="s">
        <v>2055</v>
      </c>
      <c r="I68" s="1924">
        <v>227900</v>
      </c>
      <c r="J68" s="1902"/>
    </row>
    <row r="69" spans="1:12" ht="6.95" customHeight="1">
      <c r="A69" s="1901"/>
      <c r="B69" s="1902"/>
      <c r="C69" s="1917"/>
      <c r="H69" s="1918"/>
      <c r="I69" s="3359"/>
      <c r="J69" s="1908"/>
    </row>
    <row r="70" spans="1:12">
      <c r="A70" s="1901">
        <v>26</v>
      </c>
      <c r="B70" s="1902"/>
      <c r="C70" s="1917"/>
      <c r="D70" s="1895" t="s">
        <v>2056</v>
      </c>
      <c r="H70" s="1918" t="s">
        <v>2057</v>
      </c>
      <c r="I70" s="1924"/>
      <c r="J70" s="1902"/>
    </row>
    <row r="71" spans="1:12" ht="6.95" customHeight="1">
      <c r="A71" s="1901"/>
      <c r="B71" s="1902"/>
      <c r="C71" s="1917"/>
      <c r="H71" s="1918"/>
      <c r="I71" s="3359"/>
      <c r="J71" s="1908"/>
    </row>
    <row r="72" spans="1:12">
      <c r="A72" s="1901">
        <v>27</v>
      </c>
      <c r="B72" s="1902"/>
      <c r="C72" s="1917"/>
      <c r="D72" s="1895" t="s">
        <v>2058</v>
      </c>
      <c r="H72" s="1918" t="s">
        <v>2059</v>
      </c>
      <c r="I72" s="3361">
        <v>3.49E-2</v>
      </c>
      <c r="J72" s="1902"/>
      <c r="L72" s="1896">
        <f>I68/I45</f>
        <v>3.4907488462488541E-2</v>
      </c>
    </row>
    <row r="73" spans="1:12" ht="6.95" customHeight="1">
      <c r="A73" s="1901"/>
      <c r="B73" s="1902"/>
      <c r="C73" s="1917"/>
      <c r="H73" s="1918"/>
      <c r="I73" s="3359"/>
      <c r="J73" s="1908"/>
    </row>
    <row r="74" spans="1:12">
      <c r="A74" s="1901">
        <v>28</v>
      </c>
      <c r="B74" s="1902"/>
      <c r="C74" s="1917"/>
      <c r="D74" s="1895" t="s">
        <v>2060</v>
      </c>
      <c r="H74" s="1918" t="s">
        <v>2061</v>
      </c>
      <c r="I74" s="3361">
        <v>0</v>
      </c>
      <c r="J74" s="1902"/>
      <c r="L74" s="1896">
        <f>I70/I45</f>
        <v>0</v>
      </c>
    </row>
    <row r="75" spans="1:12" ht="6.95" customHeight="1">
      <c r="A75" s="1913"/>
      <c r="B75" s="1906"/>
      <c r="C75" s="1915"/>
      <c r="D75" s="1904"/>
      <c r="E75" s="1904"/>
      <c r="F75" s="1904"/>
      <c r="G75" s="1904"/>
      <c r="H75" s="1921"/>
      <c r="I75" s="1919"/>
      <c r="J75" s="1925"/>
    </row>
    <row r="76" spans="1:12">
      <c r="A76" s="1907"/>
      <c r="B76" s="1895" t="s">
        <v>2062</v>
      </c>
      <c r="C76" s="1922"/>
      <c r="D76" s="1910"/>
      <c r="E76" s="1910"/>
      <c r="F76" s="1910"/>
      <c r="G76" s="1910"/>
      <c r="H76" s="1910"/>
      <c r="I76" s="1923"/>
      <c r="J76" s="1908"/>
    </row>
    <row r="77" spans="1:12">
      <c r="A77" s="1901"/>
      <c r="B77" s="1895" t="s">
        <v>2063</v>
      </c>
      <c r="J77" s="1902"/>
    </row>
    <row r="78" spans="1:12">
      <c r="A78" s="1901"/>
      <c r="B78" s="1895" t="s">
        <v>2064</v>
      </c>
      <c r="J78" s="1902"/>
    </row>
    <row r="79" spans="1:12">
      <c r="A79" s="1901"/>
      <c r="B79" s="1895" t="s">
        <v>2065</v>
      </c>
      <c r="I79" s="1926"/>
      <c r="J79" s="1902"/>
    </row>
    <row r="80" spans="1:12">
      <c r="A80" s="1901"/>
      <c r="B80" s="1895" t="s">
        <v>2066</v>
      </c>
      <c r="J80" s="1902"/>
    </row>
    <row r="81" spans="1:10">
      <c r="A81" s="3829" t="s">
        <v>37</v>
      </c>
      <c r="B81" s="3830"/>
      <c r="C81" s="3830"/>
      <c r="D81" s="3830"/>
      <c r="E81" s="3830"/>
      <c r="F81" s="3830"/>
      <c r="G81" s="3830"/>
      <c r="H81" s="3830"/>
      <c r="I81" s="3830"/>
      <c r="J81" s="3831"/>
    </row>
    <row r="82" spans="1:10">
      <c r="A82" s="1901"/>
      <c r="B82" s="1927" t="s">
        <v>3480</v>
      </c>
      <c r="C82" s="1928"/>
      <c r="D82" s="1928"/>
      <c r="E82" s="1928"/>
      <c r="F82" s="1928"/>
      <c r="G82" s="1928"/>
      <c r="H82" s="1928"/>
      <c r="I82" s="1928"/>
      <c r="J82" s="1902"/>
    </row>
    <row r="83" spans="1:10">
      <c r="A83" s="1913"/>
      <c r="B83" s="1929"/>
      <c r="C83" s="3657" t="s">
        <v>3479</v>
      </c>
      <c r="D83" s="1904"/>
      <c r="E83" s="1904"/>
      <c r="F83" s="1904"/>
      <c r="G83" s="1904"/>
      <c r="H83" s="1904"/>
      <c r="I83" s="1904"/>
      <c r="J83" s="1906"/>
    </row>
    <row r="84" spans="1:10">
      <c r="A84" s="1930" t="s">
        <v>388</v>
      </c>
    </row>
  </sheetData>
  <customSheetViews>
    <customSheetView guid="{D099E5BD-69C3-4A36-A01A-AB9127CD02AF}" fitToPage="1" topLeftCell="A34">
      <selection activeCell="H60" sqref="H60"/>
      <pageMargins left="0.5" right="0.5" top="0.5" bottom="0.25" header="0.5" footer="0.5"/>
      <printOptions horizontalCentered="1" verticalCentered="1"/>
      <pageSetup scale="85" orientation="portrait" r:id="rId1"/>
      <headerFooter alignWithMargins="0"/>
    </customSheetView>
  </customSheetViews>
  <mergeCells count="3">
    <mergeCell ref="A2:J2"/>
    <mergeCell ref="A3:J3"/>
    <mergeCell ref="A81:J81"/>
  </mergeCells>
  <printOptions horizontalCentered="1" verticalCentered="1"/>
  <pageMargins left="0.5" right="0.5" top="0.5" bottom="0.25" header="0.5" footer="0.5"/>
  <pageSetup scale="85" orientation="portrait"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Normal="100" workbookViewId="0">
      <selection activeCell="A30" sqref="A30:A44"/>
    </sheetView>
  </sheetViews>
  <sheetFormatPr defaultRowHeight="12.75"/>
  <cols>
    <col min="1" max="1" width="3.85546875" style="908" customWidth="1"/>
    <col min="2" max="2" width="3.7109375" style="908" customWidth="1"/>
    <col min="3" max="3" width="58" style="908" customWidth="1"/>
    <col min="4" max="4" width="3" style="908" customWidth="1"/>
    <col min="5" max="5" width="4.140625" style="908" customWidth="1"/>
    <col min="6" max="6" width="58.140625" style="908" customWidth="1"/>
    <col min="7" max="7" width="4.5703125" style="908" customWidth="1"/>
    <col min="8" max="256" width="8.85546875" style="908"/>
    <col min="257" max="257" width="3.85546875" style="908" customWidth="1"/>
    <col min="258" max="258" width="3.7109375" style="908" customWidth="1"/>
    <col min="259" max="259" width="58" style="908" customWidth="1"/>
    <col min="260" max="260" width="3" style="908" customWidth="1"/>
    <col min="261" max="261" width="4.140625" style="908" customWidth="1"/>
    <col min="262" max="262" width="58.140625" style="908" customWidth="1"/>
    <col min="263" max="263" width="4.5703125" style="908" customWidth="1"/>
    <col min="264" max="512" width="8.85546875" style="908"/>
    <col min="513" max="513" width="3.85546875" style="908" customWidth="1"/>
    <col min="514" max="514" width="3.7109375" style="908" customWidth="1"/>
    <col min="515" max="515" width="58" style="908" customWidth="1"/>
    <col min="516" max="516" width="3" style="908" customWidth="1"/>
    <col min="517" max="517" width="4.140625" style="908" customWidth="1"/>
    <col min="518" max="518" width="58.140625" style="908" customWidth="1"/>
    <col min="519" max="519" width="4.5703125" style="908" customWidth="1"/>
    <col min="520" max="768" width="8.85546875" style="908"/>
    <col min="769" max="769" width="3.85546875" style="908" customWidth="1"/>
    <col min="770" max="770" width="3.7109375" style="908" customWidth="1"/>
    <col min="771" max="771" width="58" style="908" customWidth="1"/>
    <col min="772" max="772" width="3" style="908" customWidth="1"/>
    <col min="773" max="773" width="4.140625" style="908" customWidth="1"/>
    <col min="774" max="774" width="58.140625" style="908" customWidth="1"/>
    <col min="775" max="775" width="4.5703125" style="908" customWidth="1"/>
    <col min="776" max="1024" width="8.85546875" style="908"/>
    <col min="1025" max="1025" width="3.85546875" style="908" customWidth="1"/>
    <col min="1026" max="1026" width="3.7109375" style="908" customWidth="1"/>
    <col min="1027" max="1027" width="58" style="908" customWidth="1"/>
    <col min="1028" max="1028" width="3" style="908" customWidth="1"/>
    <col min="1029" max="1029" width="4.140625" style="908" customWidth="1"/>
    <col min="1030" max="1030" width="58.140625" style="908" customWidth="1"/>
    <col min="1031" max="1031" width="4.5703125" style="908" customWidth="1"/>
    <col min="1032" max="1280" width="8.85546875" style="908"/>
    <col min="1281" max="1281" width="3.85546875" style="908" customWidth="1"/>
    <col min="1282" max="1282" width="3.7109375" style="908" customWidth="1"/>
    <col min="1283" max="1283" width="58" style="908" customWidth="1"/>
    <col min="1284" max="1284" width="3" style="908" customWidth="1"/>
    <col min="1285" max="1285" width="4.140625" style="908" customWidth="1"/>
    <col min="1286" max="1286" width="58.140625" style="908" customWidth="1"/>
    <col min="1287" max="1287" width="4.5703125" style="908" customWidth="1"/>
    <col min="1288" max="1536" width="8.85546875" style="908"/>
    <col min="1537" max="1537" width="3.85546875" style="908" customWidth="1"/>
    <col min="1538" max="1538" width="3.7109375" style="908" customWidth="1"/>
    <col min="1539" max="1539" width="58" style="908" customWidth="1"/>
    <col min="1540" max="1540" width="3" style="908" customWidth="1"/>
    <col min="1541" max="1541" width="4.140625" style="908" customWidth="1"/>
    <col min="1542" max="1542" width="58.140625" style="908" customWidth="1"/>
    <col min="1543" max="1543" width="4.5703125" style="908" customWidth="1"/>
    <col min="1544" max="1792" width="8.85546875" style="908"/>
    <col min="1793" max="1793" width="3.85546875" style="908" customWidth="1"/>
    <col min="1794" max="1794" width="3.7109375" style="908" customWidth="1"/>
    <col min="1795" max="1795" width="58" style="908" customWidth="1"/>
    <col min="1796" max="1796" width="3" style="908" customWidth="1"/>
    <col min="1797" max="1797" width="4.140625" style="908" customWidth="1"/>
    <col min="1798" max="1798" width="58.140625" style="908" customWidth="1"/>
    <col min="1799" max="1799" width="4.5703125" style="908" customWidth="1"/>
    <col min="1800" max="2048" width="8.85546875" style="908"/>
    <col min="2049" max="2049" width="3.85546875" style="908" customWidth="1"/>
    <col min="2050" max="2050" width="3.7109375" style="908" customWidth="1"/>
    <col min="2051" max="2051" width="58" style="908" customWidth="1"/>
    <col min="2052" max="2052" width="3" style="908" customWidth="1"/>
    <col min="2053" max="2053" width="4.140625" style="908" customWidth="1"/>
    <col min="2054" max="2054" width="58.140625" style="908" customWidth="1"/>
    <col min="2055" max="2055" width="4.5703125" style="908" customWidth="1"/>
    <col min="2056" max="2304" width="8.85546875" style="908"/>
    <col min="2305" max="2305" width="3.85546875" style="908" customWidth="1"/>
    <col min="2306" max="2306" width="3.7109375" style="908" customWidth="1"/>
    <col min="2307" max="2307" width="58" style="908" customWidth="1"/>
    <col min="2308" max="2308" width="3" style="908" customWidth="1"/>
    <col min="2309" max="2309" width="4.140625" style="908" customWidth="1"/>
    <col min="2310" max="2310" width="58.140625" style="908" customWidth="1"/>
    <col min="2311" max="2311" width="4.5703125" style="908" customWidth="1"/>
    <col min="2312" max="2560" width="8.85546875" style="908"/>
    <col min="2561" max="2561" width="3.85546875" style="908" customWidth="1"/>
    <col min="2562" max="2562" width="3.7109375" style="908" customWidth="1"/>
    <col min="2563" max="2563" width="58" style="908" customWidth="1"/>
    <col min="2564" max="2564" width="3" style="908" customWidth="1"/>
    <col min="2565" max="2565" width="4.140625" style="908" customWidth="1"/>
    <col min="2566" max="2566" width="58.140625" style="908" customWidth="1"/>
    <col min="2567" max="2567" width="4.5703125" style="908" customWidth="1"/>
    <col min="2568" max="2816" width="8.85546875" style="908"/>
    <col min="2817" max="2817" width="3.85546875" style="908" customWidth="1"/>
    <col min="2818" max="2818" width="3.7109375" style="908" customWidth="1"/>
    <col min="2819" max="2819" width="58" style="908" customWidth="1"/>
    <col min="2820" max="2820" width="3" style="908" customWidth="1"/>
    <col min="2821" max="2821" width="4.140625" style="908" customWidth="1"/>
    <col min="2822" max="2822" width="58.140625" style="908" customWidth="1"/>
    <col min="2823" max="2823" width="4.5703125" style="908" customWidth="1"/>
    <col min="2824" max="3072" width="8.85546875" style="908"/>
    <col min="3073" max="3073" width="3.85546875" style="908" customWidth="1"/>
    <col min="3074" max="3074" width="3.7109375" style="908" customWidth="1"/>
    <col min="3075" max="3075" width="58" style="908" customWidth="1"/>
    <col min="3076" max="3076" width="3" style="908" customWidth="1"/>
    <col min="3077" max="3077" width="4.140625" style="908" customWidth="1"/>
    <col min="3078" max="3078" width="58.140625" style="908" customWidth="1"/>
    <col min="3079" max="3079" width="4.5703125" style="908" customWidth="1"/>
    <col min="3080" max="3328" width="8.85546875" style="908"/>
    <col min="3329" max="3329" width="3.85546875" style="908" customWidth="1"/>
    <col min="3330" max="3330" width="3.7109375" style="908" customWidth="1"/>
    <col min="3331" max="3331" width="58" style="908" customWidth="1"/>
    <col min="3332" max="3332" width="3" style="908" customWidth="1"/>
    <col min="3333" max="3333" width="4.140625" style="908" customWidth="1"/>
    <col min="3334" max="3334" width="58.140625" style="908" customWidth="1"/>
    <col min="3335" max="3335" width="4.5703125" style="908" customWidth="1"/>
    <col min="3336" max="3584" width="8.85546875" style="908"/>
    <col min="3585" max="3585" width="3.85546875" style="908" customWidth="1"/>
    <col min="3586" max="3586" width="3.7109375" style="908" customWidth="1"/>
    <col min="3587" max="3587" width="58" style="908" customWidth="1"/>
    <col min="3588" max="3588" width="3" style="908" customWidth="1"/>
    <col min="3589" max="3589" width="4.140625" style="908" customWidth="1"/>
    <col min="3590" max="3590" width="58.140625" style="908" customWidth="1"/>
    <col min="3591" max="3591" width="4.5703125" style="908" customWidth="1"/>
    <col min="3592" max="3840" width="8.85546875" style="908"/>
    <col min="3841" max="3841" width="3.85546875" style="908" customWidth="1"/>
    <col min="3842" max="3842" width="3.7109375" style="908" customWidth="1"/>
    <col min="3843" max="3843" width="58" style="908" customWidth="1"/>
    <col min="3844" max="3844" width="3" style="908" customWidth="1"/>
    <col min="3845" max="3845" width="4.140625" style="908" customWidth="1"/>
    <col min="3846" max="3846" width="58.140625" style="908" customWidth="1"/>
    <col min="3847" max="3847" width="4.5703125" style="908" customWidth="1"/>
    <col min="3848" max="4096" width="8.85546875" style="908"/>
    <col min="4097" max="4097" width="3.85546875" style="908" customWidth="1"/>
    <col min="4098" max="4098" width="3.7109375" style="908" customWidth="1"/>
    <col min="4099" max="4099" width="58" style="908" customWidth="1"/>
    <col min="4100" max="4100" width="3" style="908" customWidth="1"/>
    <col min="4101" max="4101" width="4.140625" style="908" customWidth="1"/>
    <col min="4102" max="4102" width="58.140625" style="908" customWidth="1"/>
    <col min="4103" max="4103" width="4.5703125" style="908" customWidth="1"/>
    <col min="4104" max="4352" width="8.85546875" style="908"/>
    <col min="4353" max="4353" width="3.85546875" style="908" customWidth="1"/>
    <col min="4354" max="4354" width="3.7109375" style="908" customWidth="1"/>
    <col min="4355" max="4355" width="58" style="908" customWidth="1"/>
    <col min="4356" max="4356" width="3" style="908" customWidth="1"/>
    <col min="4357" max="4357" width="4.140625" style="908" customWidth="1"/>
    <col min="4358" max="4358" width="58.140625" style="908" customWidth="1"/>
    <col min="4359" max="4359" width="4.5703125" style="908" customWidth="1"/>
    <col min="4360" max="4608" width="8.85546875" style="908"/>
    <col min="4609" max="4609" width="3.85546875" style="908" customWidth="1"/>
    <col min="4610" max="4610" width="3.7109375" style="908" customWidth="1"/>
    <col min="4611" max="4611" width="58" style="908" customWidth="1"/>
    <col min="4612" max="4612" width="3" style="908" customWidth="1"/>
    <col min="4613" max="4613" width="4.140625" style="908" customWidth="1"/>
    <col min="4614" max="4614" width="58.140625" style="908" customWidth="1"/>
    <col min="4615" max="4615" width="4.5703125" style="908" customWidth="1"/>
    <col min="4616" max="4864" width="8.85546875" style="908"/>
    <col min="4865" max="4865" width="3.85546875" style="908" customWidth="1"/>
    <col min="4866" max="4866" width="3.7109375" style="908" customWidth="1"/>
    <col min="4867" max="4867" width="58" style="908" customWidth="1"/>
    <col min="4868" max="4868" width="3" style="908" customWidth="1"/>
    <col min="4869" max="4869" width="4.140625" style="908" customWidth="1"/>
    <col min="4870" max="4870" width="58.140625" style="908" customWidth="1"/>
    <col min="4871" max="4871" width="4.5703125" style="908" customWidth="1"/>
    <col min="4872" max="5120" width="8.85546875" style="908"/>
    <col min="5121" max="5121" width="3.85546875" style="908" customWidth="1"/>
    <col min="5122" max="5122" width="3.7109375" style="908" customWidth="1"/>
    <col min="5123" max="5123" width="58" style="908" customWidth="1"/>
    <col min="5124" max="5124" width="3" style="908" customWidth="1"/>
    <col min="5125" max="5125" width="4.140625" style="908" customWidth="1"/>
    <col min="5126" max="5126" width="58.140625" style="908" customWidth="1"/>
    <col min="5127" max="5127" width="4.5703125" style="908" customWidth="1"/>
    <col min="5128" max="5376" width="8.85546875" style="908"/>
    <col min="5377" max="5377" width="3.85546875" style="908" customWidth="1"/>
    <col min="5378" max="5378" width="3.7109375" style="908" customWidth="1"/>
    <col min="5379" max="5379" width="58" style="908" customWidth="1"/>
    <col min="5380" max="5380" width="3" style="908" customWidth="1"/>
    <col min="5381" max="5381" width="4.140625" style="908" customWidth="1"/>
    <col min="5382" max="5382" width="58.140625" style="908" customWidth="1"/>
    <col min="5383" max="5383" width="4.5703125" style="908" customWidth="1"/>
    <col min="5384" max="5632" width="8.85546875" style="908"/>
    <col min="5633" max="5633" width="3.85546875" style="908" customWidth="1"/>
    <col min="5634" max="5634" width="3.7109375" style="908" customWidth="1"/>
    <col min="5635" max="5635" width="58" style="908" customWidth="1"/>
    <col min="5636" max="5636" width="3" style="908" customWidth="1"/>
    <col min="5637" max="5637" width="4.140625" style="908" customWidth="1"/>
    <col min="5638" max="5638" width="58.140625" style="908" customWidth="1"/>
    <col min="5639" max="5639" width="4.5703125" style="908" customWidth="1"/>
    <col min="5640" max="5888" width="8.85546875" style="908"/>
    <col min="5889" max="5889" width="3.85546875" style="908" customWidth="1"/>
    <col min="5890" max="5890" width="3.7109375" style="908" customWidth="1"/>
    <col min="5891" max="5891" width="58" style="908" customWidth="1"/>
    <col min="5892" max="5892" width="3" style="908" customWidth="1"/>
    <col min="5893" max="5893" width="4.140625" style="908" customWidth="1"/>
    <col min="5894" max="5894" width="58.140625" style="908" customWidth="1"/>
    <col min="5895" max="5895" width="4.5703125" style="908" customWidth="1"/>
    <col min="5896" max="6144" width="8.85546875" style="908"/>
    <col min="6145" max="6145" width="3.85546875" style="908" customWidth="1"/>
    <col min="6146" max="6146" width="3.7109375" style="908" customWidth="1"/>
    <col min="6147" max="6147" width="58" style="908" customWidth="1"/>
    <col min="6148" max="6148" width="3" style="908" customWidth="1"/>
    <col min="6149" max="6149" width="4.140625" style="908" customWidth="1"/>
    <col min="6150" max="6150" width="58.140625" style="908" customWidth="1"/>
    <col min="6151" max="6151" width="4.5703125" style="908" customWidth="1"/>
    <col min="6152" max="6400" width="8.85546875" style="908"/>
    <col min="6401" max="6401" width="3.85546875" style="908" customWidth="1"/>
    <col min="6402" max="6402" width="3.7109375" style="908" customWidth="1"/>
    <col min="6403" max="6403" width="58" style="908" customWidth="1"/>
    <col min="6404" max="6404" width="3" style="908" customWidth="1"/>
    <col min="6405" max="6405" width="4.140625" style="908" customWidth="1"/>
    <col min="6406" max="6406" width="58.140625" style="908" customWidth="1"/>
    <col min="6407" max="6407" width="4.5703125" style="908" customWidth="1"/>
    <col min="6408" max="6656" width="8.85546875" style="908"/>
    <col min="6657" max="6657" width="3.85546875" style="908" customWidth="1"/>
    <col min="6658" max="6658" width="3.7109375" style="908" customWidth="1"/>
    <col min="6659" max="6659" width="58" style="908" customWidth="1"/>
    <col min="6660" max="6660" width="3" style="908" customWidth="1"/>
    <col min="6661" max="6661" width="4.140625" style="908" customWidth="1"/>
    <col min="6662" max="6662" width="58.140625" style="908" customWidth="1"/>
    <col min="6663" max="6663" width="4.5703125" style="908" customWidth="1"/>
    <col min="6664" max="6912" width="8.85546875" style="908"/>
    <col min="6913" max="6913" width="3.85546875" style="908" customWidth="1"/>
    <col min="6914" max="6914" width="3.7109375" style="908" customWidth="1"/>
    <col min="6915" max="6915" width="58" style="908" customWidth="1"/>
    <col min="6916" max="6916" width="3" style="908" customWidth="1"/>
    <col min="6917" max="6917" width="4.140625" style="908" customWidth="1"/>
    <col min="6918" max="6918" width="58.140625" style="908" customWidth="1"/>
    <col min="6919" max="6919" width="4.5703125" style="908" customWidth="1"/>
    <col min="6920" max="7168" width="8.85546875" style="908"/>
    <col min="7169" max="7169" width="3.85546875" style="908" customWidth="1"/>
    <col min="7170" max="7170" width="3.7109375" style="908" customWidth="1"/>
    <col min="7171" max="7171" width="58" style="908" customWidth="1"/>
    <col min="7172" max="7172" width="3" style="908" customWidth="1"/>
    <col min="7173" max="7173" width="4.140625" style="908" customWidth="1"/>
    <col min="7174" max="7174" width="58.140625" style="908" customWidth="1"/>
    <col min="7175" max="7175" width="4.5703125" style="908" customWidth="1"/>
    <col min="7176" max="7424" width="8.85546875" style="908"/>
    <col min="7425" max="7425" width="3.85546875" style="908" customWidth="1"/>
    <col min="7426" max="7426" width="3.7109375" style="908" customWidth="1"/>
    <col min="7427" max="7427" width="58" style="908" customWidth="1"/>
    <col min="7428" max="7428" width="3" style="908" customWidth="1"/>
    <col min="7429" max="7429" width="4.140625" style="908" customWidth="1"/>
    <col min="7430" max="7430" width="58.140625" style="908" customWidth="1"/>
    <col min="7431" max="7431" width="4.5703125" style="908" customWidth="1"/>
    <col min="7432" max="7680" width="8.85546875" style="908"/>
    <col min="7681" max="7681" width="3.85546875" style="908" customWidth="1"/>
    <col min="7682" max="7682" width="3.7109375" style="908" customWidth="1"/>
    <col min="7683" max="7683" width="58" style="908" customWidth="1"/>
    <col min="7684" max="7684" width="3" style="908" customWidth="1"/>
    <col min="7685" max="7685" width="4.140625" style="908" customWidth="1"/>
    <col min="7686" max="7686" width="58.140625" style="908" customWidth="1"/>
    <col min="7687" max="7687" width="4.5703125" style="908" customWidth="1"/>
    <col min="7688" max="7936" width="8.85546875" style="908"/>
    <col min="7937" max="7937" width="3.85546875" style="908" customWidth="1"/>
    <col min="7938" max="7938" width="3.7109375" style="908" customWidth="1"/>
    <col min="7939" max="7939" width="58" style="908" customWidth="1"/>
    <col min="7940" max="7940" width="3" style="908" customWidth="1"/>
    <col min="7941" max="7941" width="4.140625" style="908" customWidth="1"/>
    <col min="7942" max="7942" width="58.140625" style="908" customWidth="1"/>
    <col min="7943" max="7943" width="4.5703125" style="908" customWidth="1"/>
    <col min="7944" max="8192" width="8.85546875" style="908"/>
    <col min="8193" max="8193" width="3.85546875" style="908" customWidth="1"/>
    <col min="8194" max="8194" width="3.7109375" style="908" customWidth="1"/>
    <col min="8195" max="8195" width="58" style="908" customWidth="1"/>
    <col min="8196" max="8196" width="3" style="908" customWidth="1"/>
    <col min="8197" max="8197" width="4.140625" style="908" customWidth="1"/>
    <col min="8198" max="8198" width="58.140625" style="908" customWidth="1"/>
    <col min="8199" max="8199" width="4.5703125" style="908" customWidth="1"/>
    <col min="8200" max="8448" width="8.85546875" style="908"/>
    <col min="8449" max="8449" width="3.85546875" style="908" customWidth="1"/>
    <col min="8450" max="8450" width="3.7109375" style="908" customWidth="1"/>
    <col min="8451" max="8451" width="58" style="908" customWidth="1"/>
    <col min="8452" max="8452" width="3" style="908" customWidth="1"/>
    <col min="8453" max="8453" width="4.140625" style="908" customWidth="1"/>
    <col min="8454" max="8454" width="58.140625" style="908" customWidth="1"/>
    <col min="8455" max="8455" width="4.5703125" style="908" customWidth="1"/>
    <col min="8456" max="8704" width="8.85546875" style="908"/>
    <col min="8705" max="8705" width="3.85546875" style="908" customWidth="1"/>
    <col min="8706" max="8706" width="3.7109375" style="908" customWidth="1"/>
    <col min="8707" max="8707" width="58" style="908" customWidth="1"/>
    <col min="8708" max="8708" width="3" style="908" customWidth="1"/>
    <col min="8709" max="8709" width="4.140625" style="908" customWidth="1"/>
    <col min="8710" max="8710" width="58.140625" style="908" customWidth="1"/>
    <col min="8711" max="8711" width="4.5703125" style="908" customWidth="1"/>
    <col min="8712" max="8960" width="8.85546875" style="908"/>
    <col min="8961" max="8961" width="3.85546875" style="908" customWidth="1"/>
    <col min="8962" max="8962" width="3.7109375" style="908" customWidth="1"/>
    <col min="8963" max="8963" width="58" style="908" customWidth="1"/>
    <col min="8964" max="8964" width="3" style="908" customWidth="1"/>
    <col min="8965" max="8965" width="4.140625" style="908" customWidth="1"/>
    <col min="8966" max="8966" width="58.140625" style="908" customWidth="1"/>
    <col min="8967" max="8967" width="4.5703125" style="908" customWidth="1"/>
    <col min="8968" max="9216" width="8.85546875" style="908"/>
    <col min="9217" max="9217" width="3.85546875" style="908" customWidth="1"/>
    <col min="9218" max="9218" width="3.7109375" style="908" customWidth="1"/>
    <col min="9219" max="9219" width="58" style="908" customWidth="1"/>
    <col min="9220" max="9220" width="3" style="908" customWidth="1"/>
    <col min="9221" max="9221" width="4.140625" style="908" customWidth="1"/>
    <col min="9222" max="9222" width="58.140625" style="908" customWidth="1"/>
    <col min="9223" max="9223" width="4.5703125" style="908" customWidth="1"/>
    <col min="9224" max="9472" width="8.85546875" style="908"/>
    <col min="9473" max="9473" width="3.85546875" style="908" customWidth="1"/>
    <col min="9474" max="9474" width="3.7109375" style="908" customWidth="1"/>
    <col min="9475" max="9475" width="58" style="908" customWidth="1"/>
    <col min="9476" max="9476" width="3" style="908" customWidth="1"/>
    <col min="9477" max="9477" width="4.140625" style="908" customWidth="1"/>
    <col min="9478" max="9478" width="58.140625" style="908" customWidth="1"/>
    <col min="9479" max="9479" width="4.5703125" style="908" customWidth="1"/>
    <col min="9480" max="9728" width="8.85546875" style="908"/>
    <col min="9729" max="9729" width="3.85546875" style="908" customWidth="1"/>
    <col min="9730" max="9730" width="3.7109375" style="908" customWidth="1"/>
    <col min="9731" max="9731" width="58" style="908" customWidth="1"/>
    <col min="9732" max="9732" width="3" style="908" customWidth="1"/>
    <col min="9733" max="9733" width="4.140625" style="908" customWidth="1"/>
    <col min="9734" max="9734" width="58.140625" style="908" customWidth="1"/>
    <col min="9735" max="9735" width="4.5703125" style="908" customWidth="1"/>
    <col min="9736" max="9984" width="8.85546875" style="908"/>
    <col min="9985" max="9985" width="3.85546875" style="908" customWidth="1"/>
    <col min="9986" max="9986" width="3.7109375" style="908" customWidth="1"/>
    <col min="9987" max="9987" width="58" style="908" customWidth="1"/>
    <col min="9988" max="9988" width="3" style="908" customWidth="1"/>
    <col min="9989" max="9989" width="4.140625" style="908" customWidth="1"/>
    <col min="9990" max="9990" width="58.140625" style="908" customWidth="1"/>
    <col min="9991" max="9991" width="4.5703125" style="908" customWidth="1"/>
    <col min="9992" max="10240" width="8.85546875" style="908"/>
    <col min="10241" max="10241" width="3.85546875" style="908" customWidth="1"/>
    <col min="10242" max="10242" width="3.7109375" style="908" customWidth="1"/>
    <col min="10243" max="10243" width="58" style="908" customWidth="1"/>
    <col min="10244" max="10244" width="3" style="908" customWidth="1"/>
    <col min="10245" max="10245" width="4.140625" style="908" customWidth="1"/>
    <col min="10246" max="10246" width="58.140625" style="908" customWidth="1"/>
    <col min="10247" max="10247" width="4.5703125" style="908" customWidth="1"/>
    <col min="10248" max="10496" width="8.85546875" style="908"/>
    <col min="10497" max="10497" width="3.85546875" style="908" customWidth="1"/>
    <col min="10498" max="10498" width="3.7109375" style="908" customWidth="1"/>
    <col min="10499" max="10499" width="58" style="908" customWidth="1"/>
    <col min="10500" max="10500" width="3" style="908" customWidth="1"/>
    <col min="10501" max="10501" width="4.140625" style="908" customWidth="1"/>
    <col min="10502" max="10502" width="58.140625" style="908" customWidth="1"/>
    <col min="10503" max="10503" width="4.5703125" style="908" customWidth="1"/>
    <col min="10504" max="10752" width="8.85546875" style="908"/>
    <col min="10753" max="10753" width="3.85546875" style="908" customWidth="1"/>
    <col min="10754" max="10754" width="3.7109375" style="908" customWidth="1"/>
    <col min="10755" max="10755" width="58" style="908" customWidth="1"/>
    <col min="10756" max="10756" width="3" style="908" customWidth="1"/>
    <col min="10757" max="10757" width="4.140625" style="908" customWidth="1"/>
    <col min="10758" max="10758" width="58.140625" style="908" customWidth="1"/>
    <col min="10759" max="10759" width="4.5703125" style="908" customWidth="1"/>
    <col min="10760" max="11008" width="8.85546875" style="908"/>
    <col min="11009" max="11009" width="3.85546875" style="908" customWidth="1"/>
    <col min="11010" max="11010" width="3.7109375" style="908" customWidth="1"/>
    <col min="11011" max="11011" width="58" style="908" customWidth="1"/>
    <col min="11012" max="11012" width="3" style="908" customWidth="1"/>
    <col min="11013" max="11013" width="4.140625" style="908" customWidth="1"/>
    <col min="11014" max="11014" width="58.140625" style="908" customWidth="1"/>
    <col min="11015" max="11015" width="4.5703125" style="908" customWidth="1"/>
    <col min="11016" max="11264" width="8.85546875" style="908"/>
    <col min="11265" max="11265" width="3.85546875" style="908" customWidth="1"/>
    <col min="11266" max="11266" width="3.7109375" style="908" customWidth="1"/>
    <col min="11267" max="11267" width="58" style="908" customWidth="1"/>
    <col min="11268" max="11268" width="3" style="908" customWidth="1"/>
    <col min="11269" max="11269" width="4.140625" style="908" customWidth="1"/>
    <col min="11270" max="11270" width="58.140625" style="908" customWidth="1"/>
    <col min="11271" max="11271" width="4.5703125" style="908" customWidth="1"/>
    <col min="11272" max="11520" width="8.85546875" style="908"/>
    <col min="11521" max="11521" width="3.85546875" style="908" customWidth="1"/>
    <col min="11522" max="11522" width="3.7109375" style="908" customWidth="1"/>
    <col min="11523" max="11523" width="58" style="908" customWidth="1"/>
    <col min="11524" max="11524" width="3" style="908" customWidth="1"/>
    <col min="11525" max="11525" width="4.140625" style="908" customWidth="1"/>
    <col min="11526" max="11526" width="58.140625" style="908" customWidth="1"/>
    <col min="11527" max="11527" width="4.5703125" style="908" customWidth="1"/>
    <col min="11528" max="11776" width="8.85546875" style="908"/>
    <col min="11777" max="11777" width="3.85546875" style="908" customWidth="1"/>
    <col min="11778" max="11778" width="3.7109375" style="908" customWidth="1"/>
    <col min="11779" max="11779" width="58" style="908" customWidth="1"/>
    <col min="11780" max="11780" width="3" style="908" customWidth="1"/>
    <col min="11781" max="11781" width="4.140625" style="908" customWidth="1"/>
    <col min="11782" max="11782" width="58.140625" style="908" customWidth="1"/>
    <col min="11783" max="11783" width="4.5703125" style="908" customWidth="1"/>
    <col min="11784" max="12032" width="8.85546875" style="908"/>
    <col min="12033" max="12033" width="3.85546875" style="908" customWidth="1"/>
    <col min="12034" max="12034" width="3.7109375" style="908" customWidth="1"/>
    <col min="12035" max="12035" width="58" style="908" customWidth="1"/>
    <col min="12036" max="12036" width="3" style="908" customWidth="1"/>
    <col min="12037" max="12037" width="4.140625" style="908" customWidth="1"/>
    <col min="12038" max="12038" width="58.140625" style="908" customWidth="1"/>
    <col min="12039" max="12039" width="4.5703125" style="908" customWidth="1"/>
    <col min="12040" max="12288" width="8.85546875" style="908"/>
    <col min="12289" max="12289" width="3.85546875" style="908" customWidth="1"/>
    <col min="12290" max="12290" width="3.7109375" style="908" customWidth="1"/>
    <col min="12291" max="12291" width="58" style="908" customWidth="1"/>
    <col min="12292" max="12292" width="3" style="908" customWidth="1"/>
    <col min="12293" max="12293" width="4.140625" style="908" customWidth="1"/>
    <col min="12294" max="12294" width="58.140625" style="908" customWidth="1"/>
    <col min="12295" max="12295" width="4.5703125" style="908" customWidth="1"/>
    <col min="12296" max="12544" width="8.85546875" style="908"/>
    <col min="12545" max="12545" width="3.85546875" style="908" customWidth="1"/>
    <col min="12546" max="12546" width="3.7109375" style="908" customWidth="1"/>
    <col min="12547" max="12547" width="58" style="908" customWidth="1"/>
    <col min="12548" max="12548" width="3" style="908" customWidth="1"/>
    <col min="12549" max="12549" width="4.140625" style="908" customWidth="1"/>
    <col min="12550" max="12550" width="58.140625" style="908" customWidth="1"/>
    <col min="12551" max="12551" width="4.5703125" style="908" customWidth="1"/>
    <col min="12552" max="12800" width="8.85546875" style="908"/>
    <col min="12801" max="12801" width="3.85546875" style="908" customWidth="1"/>
    <col min="12802" max="12802" width="3.7109375" style="908" customWidth="1"/>
    <col min="12803" max="12803" width="58" style="908" customWidth="1"/>
    <col min="12804" max="12804" width="3" style="908" customWidth="1"/>
    <col min="12805" max="12805" width="4.140625" style="908" customWidth="1"/>
    <col min="12806" max="12806" width="58.140625" style="908" customWidth="1"/>
    <col min="12807" max="12807" width="4.5703125" style="908" customWidth="1"/>
    <col min="12808" max="13056" width="8.85546875" style="908"/>
    <col min="13057" max="13057" width="3.85546875" style="908" customWidth="1"/>
    <col min="13058" max="13058" width="3.7109375" style="908" customWidth="1"/>
    <col min="13059" max="13059" width="58" style="908" customWidth="1"/>
    <col min="13060" max="13060" width="3" style="908" customWidth="1"/>
    <col min="13061" max="13061" width="4.140625" style="908" customWidth="1"/>
    <col min="13062" max="13062" width="58.140625" style="908" customWidth="1"/>
    <col min="13063" max="13063" width="4.5703125" style="908" customWidth="1"/>
    <col min="13064" max="13312" width="8.85546875" style="908"/>
    <col min="13313" max="13313" width="3.85546875" style="908" customWidth="1"/>
    <col min="13314" max="13314" width="3.7109375" style="908" customWidth="1"/>
    <col min="13315" max="13315" width="58" style="908" customWidth="1"/>
    <col min="13316" max="13316" width="3" style="908" customWidth="1"/>
    <col min="13317" max="13317" width="4.140625" style="908" customWidth="1"/>
    <col min="13318" max="13318" width="58.140625" style="908" customWidth="1"/>
    <col min="13319" max="13319" width="4.5703125" style="908" customWidth="1"/>
    <col min="13320" max="13568" width="8.85546875" style="908"/>
    <col min="13569" max="13569" width="3.85546875" style="908" customWidth="1"/>
    <col min="13570" max="13570" width="3.7109375" style="908" customWidth="1"/>
    <col min="13571" max="13571" width="58" style="908" customWidth="1"/>
    <col min="13572" max="13572" width="3" style="908" customWidth="1"/>
    <col min="13573" max="13573" width="4.140625" style="908" customWidth="1"/>
    <col min="13574" max="13574" width="58.140625" style="908" customWidth="1"/>
    <col min="13575" max="13575" width="4.5703125" style="908" customWidth="1"/>
    <col min="13576" max="13824" width="8.85546875" style="908"/>
    <col min="13825" max="13825" width="3.85546875" style="908" customWidth="1"/>
    <col min="13826" max="13826" width="3.7109375" style="908" customWidth="1"/>
    <col min="13827" max="13827" width="58" style="908" customWidth="1"/>
    <col min="13828" max="13828" width="3" style="908" customWidth="1"/>
    <col min="13829" max="13829" width="4.140625" style="908" customWidth="1"/>
    <col min="13830" max="13830" width="58.140625" style="908" customWidth="1"/>
    <col min="13831" max="13831" width="4.5703125" style="908" customWidth="1"/>
    <col min="13832" max="14080" width="8.85546875" style="908"/>
    <col min="14081" max="14081" width="3.85546875" style="908" customWidth="1"/>
    <col min="14082" max="14082" width="3.7109375" style="908" customWidth="1"/>
    <col min="14083" max="14083" width="58" style="908" customWidth="1"/>
    <col min="14084" max="14084" width="3" style="908" customWidth="1"/>
    <col min="14085" max="14085" width="4.140625" style="908" customWidth="1"/>
    <col min="14086" max="14086" width="58.140625" style="908" customWidth="1"/>
    <col min="14087" max="14087" width="4.5703125" style="908" customWidth="1"/>
    <col min="14088" max="14336" width="8.85546875" style="908"/>
    <col min="14337" max="14337" width="3.85546875" style="908" customWidth="1"/>
    <col min="14338" max="14338" width="3.7109375" style="908" customWidth="1"/>
    <col min="14339" max="14339" width="58" style="908" customWidth="1"/>
    <col min="14340" max="14340" width="3" style="908" customWidth="1"/>
    <col min="14341" max="14341" width="4.140625" style="908" customWidth="1"/>
    <col min="14342" max="14342" width="58.140625" style="908" customWidth="1"/>
    <col min="14343" max="14343" width="4.5703125" style="908" customWidth="1"/>
    <col min="14344" max="14592" width="8.85546875" style="908"/>
    <col min="14593" max="14593" width="3.85546875" style="908" customWidth="1"/>
    <col min="14594" max="14594" width="3.7109375" style="908" customWidth="1"/>
    <col min="14595" max="14595" width="58" style="908" customWidth="1"/>
    <col min="14596" max="14596" width="3" style="908" customWidth="1"/>
    <col min="14597" max="14597" width="4.140625" style="908" customWidth="1"/>
    <col min="14598" max="14598" width="58.140625" style="908" customWidth="1"/>
    <col min="14599" max="14599" width="4.5703125" style="908" customWidth="1"/>
    <col min="14600" max="14848" width="8.85546875" style="908"/>
    <col min="14849" max="14849" width="3.85546875" style="908" customWidth="1"/>
    <col min="14850" max="14850" width="3.7109375" style="908" customWidth="1"/>
    <col min="14851" max="14851" width="58" style="908" customWidth="1"/>
    <col min="14852" max="14852" width="3" style="908" customWidth="1"/>
    <col min="14853" max="14853" width="4.140625" style="908" customWidth="1"/>
    <col min="14854" max="14854" width="58.140625" style="908" customWidth="1"/>
    <col min="14855" max="14855" width="4.5703125" style="908" customWidth="1"/>
    <col min="14856" max="15104" width="8.85546875" style="908"/>
    <col min="15105" max="15105" width="3.85546875" style="908" customWidth="1"/>
    <col min="15106" max="15106" width="3.7109375" style="908" customWidth="1"/>
    <col min="15107" max="15107" width="58" style="908" customWidth="1"/>
    <col min="15108" max="15108" width="3" style="908" customWidth="1"/>
    <col min="15109" max="15109" width="4.140625" style="908" customWidth="1"/>
    <col min="15110" max="15110" width="58.140625" style="908" customWidth="1"/>
    <col min="15111" max="15111" width="4.5703125" style="908" customWidth="1"/>
    <col min="15112" max="15360" width="8.85546875" style="908"/>
    <col min="15361" max="15361" width="3.85546875" style="908" customWidth="1"/>
    <col min="15362" max="15362" width="3.7109375" style="908" customWidth="1"/>
    <col min="15363" max="15363" width="58" style="908" customWidth="1"/>
    <col min="15364" max="15364" width="3" style="908" customWidth="1"/>
    <col min="15365" max="15365" width="4.140625" style="908" customWidth="1"/>
    <col min="15366" max="15366" width="58.140625" style="908" customWidth="1"/>
    <col min="15367" max="15367" width="4.5703125" style="908" customWidth="1"/>
    <col min="15368" max="15616" width="8.85546875" style="908"/>
    <col min="15617" max="15617" width="3.85546875" style="908" customWidth="1"/>
    <col min="15618" max="15618" width="3.7109375" style="908" customWidth="1"/>
    <col min="15619" max="15619" width="58" style="908" customWidth="1"/>
    <col min="15620" max="15620" width="3" style="908" customWidth="1"/>
    <col min="15621" max="15621" width="4.140625" style="908" customWidth="1"/>
    <col min="15622" max="15622" width="58.140625" style="908" customWidth="1"/>
    <col min="15623" max="15623" width="4.5703125" style="908" customWidth="1"/>
    <col min="15624" max="15872" width="8.85546875" style="908"/>
    <col min="15873" max="15873" width="3.85546875" style="908" customWidth="1"/>
    <col min="15874" max="15874" width="3.7109375" style="908" customWidth="1"/>
    <col min="15875" max="15875" width="58" style="908" customWidth="1"/>
    <col min="15876" max="15876" width="3" style="908" customWidth="1"/>
    <col min="15877" max="15877" width="4.140625" style="908" customWidth="1"/>
    <col min="15878" max="15878" width="58.140625" style="908" customWidth="1"/>
    <col min="15879" max="15879" width="4.5703125" style="908" customWidth="1"/>
    <col min="15880" max="16128" width="8.85546875" style="908"/>
    <col min="16129" max="16129" width="3.85546875" style="908" customWidth="1"/>
    <col min="16130" max="16130" width="3.7109375" style="908" customWidth="1"/>
    <col min="16131" max="16131" width="58" style="908" customWidth="1"/>
    <col min="16132" max="16132" width="3" style="908" customWidth="1"/>
    <col min="16133" max="16133" width="4.140625" style="908" customWidth="1"/>
    <col min="16134" max="16134" width="58.140625" style="908" customWidth="1"/>
    <col min="16135" max="16135" width="4.5703125" style="908" customWidth="1"/>
    <col min="16136" max="16384" width="8.85546875" style="908"/>
  </cols>
  <sheetData>
    <row r="1" spans="1:8" ht="15.75">
      <c r="B1" s="1931"/>
      <c r="C1" s="1932"/>
      <c r="D1" s="1932"/>
      <c r="E1" s="1932"/>
      <c r="F1" s="1585"/>
      <c r="G1" s="3482">
        <v>60</v>
      </c>
      <c r="H1" s="1933"/>
    </row>
    <row r="2" spans="1:8">
      <c r="B2" s="1934" t="s">
        <v>2067</v>
      </c>
      <c r="C2" s="1404"/>
      <c r="D2" s="1404"/>
      <c r="E2" s="1404"/>
      <c r="F2" s="1405"/>
      <c r="H2" s="1933"/>
    </row>
    <row r="3" spans="1:8">
      <c r="B3" s="1407"/>
      <c r="C3" s="1408"/>
      <c r="D3" s="1408"/>
      <c r="E3" s="1408"/>
      <c r="F3" s="1409"/>
      <c r="H3" s="1933"/>
    </row>
    <row r="4" spans="1:8">
      <c r="B4" s="1935" t="s">
        <v>153</v>
      </c>
      <c r="C4" s="1408" t="s">
        <v>2068</v>
      </c>
      <c r="D4" s="1408"/>
      <c r="E4" s="1936" t="s">
        <v>162</v>
      </c>
      <c r="F4" s="1409" t="s">
        <v>2069</v>
      </c>
      <c r="H4" s="1933"/>
    </row>
    <row r="5" spans="1:8">
      <c r="B5" s="1407" t="s">
        <v>2070</v>
      </c>
      <c r="C5" s="1937"/>
      <c r="D5" s="1408"/>
      <c r="E5" s="1408" t="s">
        <v>2071</v>
      </c>
      <c r="F5" s="1409"/>
      <c r="H5" s="1933"/>
    </row>
    <row r="6" spans="1:8">
      <c r="B6" s="1407" t="s">
        <v>2072</v>
      </c>
      <c r="C6" s="1937"/>
      <c r="D6" s="1408"/>
      <c r="E6" s="1408"/>
      <c r="F6" s="1409"/>
      <c r="H6" s="1933"/>
    </row>
    <row r="7" spans="1:8">
      <c r="B7" s="1407" t="s">
        <v>2073</v>
      </c>
      <c r="C7" s="1937"/>
      <c r="D7" s="1408"/>
      <c r="E7" s="1408"/>
      <c r="F7" s="1409" t="s">
        <v>2074</v>
      </c>
      <c r="H7" s="1933"/>
    </row>
    <row r="8" spans="1:8">
      <c r="B8" s="1407" t="s">
        <v>2075</v>
      </c>
      <c r="C8" s="1937"/>
      <c r="D8" s="1408"/>
      <c r="E8" s="1408"/>
      <c r="F8" s="1409"/>
      <c r="H8" s="1933"/>
    </row>
    <row r="9" spans="1:8">
      <c r="B9" s="1407" t="s">
        <v>2076</v>
      </c>
      <c r="C9" s="1937"/>
      <c r="D9" s="1408"/>
      <c r="E9" s="1408"/>
      <c r="F9" s="1409" t="s">
        <v>2077</v>
      </c>
      <c r="H9" s="1933"/>
    </row>
    <row r="10" spans="1:8">
      <c r="B10" s="1407" t="s">
        <v>2078</v>
      </c>
      <c r="C10" s="1937"/>
      <c r="D10" s="1408"/>
      <c r="E10" s="1408"/>
      <c r="F10" s="1409"/>
      <c r="H10" s="1933"/>
    </row>
    <row r="11" spans="1:8">
      <c r="B11" s="1407"/>
      <c r="C11" s="1408"/>
      <c r="D11" s="1408"/>
      <c r="E11" s="1408"/>
      <c r="F11" s="1409" t="s">
        <v>2079</v>
      </c>
      <c r="H11" s="1938"/>
    </row>
    <row r="12" spans="1:8">
      <c r="B12" s="1407"/>
      <c r="C12" s="1408" t="s">
        <v>2080</v>
      </c>
      <c r="D12" s="1408"/>
      <c r="E12" s="1408"/>
      <c r="F12" s="1409"/>
      <c r="H12" s="1933"/>
    </row>
    <row r="13" spans="1:8">
      <c r="B13" s="1407"/>
      <c r="C13" s="1408"/>
      <c r="D13" s="1408"/>
      <c r="E13" s="1408"/>
      <c r="F13" s="1409" t="s">
        <v>2081</v>
      </c>
      <c r="H13" s="1933"/>
    </row>
    <row r="14" spans="1:8">
      <c r="A14" s="1939"/>
      <c r="B14" s="1407"/>
      <c r="C14" s="1408" t="s">
        <v>2082</v>
      </c>
      <c r="D14" s="1408"/>
      <c r="E14" s="1408"/>
      <c r="F14" s="1409" t="s">
        <v>2083</v>
      </c>
      <c r="G14" s="1940"/>
      <c r="H14" s="1933"/>
    </row>
    <row r="15" spans="1:8">
      <c r="A15" s="1939"/>
      <c r="B15" s="1407"/>
      <c r="C15" s="1408"/>
      <c r="D15" s="1408"/>
      <c r="E15" s="1408"/>
      <c r="F15" s="1409"/>
      <c r="G15" s="1940"/>
      <c r="H15" s="1933"/>
    </row>
    <row r="16" spans="1:8">
      <c r="A16" s="1939"/>
      <c r="B16" s="1407"/>
      <c r="C16" s="1408" t="s">
        <v>2084</v>
      </c>
      <c r="D16" s="1408"/>
      <c r="E16" s="1408"/>
      <c r="F16" s="1409" t="s">
        <v>2085</v>
      </c>
      <c r="G16" s="1940"/>
      <c r="H16" s="1933"/>
    </row>
    <row r="17" spans="1:14">
      <c r="A17" s="1939"/>
      <c r="B17" s="1407"/>
      <c r="C17" s="1408"/>
      <c r="D17" s="1408"/>
      <c r="E17" s="1408"/>
      <c r="F17" s="1409" t="s">
        <v>2086</v>
      </c>
      <c r="G17" s="1941"/>
      <c r="H17" s="1933"/>
    </row>
    <row r="18" spans="1:14">
      <c r="A18" s="1939"/>
      <c r="B18" s="1407"/>
      <c r="C18" s="1408" t="s">
        <v>2087</v>
      </c>
      <c r="D18" s="1408"/>
      <c r="E18" s="1408"/>
      <c r="F18" s="1409" t="s">
        <v>2088</v>
      </c>
      <c r="G18" s="1937"/>
      <c r="H18" s="1933"/>
    </row>
    <row r="19" spans="1:14">
      <c r="A19" s="1939"/>
      <c r="B19" s="1407"/>
      <c r="C19" s="1408" t="s">
        <v>2089</v>
      </c>
      <c r="D19" s="1408"/>
      <c r="E19" s="1408"/>
      <c r="F19" s="1409"/>
      <c r="G19" s="1937"/>
      <c r="H19" s="1933"/>
    </row>
    <row r="20" spans="1:14">
      <c r="A20" s="1937"/>
      <c r="B20" s="1407"/>
      <c r="C20" s="1408" t="s">
        <v>2090</v>
      </c>
      <c r="D20" s="1408"/>
      <c r="E20" s="1936" t="s">
        <v>155</v>
      </c>
      <c r="F20" s="1409" t="s">
        <v>2091</v>
      </c>
      <c r="G20" s="1937"/>
      <c r="H20" s="3832"/>
      <c r="I20" s="3832"/>
      <c r="J20" s="3832"/>
      <c r="K20" s="3832"/>
      <c r="L20" s="3832"/>
      <c r="M20" s="3832"/>
      <c r="N20" s="3832"/>
    </row>
    <row r="21" spans="1:14">
      <c r="A21" s="1937"/>
      <c r="B21" s="1407"/>
      <c r="C21" s="1408"/>
      <c r="D21" s="1408"/>
      <c r="E21" s="1408" t="s">
        <v>2092</v>
      </c>
      <c r="F21" s="1409"/>
      <c r="G21" s="1937"/>
      <c r="H21" s="1933"/>
    </row>
    <row r="22" spans="1:14">
      <c r="A22" s="1937"/>
      <c r="B22" s="1407"/>
      <c r="C22" s="1408" t="s">
        <v>2093</v>
      </c>
      <c r="D22" s="1408"/>
      <c r="E22" s="1408" t="s">
        <v>2094</v>
      </c>
      <c r="F22" s="1409"/>
      <c r="G22" s="1937"/>
      <c r="H22" s="1933"/>
    </row>
    <row r="23" spans="1:14">
      <c r="A23" s="1937"/>
      <c r="B23" s="1407"/>
      <c r="C23" s="1408" t="s">
        <v>2095</v>
      </c>
      <c r="D23" s="1408"/>
      <c r="E23" s="1408" t="s">
        <v>2096</v>
      </c>
      <c r="F23" s="1409"/>
      <c r="G23" s="1937"/>
      <c r="H23" s="1933"/>
    </row>
    <row r="24" spans="1:14">
      <c r="A24" s="1937"/>
      <c r="B24" s="1407"/>
      <c r="C24" s="1408"/>
      <c r="D24" s="1408"/>
      <c r="E24" s="1408" t="s">
        <v>2097</v>
      </c>
      <c r="F24" s="1409"/>
      <c r="G24" s="1937"/>
      <c r="H24" s="1933"/>
    </row>
    <row r="25" spans="1:14">
      <c r="A25" s="1937"/>
      <c r="B25" s="1935" t="s">
        <v>157</v>
      </c>
      <c r="C25" s="1408" t="s">
        <v>2098</v>
      </c>
      <c r="D25" s="1408"/>
      <c r="E25" s="1408"/>
      <c r="F25" s="1409"/>
      <c r="G25" s="1937"/>
      <c r="H25" s="1933"/>
    </row>
    <row r="26" spans="1:14">
      <c r="A26" s="1937"/>
      <c r="B26" s="1407" t="s">
        <v>2099</v>
      </c>
      <c r="C26" s="1408"/>
      <c r="D26" s="1408"/>
      <c r="E26" s="1936" t="s">
        <v>164</v>
      </c>
      <c r="F26" s="1409" t="s">
        <v>2100</v>
      </c>
      <c r="G26" s="1937"/>
      <c r="H26" s="1933"/>
    </row>
    <row r="27" spans="1:14">
      <c r="A27" s="1937"/>
      <c r="B27" s="1407" t="s">
        <v>2101</v>
      </c>
      <c r="C27" s="1408"/>
      <c r="D27" s="1408"/>
      <c r="E27" s="1408" t="s">
        <v>2102</v>
      </c>
      <c r="F27" s="1409"/>
      <c r="G27" s="1937"/>
      <c r="H27" s="1933"/>
    </row>
    <row r="28" spans="1:14">
      <c r="A28" s="1937"/>
      <c r="B28" s="1407" t="s">
        <v>2103</v>
      </c>
      <c r="C28" s="1408"/>
      <c r="D28" s="1408"/>
      <c r="E28" s="1408"/>
      <c r="F28" s="1409"/>
      <c r="G28" s="1937"/>
      <c r="H28" s="1933"/>
    </row>
    <row r="29" spans="1:14">
      <c r="A29" s="1937"/>
      <c r="B29" s="1407" t="s">
        <v>2104</v>
      </c>
      <c r="C29" s="1408"/>
      <c r="D29" s="1408"/>
      <c r="E29" s="1936" t="s">
        <v>313</v>
      </c>
      <c r="F29" s="1409" t="s">
        <v>2105</v>
      </c>
      <c r="G29" s="1937"/>
      <c r="H29" s="1933"/>
    </row>
    <row r="30" spans="1:14" ht="14.45" customHeight="1">
      <c r="A30" s="3780" t="s">
        <v>388</v>
      </c>
      <c r="B30" s="1407" t="s">
        <v>2106</v>
      </c>
      <c r="C30" s="1408"/>
      <c r="D30" s="1408"/>
      <c r="E30" s="1408" t="s">
        <v>2107</v>
      </c>
      <c r="F30" s="1409"/>
      <c r="G30" s="3779" t="s">
        <v>3204</v>
      </c>
      <c r="H30" s="1933"/>
    </row>
    <row r="31" spans="1:14">
      <c r="A31" s="3780"/>
      <c r="B31" s="1407" t="s">
        <v>2108</v>
      </c>
      <c r="C31" s="1408"/>
      <c r="D31" s="1408"/>
      <c r="E31" s="1408" t="s">
        <v>2109</v>
      </c>
      <c r="F31" s="1409"/>
      <c r="G31" s="3779"/>
      <c r="H31" s="1933"/>
    </row>
    <row r="32" spans="1:14">
      <c r="A32" s="3780"/>
      <c r="B32" s="1407" t="s">
        <v>2110</v>
      </c>
      <c r="C32" s="1408"/>
      <c r="D32" s="1408"/>
      <c r="E32" s="1408"/>
      <c r="F32" s="1409"/>
      <c r="G32" s="3779"/>
      <c r="H32" s="1933"/>
    </row>
    <row r="33" spans="1:8">
      <c r="A33" s="3780"/>
      <c r="B33" s="1407" t="s">
        <v>2111</v>
      </c>
      <c r="C33" s="1408"/>
      <c r="D33" s="1408"/>
      <c r="E33" s="1408"/>
      <c r="F33" s="1409"/>
      <c r="G33" s="3779"/>
      <c r="H33" s="1933"/>
    </row>
    <row r="34" spans="1:8">
      <c r="A34" s="3780"/>
      <c r="B34" s="1407"/>
      <c r="C34" s="1408"/>
      <c r="D34" s="1408"/>
      <c r="E34" s="1408"/>
      <c r="F34" s="1409"/>
      <c r="G34" s="3779"/>
      <c r="H34" s="1933"/>
    </row>
    <row r="35" spans="1:8">
      <c r="A35" s="3780"/>
      <c r="B35" s="1407"/>
      <c r="C35" s="1408" t="s">
        <v>2112</v>
      </c>
      <c r="D35" s="1408"/>
      <c r="E35" s="1408"/>
      <c r="F35" s="1409"/>
      <c r="G35" s="3779"/>
      <c r="H35" s="1933"/>
    </row>
    <row r="36" spans="1:8">
      <c r="A36" s="3780"/>
      <c r="B36" s="1407" t="s">
        <v>2113</v>
      </c>
      <c r="C36" s="1408"/>
      <c r="D36" s="1408"/>
      <c r="E36" s="1408"/>
      <c r="F36" s="1409"/>
      <c r="G36" s="3779"/>
      <c r="H36" s="1933"/>
    </row>
    <row r="37" spans="1:8">
      <c r="A37" s="3780"/>
      <c r="B37" s="1407" t="s">
        <v>2114</v>
      </c>
      <c r="C37" s="1408"/>
      <c r="D37" s="1408"/>
      <c r="E37" s="1408"/>
      <c r="F37" s="1409"/>
      <c r="G37" s="3779"/>
      <c r="H37" s="1933"/>
    </row>
    <row r="38" spans="1:8">
      <c r="A38" s="3780"/>
      <c r="B38" s="1407" t="s">
        <v>2115</v>
      </c>
      <c r="C38" s="1408"/>
      <c r="D38" s="1408"/>
      <c r="E38" s="1408"/>
      <c r="F38" s="1409"/>
      <c r="G38" s="3779"/>
      <c r="H38" s="1933"/>
    </row>
    <row r="39" spans="1:8">
      <c r="A39" s="3780"/>
      <c r="B39" s="1407" t="s">
        <v>2116</v>
      </c>
      <c r="C39" s="1408"/>
      <c r="D39" s="1408"/>
      <c r="E39" s="1408"/>
      <c r="F39" s="1409"/>
      <c r="G39" s="3779"/>
      <c r="H39" s="1933"/>
    </row>
    <row r="40" spans="1:8">
      <c r="A40" s="3780"/>
      <c r="B40" s="1407" t="s">
        <v>2117</v>
      </c>
      <c r="C40" s="1408"/>
      <c r="D40" s="1408"/>
      <c r="E40" s="1408"/>
      <c r="F40" s="1409"/>
      <c r="G40" s="3779"/>
      <c r="H40" s="1933"/>
    </row>
    <row r="41" spans="1:8">
      <c r="A41" s="3780"/>
      <c r="B41" s="1407" t="s">
        <v>2118</v>
      </c>
      <c r="C41" s="1408"/>
      <c r="D41" s="1408"/>
      <c r="E41" s="1408"/>
      <c r="F41" s="1409"/>
      <c r="G41" s="3779"/>
      <c r="H41" s="1933"/>
    </row>
    <row r="42" spans="1:8">
      <c r="A42" s="3780"/>
      <c r="B42" s="1407" t="s">
        <v>2119</v>
      </c>
      <c r="C42" s="1408"/>
      <c r="D42" s="1408"/>
      <c r="E42" s="1408"/>
      <c r="F42" s="1409"/>
      <c r="G42" s="3779"/>
      <c r="H42" s="1933"/>
    </row>
    <row r="43" spans="1:8">
      <c r="A43" s="3780"/>
      <c r="B43" s="1407" t="s">
        <v>2120</v>
      </c>
      <c r="C43" s="1408"/>
      <c r="D43" s="1408"/>
      <c r="E43" s="1408"/>
      <c r="F43" s="1409"/>
      <c r="G43" s="3779"/>
      <c r="H43" s="1933"/>
    </row>
    <row r="44" spans="1:8" ht="13.15" customHeight="1">
      <c r="A44" s="3780"/>
      <c r="B44" s="1421" t="s">
        <v>2121</v>
      </c>
      <c r="C44" s="1942"/>
      <c r="D44" s="1942"/>
      <c r="E44" s="1942"/>
      <c r="F44" s="1943"/>
      <c r="G44" s="3779"/>
      <c r="H44" s="1933"/>
    </row>
    <row r="45" spans="1:8" ht="13.5">
      <c r="A45" s="3483"/>
      <c r="B45" s="1933"/>
      <c r="C45" s="1944"/>
      <c r="D45" s="1944"/>
      <c r="E45" s="1933"/>
      <c r="F45" s="1933"/>
      <c r="G45" s="3480"/>
      <c r="H45" s="1933"/>
    </row>
    <row r="46" spans="1:8" ht="13.5">
      <c r="A46" s="3483"/>
      <c r="B46" s="1933"/>
      <c r="C46" s="1944"/>
      <c r="D46" s="1944"/>
      <c r="E46" s="1933"/>
      <c r="F46" s="1933"/>
      <c r="G46" s="3480"/>
      <c r="H46" s="1933"/>
    </row>
    <row r="47" spans="1:8" ht="13.5">
      <c r="A47" s="3483"/>
      <c r="B47" s="1933"/>
      <c r="C47" s="1944"/>
      <c r="D47" s="1944"/>
      <c r="E47" s="1933"/>
      <c r="F47" s="1933"/>
      <c r="G47" s="3480"/>
      <c r="H47" s="1933"/>
    </row>
    <row r="48" spans="1:8" ht="13.5">
      <c r="A48" s="3483"/>
      <c r="B48" s="1933"/>
      <c r="C48" s="1944"/>
      <c r="D48" s="1944"/>
      <c r="E48" s="1933"/>
      <c r="F48" s="1933"/>
      <c r="G48" s="3480"/>
      <c r="H48" s="1933"/>
    </row>
    <row r="49" spans="1:8" ht="13.5">
      <c r="A49" s="3483"/>
      <c r="B49" s="1933"/>
      <c r="C49" s="1944"/>
      <c r="D49" s="1944"/>
      <c r="E49" s="1933"/>
      <c r="F49" s="1933"/>
      <c r="G49" s="3480"/>
      <c r="H49" s="1933"/>
    </row>
    <row r="50" spans="1:8" ht="13.5">
      <c r="A50" s="3483"/>
      <c r="B50" s="1933"/>
      <c r="C50" s="1944"/>
      <c r="D50" s="1944"/>
      <c r="E50" s="1933"/>
      <c r="F50" s="1933"/>
      <c r="G50" s="3480"/>
      <c r="H50" s="1933"/>
    </row>
    <row r="51" spans="1:8" ht="13.5">
      <c r="A51" s="3483"/>
      <c r="B51" s="1933"/>
      <c r="C51" s="1944"/>
      <c r="D51" s="1944"/>
      <c r="E51" s="1933"/>
      <c r="F51" s="1933"/>
      <c r="G51" s="3480"/>
      <c r="H51" s="1933"/>
    </row>
    <row r="52" spans="1:8">
      <c r="A52" s="3483"/>
      <c r="G52" s="3480"/>
    </row>
    <row r="53" spans="1:8">
      <c r="A53" s="3483"/>
      <c r="G53" s="3480"/>
    </row>
    <row r="54" spans="1:8">
      <c r="A54" s="3483"/>
      <c r="G54" s="3480"/>
    </row>
    <row r="55" spans="1:8">
      <c r="A55" s="3483"/>
      <c r="G55" s="3480"/>
    </row>
    <row r="56" spans="1:8">
      <c r="A56" s="3483"/>
      <c r="G56" s="3480"/>
    </row>
  </sheetData>
  <customSheetViews>
    <customSheetView guid="{4E7A3D04-9F51-465C-A42B-3DF9B3E7D5B5}" showPageBreaks="1" fitToPage="1" printArea="1">
      <selection activeCell="I31" sqref="I31"/>
      <pageMargins left="0.5" right="0.5" top="0.5" bottom="0.25" header="0.5" footer="0.5"/>
      <printOptions horizontalCentered="1" verticalCentered="1"/>
      <pageSetup scale="94" orientation="landscape" r:id="rId1"/>
      <headerFooter alignWithMargins="0"/>
    </customSheetView>
    <customSheetView guid="{0DB5BAD5-393A-4F38-9E8B-709DEA7858B1}" showPageBreaks="1" fitToPage="1" printArea="1">
      <selection activeCell="I31" sqref="I31"/>
      <pageMargins left="0.5" right="0.5" top="0.5" bottom="0.25" header="0.5" footer="0.5"/>
      <printOptions horizontalCentered="1" verticalCentered="1"/>
      <pageSetup scale="94" orientation="landscape" r:id="rId2"/>
      <headerFooter alignWithMargins="0"/>
    </customSheetView>
    <customSheetView guid="{9188604F-721B-4607-B5A7-F14601E34BB8}" showPageBreaks="1" fitToPage="1" printArea="1">
      <selection activeCell="I31" sqref="I31"/>
      <pageMargins left="0.5" right="0.5" top="0.5" bottom="0.25" header="0.5" footer="0.5"/>
      <printOptions horizontalCentered="1" verticalCentered="1"/>
      <pageSetup scale="94" orientation="landscape" r:id="rId3"/>
      <headerFooter alignWithMargins="0"/>
    </customSheetView>
    <customSheetView guid="{26429A53-B624-4AA6-8C8D-667186B058B8}" fitToPage="1">
      <selection activeCell="I31" sqref="I31"/>
      <pageMargins left="0.5" right="0.5" top="0.5" bottom="0.25" header="0.5" footer="0.5"/>
      <printOptions horizontalCentered="1" verticalCentered="1"/>
      <pageSetup scale="94" orientation="landscape" r:id="rId4"/>
      <headerFooter alignWithMargins="0"/>
    </customSheetView>
    <customSheetView guid="{7390B031-6060-4327-BF01-8B9465EDB6D9}" fitToPage="1">
      <selection activeCell="I31" sqref="I31"/>
      <pageMargins left="0.5" right="0.5" top="0.5" bottom="0.25" header="0.5" footer="0.5"/>
      <printOptions horizontalCentered="1" verticalCentered="1"/>
      <pageSetup scale="94" orientation="landscape" r:id="rId5"/>
      <headerFooter alignWithMargins="0"/>
    </customSheetView>
    <customSheetView guid="{49D366EC-C851-4932-854D-8EA887B298C5}" fitToPage="1">
      <selection activeCell="I31" sqref="I31"/>
      <pageMargins left="0.5" right="0.5" top="0.5" bottom="0.25" header="0.5" footer="0.5"/>
      <printOptions horizontalCentered="1" verticalCentered="1"/>
      <pageSetup scale="94" orientation="landscape" r:id="rId6"/>
      <headerFooter alignWithMargins="0"/>
    </customSheetView>
    <customSheetView guid="{F228F194-B0FE-4A91-A927-06A4E89703F0}" fitToPage="1">
      <selection activeCell="I31" sqref="I31"/>
      <pageMargins left="0.5" right="0.5" top="0.5" bottom="0.25" header="0.5" footer="0.5"/>
      <printOptions horizontalCentered="1" verticalCentered="1"/>
      <pageSetup scale="94" orientation="landscape" r:id="rId7"/>
      <headerFooter alignWithMargins="0"/>
    </customSheetView>
    <customSheetView guid="{A2494C54-8D9D-4A05-9F27-C858173D9692}" fitToPage="1">
      <selection activeCell="I31" sqref="I31"/>
      <pageMargins left="0.5" right="0.5" top="0.5" bottom="0.25" header="0.5" footer="0.5"/>
      <printOptions horizontalCentered="1" verticalCentered="1"/>
      <pageSetup scale="94" orientation="landscape" r:id="rId8"/>
      <headerFooter alignWithMargins="0"/>
    </customSheetView>
    <customSheetView guid="{74404EEC-CA6A-48B0-B168-B7933282EEB2}" showPageBreaks="1" fitToPage="1" printArea="1">
      <selection activeCell="I31" sqref="I31"/>
      <pageMargins left="0.5" right="0.5" top="0.5" bottom="0.25" header="0.5" footer="0.5"/>
      <printOptions horizontalCentered="1" verticalCentered="1"/>
      <pageSetup scale="94" orientation="landscape" r:id="rId9"/>
      <headerFooter alignWithMargins="0"/>
    </customSheetView>
    <customSheetView guid="{FB19BFAA-60BA-4CC2-92E5-E4C141AE804E}" fitToPage="1">
      <selection activeCell="I31" sqref="I31"/>
      <pageMargins left="0.5" right="0.5" top="0.5" bottom="0.25" header="0.5" footer="0.5"/>
      <printOptions horizontalCentered="1" verticalCentered="1"/>
      <pageSetup scale="94" orientation="landscape" r:id="rId10"/>
      <headerFooter alignWithMargins="0"/>
    </customSheetView>
    <customSheetView guid="{F56BCD39-3910-4701-BCCF-245589B07D98}" showPageBreaks="1" fitToPage="1" printArea="1">
      <selection activeCell="I31" sqref="I31"/>
      <pageMargins left="0.5" right="0.5" top="0.5" bottom="0.25" header="0.5" footer="0.5"/>
      <printOptions horizontalCentered="1" verticalCentered="1"/>
      <pageSetup scale="94" orientation="landscape" r:id="rId11"/>
      <headerFooter alignWithMargins="0"/>
    </customSheetView>
    <customSheetView guid="{D099E5BD-69C3-4A36-A01A-AB9127CD02AF}" fitToPage="1">
      <selection activeCell="A30" sqref="A30:A44"/>
      <pageMargins left="0.5" right="0.5" top="0.5" bottom="0.25" header="0.5" footer="0.5"/>
      <printOptions horizontalCentered="1" verticalCentered="1"/>
      <pageSetup scale="94" orientation="landscape" r:id="rId12"/>
      <headerFooter alignWithMargins="0"/>
    </customSheetView>
  </customSheetViews>
  <mergeCells count="3">
    <mergeCell ref="H20:N20"/>
    <mergeCell ref="G30:G44"/>
    <mergeCell ref="A30:A44"/>
  </mergeCells>
  <printOptions horizontalCentered="1" verticalCentered="1"/>
  <pageMargins left="0.5" right="0.5" top="0.5" bottom="0.25" header="0.5" footer="0.5"/>
  <pageSetup scale="94" orientation="landscape" r:id="rId13"/>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1"/>
  <sheetViews>
    <sheetView topLeftCell="A10" zoomScaleNormal="100" workbookViewId="0">
      <selection activeCell="F21" sqref="F21"/>
    </sheetView>
  </sheetViews>
  <sheetFormatPr defaultRowHeight="12.75"/>
  <cols>
    <col min="1" max="1" width="3" style="908" customWidth="1"/>
    <col min="2" max="2" width="4.28515625" style="908" customWidth="1"/>
    <col min="3" max="3" width="1.5703125" style="908" customWidth="1"/>
    <col min="4" max="4" width="8.85546875" style="908"/>
    <col min="5" max="5" width="33" style="908" customWidth="1"/>
    <col min="6" max="6" width="13.140625" style="908" customWidth="1"/>
    <col min="7" max="7" width="28" style="908" customWidth="1"/>
    <col min="8" max="8" width="16" style="908" customWidth="1"/>
    <col min="9" max="9" width="15" style="908" customWidth="1"/>
    <col min="10" max="10" width="16.140625" style="908" customWidth="1"/>
    <col min="11" max="11" width="4.5703125" style="908" bestFit="1" customWidth="1"/>
    <col min="12" max="12" width="4.5703125" style="908" customWidth="1"/>
    <col min="13" max="13" width="4.7109375" style="908" customWidth="1"/>
    <col min="14" max="256" width="8.85546875" style="908"/>
    <col min="257" max="257" width="3" style="908" customWidth="1"/>
    <col min="258" max="258" width="4.28515625" style="908" customWidth="1"/>
    <col min="259" max="259" width="1.5703125" style="908" customWidth="1"/>
    <col min="260" max="260" width="8.85546875" style="908"/>
    <col min="261" max="261" width="33" style="908" customWidth="1"/>
    <col min="262" max="262" width="13.140625" style="908" customWidth="1"/>
    <col min="263" max="263" width="28" style="908" customWidth="1"/>
    <col min="264" max="264" width="16" style="908" customWidth="1"/>
    <col min="265" max="265" width="15" style="908" customWidth="1"/>
    <col min="266" max="266" width="16.140625" style="908" customWidth="1"/>
    <col min="267" max="267" width="4.5703125" style="908" bestFit="1" customWidth="1"/>
    <col min="268" max="268" width="4.5703125" style="908" customWidth="1"/>
    <col min="269" max="269" width="4.7109375" style="908" customWidth="1"/>
    <col min="270" max="512" width="8.85546875" style="908"/>
    <col min="513" max="513" width="3" style="908" customWidth="1"/>
    <col min="514" max="514" width="4.28515625" style="908" customWidth="1"/>
    <col min="515" max="515" width="1.5703125" style="908" customWidth="1"/>
    <col min="516" max="516" width="8.85546875" style="908"/>
    <col min="517" max="517" width="33" style="908" customWidth="1"/>
    <col min="518" max="518" width="13.140625" style="908" customWidth="1"/>
    <col min="519" max="519" width="28" style="908" customWidth="1"/>
    <col min="520" max="520" width="16" style="908" customWidth="1"/>
    <col min="521" max="521" width="15" style="908" customWidth="1"/>
    <col min="522" max="522" width="16.140625" style="908" customWidth="1"/>
    <col min="523" max="523" width="4.5703125" style="908" bestFit="1" customWidth="1"/>
    <col min="524" max="524" width="4.5703125" style="908" customWidth="1"/>
    <col min="525" max="525" width="4.7109375" style="908" customWidth="1"/>
    <col min="526" max="768" width="8.85546875" style="908"/>
    <col min="769" max="769" width="3" style="908" customWidth="1"/>
    <col min="770" max="770" width="4.28515625" style="908" customWidth="1"/>
    <col min="771" max="771" width="1.5703125" style="908" customWidth="1"/>
    <col min="772" max="772" width="8.85546875" style="908"/>
    <col min="773" max="773" width="33" style="908" customWidth="1"/>
    <col min="774" max="774" width="13.140625" style="908" customWidth="1"/>
    <col min="775" max="775" width="28" style="908" customWidth="1"/>
    <col min="776" max="776" width="16" style="908" customWidth="1"/>
    <col min="777" max="777" width="15" style="908" customWidth="1"/>
    <col min="778" max="778" width="16.140625" style="908" customWidth="1"/>
    <col min="779" max="779" width="4.5703125" style="908" bestFit="1" customWidth="1"/>
    <col min="780" max="780" width="4.5703125" style="908" customWidth="1"/>
    <col min="781" max="781" width="4.7109375" style="908" customWidth="1"/>
    <col min="782" max="1024" width="8.85546875" style="908"/>
    <col min="1025" max="1025" width="3" style="908" customWidth="1"/>
    <col min="1026" max="1026" width="4.28515625" style="908" customWidth="1"/>
    <col min="1027" max="1027" width="1.5703125" style="908" customWidth="1"/>
    <col min="1028" max="1028" width="8.85546875" style="908"/>
    <col min="1029" max="1029" width="33" style="908" customWidth="1"/>
    <col min="1030" max="1030" width="13.140625" style="908" customWidth="1"/>
    <col min="1031" max="1031" width="28" style="908" customWidth="1"/>
    <col min="1032" max="1032" width="16" style="908" customWidth="1"/>
    <col min="1033" max="1033" width="15" style="908" customWidth="1"/>
    <col min="1034" max="1034" width="16.140625" style="908" customWidth="1"/>
    <col min="1035" max="1035" width="4.5703125" style="908" bestFit="1" customWidth="1"/>
    <col min="1036" max="1036" width="4.5703125" style="908" customWidth="1"/>
    <col min="1037" max="1037" width="4.7109375" style="908" customWidth="1"/>
    <col min="1038" max="1280" width="8.85546875" style="908"/>
    <col min="1281" max="1281" width="3" style="908" customWidth="1"/>
    <col min="1282" max="1282" width="4.28515625" style="908" customWidth="1"/>
    <col min="1283" max="1283" width="1.5703125" style="908" customWidth="1"/>
    <col min="1284" max="1284" width="8.85546875" style="908"/>
    <col min="1285" max="1285" width="33" style="908" customWidth="1"/>
    <col min="1286" max="1286" width="13.140625" style="908" customWidth="1"/>
    <col min="1287" max="1287" width="28" style="908" customWidth="1"/>
    <col min="1288" max="1288" width="16" style="908" customWidth="1"/>
    <col min="1289" max="1289" width="15" style="908" customWidth="1"/>
    <col min="1290" max="1290" width="16.140625" style="908" customWidth="1"/>
    <col min="1291" max="1291" width="4.5703125" style="908" bestFit="1" customWidth="1"/>
    <col min="1292" max="1292" width="4.5703125" style="908" customWidth="1"/>
    <col min="1293" max="1293" width="4.7109375" style="908" customWidth="1"/>
    <col min="1294" max="1536" width="8.85546875" style="908"/>
    <col min="1537" max="1537" width="3" style="908" customWidth="1"/>
    <col min="1538" max="1538" width="4.28515625" style="908" customWidth="1"/>
    <col min="1539" max="1539" width="1.5703125" style="908" customWidth="1"/>
    <col min="1540" max="1540" width="8.85546875" style="908"/>
    <col min="1541" max="1541" width="33" style="908" customWidth="1"/>
    <col min="1542" max="1542" width="13.140625" style="908" customWidth="1"/>
    <col min="1543" max="1543" width="28" style="908" customWidth="1"/>
    <col min="1544" max="1544" width="16" style="908" customWidth="1"/>
    <col min="1545" max="1545" width="15" style="908" customWidth="1"/>
    <col min="1546" max="1546" width="16.140625" style="908" customWidth="1"/>
    <col min="1547" max="1547" width="4.5703125" style="908" bestFit="1" customWidth="1"/>
    <col min="1548" max="1548" width="4.5703125" style="908" customWidth="1"/>
    <col min="1549" max="1549" width="4.7109375" style="908" customWidth="1"/>
    <col min="1550" max="1792" width="8.85546875" style="908"/>
    <col min="1793" max="1793" width="3" style="908" customWidth="1"/>
    <col min="1794" max="1794" width="4.28515625" style="908" customWidth="1"/>
    <col min="1795" max="1795" width="1.5703125" style="908" customWidth="1"/>
    <col min="1796" max="1796" width="8.85546875" style="908"/>
    <col min="1797" max="1797" width="33" style="908" customWidth="1"/>
    <col min="1798" max="1798" width="13.140625" style="908" customWidth="1"/>
    <col min="1799" max="1799" width="28" style="908" customWidth="1"/>
    <col min="1800" max="1800" width="16" style="908" customWidth="1"/>
    <col min="1801" max="1801" width="15" style="908" customWidth="1"/>
    <col min="1802" max="1802" width="16.140625" style="908" customWidth="1"/>
    <col min="1803" max="1803" width="4.5703125" style="908" bestFit="1" customWidth="1"/>
    <col min="1804" max="1804" width="4.5703125" style="908" customWidth="1"/>
    <col min="1805" max="1805" width="4.7109375" style="908" customWidth="1"/>
    <col min="1806" max="2048" width="8.85546875" style="908"/>
    <col min="2049" max="2049" width="3" style="908" customWidth="1"/>
    <col min="2050" max="2050" width="4.28515625" style="908" customWidth="1"/>
    <col min="2051" max="2051" width="1.5703125" style="908" customWidth="1"/>
    <col min="2052" max="2052" width="8.85546875" style="908"/>
    <col min="2053" max="2053" width="33" style="908" customWidth="1"/>
    <col min="2054" max="2054" width="13.140625" style="908" customWidth="1"/>
    <col min="2055" max="2055" width="28" style="908" customWidth="1"/>
    <col min="2056" max="2056" width="16" style="908" customWidth="1"/>
    <col min="2057" max="2057" width="15" style="908" customWidth="1"/>
    <col min="2058" max="2058" width="16.140625" style="908" customWidth="1"/>
    <col min="2059" max="2059" width="4.5703125" style="908" bestFit="1" customWidth="1"/>
    <col min="2060" max="2060" width="4.5703125" style="908" customWidth="1"/>
    <col min="2061" max="2061" width="4.7109375" style="908" customWidth="1"/>
    <col min="2062" max="2304" width="8.85546875" style="908"/>
    <col min="2305" max="2305" width="3" style="908" customWidth="1"/>
    <col min="2306" max="2306" width="4.28515625" style="908" customWidth="1"/>
    <col min="2307" max="2307" width="1.5703125" style="908" customWidth="1"/>
    <col min="2308" max="2308" width="8.85546875" style="908"/>
    <col min="2309" max="2309" width="33" style="908" customWidth="1"/>
    <col min="2310" max="2310" width="13.140625" style="908" customWidth="1"/>
    <col min="2311" max="2311" width="28" style="908" customWidth="1"/>
    <col min="2312" max="2312" width="16" style="908" customWidth="1"/>
    <col min="2313" max="2313" width="15" style="908" customWidth="1"/>
    <col min="2314" max="2314" width="16.140625" style="908" customWidth="1"/>
    <col min="2315" max="2315" width="4.5703125" style="908" bestFit="1" customWidth="1"/>
    <col min="2316" max="2316" width="4.5703125" style="908" customWidth="1"/>
    <col min="2317" max="2317" width="4.7109375" style="908" customWidth="1"/>
    <col min="2318" max="2560" width="8.85546875" style="908"/>
    <col min="2561" max="2561" width="3" style="908" customWidth="1"/>
    <col min="2562" max="2562" width="4.28515625" style="908" customWidth="1"/>
    <col min="2563" max="2563" width="1.5703125" style="908" customWidth="1"/>
    <col min="2564" max="2564" width="8.85546875" style="908"/>
    <col min="2565" max="2565" width="33" style="908" customWidth="1"/>
    <col min="2566" max="2566" width="13.140625" style="908" customWidth="1"/>
    <col min="2567" max="2567" width="28" style="908" customWidth="1"/>
    <col min="2568" max="2568" width="16" style="908" customWidth="1"/>
    <col min="2569" max="2569" width="15" style="908" customWidth="1"/>
    <col min="2570" max="2570" width="16.140625" style="908" customWidth="1"/>
    <col min="2571" max="2571" width="4.5703125" style="908" bestFit="1" customWidth="1"/>
    <col min="2572" max="2572" width="4.5703125" style="908" customWidth="1"/>
    <col min="2573" max="2573" width="4.7109375" style="908" customWidth="1"/>
    <col min="2574" max="2816" width="8.85546875" style="908"/>
    <col min="2817" max="2817" width="3" style="908" customWidth="1"/>
    <col min="2818" max="2818" width="4.28515625" style="908" customWidth="1"/>
    <col min="2819" max="2819" width="1.5703125" style="908" customWidth="1"/>
    <col min="2820" max="2820" width="8.85546875" style="908"/>
    <col min="2821" max="2821" width="33" style="908" customWidth="1"/>
    <col min="2822" max="2822" width="13.140625" style="908" customWidth="1"/>
    <col min="2823" max="2823" width="28" style="908" customWidth="1"/>
    <col min="2824" max="2824" width="16" style="908" customWidth="1"/>
    <col min="2825" max="2825" width="15" style="908" customWidth="1"/>
    <col min="2826" max="2826" width="16.140625" style="908" customWidth="1"/>
    <col min="2827" max="2827" width="4.5703125" style="908" bestFit="1" customWidth="1"/>
    <col min="2828" max="2828" width="4.5703125" style="908" customWidth="1"/>
    <col min="2829" max="2829" width="4.7109375" style="908" customWidth="1"/>
    <col min="2830" max="3072" width="8.85546875" style="908"/>
    <col min="3073" max="3073" width="3" style="908" customWidth="1"/>
    <col min="3074" max="3074" width="4.28515625" style="908" customWidth="1"/>
    <col min="3075" max="3075" width="1.5703125" style="908" customWidth="1"/>
    <col min="3076" max="3076" width="8.85546875" style="908"/>
    <col min="3077" max="3077" width="33" style="908" customWidth="1"/>
    <col min="3078" max="3078" width="13.140625" style="908" customWidth="1"/>
    <col min="3079" max="3079" width="28" style="908" customWidth="1"/>
    <col min="3080" max="3080" width="16" style="908" customWidth="1"/>
    <col min="3081" max="3081" width="15" style="908" customWidth="1"/>
    <col min="3082" max="3082" width="16.140625" style="908" customWidth="1"/>
    <col min="3083" max="3083" width="4.5703125" style="908" bestFit="1" customWidth="1"/>
    <col min="3084" max="3084" width="4.5703125" style="908" customWidth="1"/>
    <col min="3085" max="3085" width="4.7109375" style="908" customWidth="1"/>
    <col min="3086" max="3328" width="8.85546875" style="908"/>
    <col min="3329" max="3329" width="3" style="908" customWidth="1"/>
    <col min="3330" max="3330" width="4.28515625" style="908" customWidth="1"/>
    <col min="3331" max="3331" width="1.5703125" style="908" customWidth="1"/>
    <col min="3332" max="3332" width="8.85546875" style="908"/>
    <col min="3333" max="3333" width="33" style="908" customWidth="1"/>
    <col min="3334" max="3334" width="13.140625" style="908" customWidth="1"/>
    <col min="3335" max="3335" width="28" style="908" customWidth="1"/>
    <col min="3336" max="3336" width="16" style="908" customWidth="1"/>
    <col min="3337" max="3337" width="15" style="908" customWidth="1"/>
    <col min="3338" max="3338" width="16.140625" style="908" customWidth="1"/>
    <col min="3339" max="3339" width="4.5703125" style="908" bestFit="1" customWidth="1"/>
    <col min="3340" max="3340" width="4.5703125" style="908" customWidth="1"/>
    <col min="3341" max="3341" width="4.7109375" style="908" customWidth="1"/>
    <col min="3342" max="3584" width="8.85546875" style="908"/>
    <col min="3585" max="3585" width="3" style="908" customWidth="1"/>
    <col min="3586" max="3586" width="4.28515625" style="908" customWidth="1"/>
    <col min="3587" max="3587" width="1.5703125" style="908" customWidth="1"/>
    <col min="3588" max="3588" width="8.85546875" style="908"/>
    <col min="3589" max="3589" width="33" style="908" customWidth="1"/>
    <col min="3590" max="3590" width="13.140625" style="908" customWidth="1"/>
    <col min="3591" max="3591" width="28" style="908" customWidth="1"/>
    <col min="3592" max="3592" width="16" style="908" customWidth="1"/>
    <col min="3593" max="3593" width="15" style="908" customWidth="1"/>
    <col min="3594" max="3594" width="16.140625" style="908" customWidth="1"/>
    <col min="3595" max="3595" width="4.5703125" style="908" bestFit="1" customWidth="1"/>
    <col min="3596" max="3596" width="4.5703125" style="908" customWidth="1"/>
    <col min="3597" max="3597" width="4.7109375" style="908" customWidth="1"/>
    <col min="3598" max="3840" width="8.85546875" style="908"/>
    <col min="3841" max="3841" width="3" style="908" customWidth="1"/>
    <col min="3842" max="3842" width="4.28515625" style="908" customWidth="1"/>
    <col min="3843" max="3843" width="1.5703125" style="908" customWidth="1"/>
    <col min="3844" max="3844" width="8.85546875" style="908"/>
    <col min="3845" max="3845" width="33" style="908" customWidth="1"/>
    <col min="3846" max="3846" width="13.140625" style="908" customWidth="1"/>
    <col min="3847" max="3847" width="28" style="908" customWidth="1"/>
    <col min="3848" max="3848" width="16" style="908" customWidth="1"/>
    <col min="3849" max="3849" width="15" style="908" customWidth="1"/>
    <col min="3850" max="3850" width="16.140625" style="908" customWidth="1"/>
    <col min="3851" max="3851" width="4.5703125" style="908" bestFit="1" customWidth="1"/>
    <col min="3852" max="3852" width="4.5703125" style="908" customWidth="1"/>
    <col min="3853" max="3853" width="4.7109375" style="908" customWidth="1"/>
    <col min="3854" max="4096" width="8.85546875" style="908"/>
    <col min="4097" max="4097" width="3" style="908" customWidth="1"/>
    <col min="4098" max="4098" width="4.28515625" style="908" customWidth="1"/>
    <col min="4099" max="4099" width="1.5703125" style="908" customWidth="1"/>
    <col min="4100" max="4100" width="8.85546875" style="908"/>
    <col min="4101" max="4101" width="33" style="908" customWidth="1"/>
    <col min="4102" max="4102" width="13.140625" style="908" customWidth="1"/>
    <col min="4103" max="4103" width="28" style="908" customWidth="1"/>
    <col min="4104" max="4104" width="16" style="908" customWidth="1"/>
    <col min="4105" max="4105" width="15" style="908" customWidth="1"/>
    <col min="4106" max="4106" width="16.140625" style="908" customWidth="1"/>
    <col min="4107" max="4107" width="4.5703125" style="908" bestFit="1" customWidth="1"/>
    <col min="4108" max="4108" width="4.5703125" style="908" customWidth="1"/>
    <col min="4109" max="4109" width="4.7109375" style="908" customWidth="1"/>
    <col min="4110" max="4352" width="8.85546875" style="908"/>
    <col min="4353" max="4353" width="3" style="908" customWidth="1"/>
    <col min="4354" max="4354" width="4.28515625" style="908" customWidth="1"/>
    <col min="4355" max="4355" width="1.5703125" style="908" customWidth="1"/>
    <col min="4356" max="4356" width="8.85546875" style="908"/>
    <col min="4357" max="4357" width="33" style="908" customWidth="1"/>
    <col min="4358" max="4358" width="13.140625" style="908" customWidth="1"/>
    <col min="4359" max="4359" width="28" style="908" customWidth="1"/>
    <col min="4360" max="4360" width="16" style="908" customWidth="1"/>
    <col min="4361" max="4361" width="15" style="908" customWidth="1"/>
    <col min="4362" max="4362" width="16.140625" style="908" customWidth="1"/>
    <col min="4363" max="4363" width="4.5703125" style="908" bestFit="1" customWidth="1"/>
    <col min="4364" max="4364" width="4.5703125" style="908" customWidth="1"/>
    <col min="4365" max="4365" width="4.7109375" style="908" customWidth="1"/>
    <col min="4366" max="4608" width="8.85546875" style="908"/>
    <col min="4609" max="4609" width="3" style="908" customWidth="1"/>
    <col min="4610" max="4610" width="4.28515625" style="908" customWidth="1"/>
    <col min="4611" max="4611" width="1.5703125" style="908" customWidth="1"/>
    <col min="4612" max="4612" width="8.85546875" style="908"/>
    <col min="4613" max="4613" width="33" style="908" customWidth="1"/>
    <col min="4614" max="4614" width="13.140625" style="908" customWidth="1"/>
    <col min="4615" max="4615" width="28" style="908" customWidth="1"/>
    <col min="4616" max="4616" width="16" style="908" customWidth="1"/>
    <col min="4617" max="4617" width="15" style="908" customWidth="1"/>
    <col min="4618" max="4618" width="16.140625" style="908" customWidth="1"/>
    <col min="4619" max="4619" width="4.5703125" style="908" bestFit="1" customWidth="1"/>
    <col min="4620" max="4620" width="4.5703125" style="908" customWidth="1"/>
    <col min="4621" max="4621" width="4.7109375" style="908" customWidth="1"/>
    <col min="4622" max="4864" width="8.85546875" style="908"/>
    <col min="4865" max="4865" width="3" style="908" customWidth="1"/>
    <col min="4866" max="4866" width="4.28515625" style="908" customWidth="1"/>
    <col min="4867" max="4867" width="1.5703125" style="908" customWidth="1"/>
    <col min="4868" max="4868" width="8.85546875" style="908"/>
    <col min="4869" max="4869" width="33" style="908" customWidth="1"/>
    <col min="4870" max="4870" width="13.140625" style="908" customWidth="1"/>
    <col min="4871" max="4871" width="28" style="908" customWidth="1"/>
    <col min="4872" max="4872" width="16" style="908" customWidth="1"/>
    <col min="4873" max="4873" width="15" style="908" customWidth="1"/>
    <col min="4874" max="4874" width="16.140625" style="908" customWidth="1"/>
    <col min="4875" max="4875" width="4.5703125" style="908" bestFit="1" customWidth="1"/>
    <col min="4876" max="4876" width="4.5703125" style="908" customWidth="1"/>
    <col min="4877" max="4877" width="4.7109375" style="908" customWidth="1"/>
    <col min="4878" max="5120" width="8.85546875" style="908"/>
    <col min="5121" max="5121" width="3" style="908" customWidth="1"/>
    <col min="5122" max="5122" width="4.28515625" style="908" customWidth="1"/>
    <col min="5123" max="5123" width="1.5703125" style="908" customWidth="1"/>
    <col min="5124" max="5124" width="8.85546875" style="908"/>
    <col min="5125" max="5125" width="33" style="908" customWidth="1"/>
    <col min="5126" max="5126" width="13.140625" style="908" customWidth="1"/>
    <col min="5127" max="5127" width="28" style="908" customWidth="1"/>
    <col min="5128" max="5128" width="16" style="908" customWidth="1"/>
    <col min="5129" max="5129" width="15" style="908" customWidth="1"/>
    <col min="5130" max="5130" width="16.140625" style="908" customWidth="1"/>
    <col min="5131" max="5131" width="4.5703125" style="908" bestFit="1" customWidth="1"/>
    <col min="5132" max="5132" width="4.5703125" style="908" customWidth="1"/>
    <col min="5133" max="5133" width="4.7109375" style="908" customWidth="1"/>
    <col min="5134" max="5376" width="8.85546875" style="908"/>
    <col min="5377" max="5377" width="3" style="908" customWidth="1"/>
    <col min="5378" max="5378" width="4.28515625" style="908" customWidth="1"/>
    <col min="5379" max="5379" width="1.5703125" style="908" customWidth="1"/>
    <col min="5380" max="5380" width="8.85546875" style="908"/>
    <col min="5381" max="5381" width="33" style="908" customWidth="1"/>
    <col min="5382" max="5382" width="13.140625" style="908" customWidth="1"/>
    <col min="5383" max="5383" width="28" style="908" customWidth="1"/>
    <col min="5384" max="5384" width="16" style="908" customWidth="1"/>
    <col min="5385" max="5385" width="15" style="908" customWidth="1"/>
    <col min="5386" max="5386" width="16.140625" style="908" customWidth="1"/>
    <col min="5387" max="5387" width="4.5703125" style="908" bestFit="1" customWidth="1"/>
    <col min="5388" max="5388" width="4.5703125" style="908" customWidth="1"/>
    <col min="5389" max="5389" width="4.7109375" style="908" customWidth="1"/>
    <col min="5390" max="5632" width="8.85546875" style="908"/>
    <col min="5633" max="5633" width="3" style="908" customWidth="1"/>
    <col min="5634" max="5634" width="4.28515625" style="908" customWidth="1"/>
    <col min="5635" max="5635" width="1.5703125" style="908" customWidth="1"/>
    <col min="5636" max="5636" width="8.85546875" style="908"/>
    <col min="5637" max="5637" width="33" style="908" customWidth="1"/>
    <col min="5638" max="5638" width="13.140625" style="908" customWidth="1"/>
    <col min="5639" max="5639" width="28" style="908" customWidth="1"/>
    <col min="5640" max="5640" width="16" style="908" customWidth="1"/>
    <col min="5641" max="5641" width="15" style="908" customWidth="1"/>
    <col min="5642" max="5642" width="16.140625" style="908" customWidth="1"/>
    <col min="5643" max="5643" width="4.5703125" style="908" bestFit="1" customWidth="1"/>
    <col min="5644" max="5644" width="4.5703125" style="908" customWidth="1"/>
    <col min="5645" max="5645" width="4.7109375" style="908" customWidth="1"/>
    <col min="5646" max="5888" width="8.85546875" style="908"/>
    <col min="5889" max="5889" width="3" style="908" customWidth="1"/>
    <col min="5890" max="5890" width="4.28515625" style="908" customWidth="1"/>
    <col min="5891" max="5891" width="1.5703125" style="908" customWidth="1"/>
    <col min="5892" max="5892" width="8.85546875" style="908"/>
    <col min="5893" max="5893" width="33" style="908" customWidth="1"/>
    <col min="5894" max="5894" width="13.140625" style="908" customWidth="1"/>
    <col min="5895" max="5895" width="28" style="908" customWidth="1"/>
    <col min="5896" max="5896" width="16" style="908" customWidth="1"/>
    <col min="5897" max="5897" width="15" style="908" customWidth="1"/>
    <col min="5898" max="5898" width="16.140625" style="908" customWidth="1"/>
    <col min="5899" max="5899" width="4.5703125" style="908" bestFit="1" customWidth="1"/>
    <col min="5900" max="5900" width="4.5703125" style="908" customWidth="1"/>
    <col min="5901" max="5901" width="4.7109375" style="908" customWidth="1"/>
    <col min="5902" max="6144" width="8.85546875" style="908"/>
    <col min="6145" max="6145" width="3" style="908" customWidth="1"/>
    <col min="6146" max="6146" width="4.28515625" style="908" customWidth="1"/>
    <col min="6147" max="6147" width="1.5703125" style="908" customWidth="1"/>
    <col min="6148" max="6148" width="8.85546875" style="908"/>
    <col min="6149" max="6149" width="33" style="908" customWidth="1"/>
    <col min="6150" max="6150" width="13.140625" style="908" customWidth="1"/>
    <col min="6151" max="6151" width="28" style="908" customWidth="1"/>
    <col min="6152" max="6152" width="16" style="908" customWidth="1"/>
    <col min="6153" max="6153" width="15" style="908" customWidth="1"/>
    <col min="6154" max="6154" width="16.140625" style="908" customWidth="1"/>
    <col min="6155" max="6155" width="4.5703125" style="908" bestFit="1" customWidth="1"/>
    <col min="6156" max="6156" width="4.5703125" style="908" customWidth="1"/>
    <col min="6157" max="6157" width="4.7109375" style="908" customWidth="1"/>
    <col min="6158" max="6400" width="8.85546875" style="908"/>
    <col min="6401" max="6401" width="3" style="908" customWidth="1"/>
    <col min="6402" max="6402" width="4.28515625" style="908" customWidth="1"/>
    <col min="6403" max="6403" width="1.5703125" style="908" customWidth="1"/>
    <col min="6404" max="6404" width="8.85546875" style="908"/>
    <col min="6405" max="6405" width="33" style="908" customWidth="1"/>
    <col min="6406" max="6406" width="13.140625" style="908" customWidth="1"/>
    <col min="6407" max="6407" width="28" style="908" customWidth="1"/>
    <col min="6408" max="6408" width="16" style="908" customWidth="1"/>
    <col min="6409" max="6409" width="15" style="908" customWidth="1"/>
    <col min="6410" max="6410" width="16.140625" style="908" customWidth="1"/>
    <col min="6411" max="6411" width="4.5703125" style="908" bestFit="1" customWidth="1"/>
    <col min="6412" max="6412" width="4.5703125" style="908" customWidth="1"/>
    <col min="6413" max="6413" width="4.7109375" style="908" customWidth="1"/>
    <col min="6414" max="6656" width="8.85546875" style="908"/>
    <col min="6657" max="6657" width="3" style="908" customWidth="1"/>
    <col min="6658" max="6658" width="4.28515625" style="908" customWidth="1"/>
    <col min="6659" max="6659" width="1.5703125" style="908" customWidth="1"/>
    <col min="6660" max="6660" width="8.85546875" style="908"/>
    <col min="6661" max="6661" width="33" style="908" customWidth="1"/>
    <col min="6662" max="6662" width="13.140625" style="908" customWidth="1"/>
    <col min="6663" max="6663" width="28" style="908" customWidth="1"/>
    <col min="6664" max="6664" width="16" style="908" customWidth="1"/>
    <col min="6665" max="6665" width="15" style="908" customWidth="1"/>
    <col min="6666" max="6666" width="16.140625" style="908" customWidth="1"/>
    <col min="6667" max="6667" width="4.5703125" style="908" bestFit="1" customWidth="1"/>
    <col min="6668" max="6668" width="4.5703125" style="908" customWidth="1"/>
    <col min="6669" max="6669" width="4.7109375" style="908" customWidth="1"/>
    <col min="6670" max="6912" width="8.85546875" style="908"/>
    <col min="6913" max="6913" width="3" style="908" customWidth="1"/>
    <col min="6914" max="6914" width="4.28515625" style="908" customWidth="1"/>
    <col min="6915" max="6915" width="1.5703125" style="908" customWidth="1"/>
    <col min="6916" max="6916" width="8.85546875" style="908"/>
    <col min="6917" max="6917" width="33" style="908" customWidth="1"/>
    <col min="6918" max="6918" width="13.140625" style="908" customWidth="1"/>
    <col min="6919" max="6919" width="28" style="908" customWidth="1"/>
    <col min="6920" max="6920" width="16" style="908" customWidth="1"/>
    <col min="6921" max="6921" width="15" style="908" customWidth="1"/>
    <col min="6922" max="6922" width="16.140625" style="908" customWidth="1"/>
    <col min="6923" max="6923" width="4.5703125" style="908" bestFit="1" customWidth="1"/>
    <col min="6924" max="6924" width="4.5703125" style="908" customWidth="1"/>
    <col min="6925" max="6925" width="4.7109375" style="908" customWidth="1"/>
    <col min="6926" max="7168" width="8.85546875" style="908"/>
    <col min="7169" max="7169" width="3" style="908" customWidth="1"/>
    <col min="7170" max="7170" width="4.28515625" style="908" customWidth="1"/>
    <col min="7171" max="7171" width="1.5703125" style="908" customWidth="1"/>
    <col min="7172" max="7172" width="8.85546875" style="908"/>
    <col min="7173" max="7173" width="33" style="908" customWidth="1"/>
    <col min="7174" max="7174" width="13.140625" style="908" customWidth="1"/>
    <col min="7175" max="7175" width="28" style="908" customWidth="1"/>
    <col min="7176" max="7176" width="16" style="908" customWidth="1"/>
    <col min="7177" max="7177" width="15" style="908" customWidth="1"/>
    <col min="7178" max="7178" width="16.140625" style="908" customWidth="1"/>
    <col min="7179" max="7179" width="4.5703125" style="908" bestFit="1" customWidth="1"/>
    <col min="7180" max="7180" width="4.5703125" style="908" customWidth="1"/>
    <col min="7181" max="7181" width="4.7109375" style="908" customWidth="1"/>
    <col min="7182" max="7424" width="8.85546875" style="908"/>
    <col min="7425" max="7425" width="3" style="908" customWidth="1"/>
    <col min="7426" max="7426" width="4.28515625" style="908" customWidth="1"/>
    <col min="7427" max="7427" width="1.5703125" style="908" customWidth="1"/>
    <col min="7428" max="7428" width="8.85546875" style="908"/>
    <col min="7429" max="7429" width="33" style="908" customWidth="1"/>
    <col min="7430" max="7430" width="13.140625" style="908" customWidth="1"/>
    <col min="7431" max="7431" width="28" style="908" customWidth="1"/>
    <col min="7432" max="7432" width="16" style="908" customWidth="1"/>
    <col min="7433" max="7433" width="15" style="908" customWidth="1"/>
    <col min="7434" max="7434" width="16.140625" style="908" customWidth="1"/>
    <col min="7435" max="7435" width="4.5703125" style="908" bestFit="1" customWidth="1"/>
    <col min="7436" max="7436" width="4.5703125" style="908" customWidth="1"/>
    <col min="7437" max="7437" width="4.7109375" style="908" customWidth="1"/>
    <col min="7438" max="7680" width="8.85546875" style="908"/>
    <col min="7681" max="7681" width="3" style="908" customWidth="1"/>
    <col min="7682" max="7682" width="4.28515625" style="908" customWidth="1"/>
    <col min="7683" max="7683" width="1.5703125" style="908" customWidth="1"/>
    <col min="7684" max="7684" width="8.85546875" style="908"/>
    <col min="7685" max="7685" width="33" style="908" customWidth="1"/>
    <col min="7686" max="7686" width="13.140625" style="908" customWidth="1"/>
    <col min="7687" max="7687" width="28" style="908" customWidth="1"/>
    <col min="7688" max="7688" width="16" style="908" customWidth="1"/>
    <col min="7689" max="7689" width="15" style="908" customWidth="1"/>
    <col min="7690" max="7690" width="16.140625" style="908" customWidth="1"/>
    <col min="7691" max="7691" width="4.5703125" style="908" bestFit="1" customWidth="1"/>
    <col min="7692" max="7692" width="4.5703125" style="908" customWidth="1"/>
    <col min="7693" max="7693" width="4.7109375" style="908" customWidth="1"/>
    <col min="7694" max="7936" width="8.85546875" style="908"/>
    <col min="7937" max="7937" width="3" style="908" customWidth="1"/>
    <col min="7938" max="7938" width="4.28515625" style="908" customWidth="1"/>
    <col min="7939" max="7939" width="1.5703125" style="908" customWidth="1"/>
    <col min="7940" max="7940" width="8.85546875" style="908"/>
    <col min="7941" max="7941" width="33" style="908" customWidth="1"/>
    <col min="7942" max="7942" width="13.140625" style="908" customWidth="1"/>
    <col min="7943" max="7943" width="28" style="908" customWidth="1"/>
    <col min="7944" max="7944" width="16" style="908" customWidth="1"/>
    <col min="7945" max="7945" width="15" style="908" customWidth="1"/>
    <col min="7946" max="7946" width="16.140625" style="908" customWidth="1"/>
    <col min="7947" max="7947" width="4.5703125" style="908" bestFit="1" customWidth="1"/>
    <col min="7948" max="7948" width="4.5703125" style="908" customWidth="1"/>
    <col min="7949" max="7949" width="4.7109375" style="908" customWidth="1"/>
    <col min="7950" max="8192" width="8.85546875" style="908"/>
    <col min="8193" max="8193" width="3" style="908" customWidth="1"/>
    <col min="8194" max="8194" width="4.28515625" style="908" customWidth="1"/>
    <col min="8195" max="8195" width="1.5703125" style="908" customWidth="1"/>
    <col min="8196" max="8196" width="8.85546875" style="908"/>
    <col min="8197" max="8197" width="33" style="908" customWidth="1"/>
    <col min="8198" max="8198" width="13.140625" style="908" customWidth="1"/>
    <col min="8199" max="8199" width="28" style="908" customWidth="1"/>
    <col min="8200" max="8200" width="16" style="908" customWidth="1"/>
    <col min="8201" max="8201" width="15" style="908" customWidth="1"/>
    <col min="8202" max="8202" width="16.140625" style="908" customWidth="1"/>
    <col min="8203" max="8203" width="4.5703125" style="908" bestFit="1" customWidth="1"/>
    <col min="8204" max="8204" width="4.5703125" style="908" customWidth="1"/>
    <col min="8205" max="8205" width="4.7109375" style="908" customWidth="1"/>
    <col min="8206" max="8448" width="8.85546875" style="908"/>
    <col min="8449" max="8449" width="3" style="908" customWidth="1"/>
    <col min="8450" max="8450" width="4.28515625" style="908" customWidth="1"/>
    <col min="8451" max="8451" width="1.5703125" style="908" customWidth="1"/>
    <col min="8452" max="8452" width="8.85546875" style="908"/>
    <col min="8453" max="8453" width="33" style="908" customWidth="1"/>
    <col min="8454" max="8454" width="13.140625" style="908" customWidth="1"/>
    <col min="8455" max="8455" width="28" style="908" customWidth="1"/>
    <col min="8456" max="8456" width="16" style="908" customWidth="1"/>
    <col min="8457" max="8457" width="15" style="908" customWidth="1"/>
    <col min="8458" max="8458" width="16.140625" style="908" customWidth="1"/>
    <col min="8459" max="8459" width="4.5703125" style="908" bestFit="1" customWidth="1"/>
    <col min="8460" max="8460" width="4.5703125" style="908" customWidth="1"/>
    <col min="8461" max="8461" width="4.7109375" style="908" customWidth="1"/>
    <col min="8462" max="8704" width="8.85546875" style="908"/>
    <col min="8705" max="8705" width="3" style="908" customWidth="1"/>
    <col min="8706" max="8706" width="4.28515625" style="908" customWidth="1"/>
    <col min="8707" max="8707" width="1.5703125" style="908" customWidth="1"/>
    <col min="8708" max="8708" width="8.85546875" style="908"/>
    <col min="8709" max="8709" width="33" style="908" customWidth="1"/>
    <col min="8710" max="8710" width="13.140625" style="908" customWidth="1"/>
    <col min="8711" max="8711" width="28" style="908" customWidth="1"/>
    <col min="8712" max="8712" width="16" style="908" customWidth="1"/>
    <col min="8713" max="8713" width="15" style="908" customWidth="1"/>
    <col min="8714" max="8714" width="16.140625" style="908" customWidth="1"/>
    <col min="8715" max="8715" width="4.5703125" style="908" bestFit="1" customWidth="1"/>
    <col min="8716" max="8716" width="4.5703125" style="908" customWidth="1"/>
    <col min="8717" max="8717" width="4.7109375" style="908" customWidth="1"/>
    <col min="8718" max="8960" width="8.85546875" style="908"/>
    <col min="8961" max="8961" width="3" style="908" customWidth="1"/>
    <col min="8962" max="8962" width="4.28515625" style="908" customWidth="1"/>
    <col min="8963" max="8963" width="1.5703125" style="908" customWidth="1"/>
    <col min="8964" max="8964" width="8.85546875" style="908"/>
    <col min="8965" max="8965" width="33" style="908" customWidth="1"/>
    <col min="8966" max="8966" width="13.140625" style="908" customWidth="1"/>
    <col min="8967" max="8967" width="28" style="908" customWidth="1"/>
    <col min="8968" max="8968" width="16" style="908" customWidth="1"/>
    <col min="8969" max="8969" width="15" style="908" customWidth="1"/>
    <col min="8970" max="8970" width="16.140625" style="908" customWidth="1"/>
    <col min="8971" max="8971" width="4.5703125" style="908" bestFit="1" customWidth="1"/>
    <col min="8972" max="8972" width="4.5703125" style="908" customWidth="1"/>
    <col min="8973" max="8973" width="4.7109375" style="908" customWidth="1"/>
    <col min="8974" max="9216" width="8.85546875" style="908"/>
    <col min="9217" max="9217" width="3" style="908" customWidth="1"/>
    <col min="9218" max="9218" width="4.28515625" style="908" customWidth="1"/>
    <col min="9219" max="9219" width="1.5703125" style="908" customWidth="1"/>
    <col min="9220" max="9220" width="8.85546875" style="908"/>
    <col min="9221" max="9221" width="33" style="908" customWidth="1"/>
    <col min="9222" max="9222" width="13.140625" style="908" customWidth="1"/>
    <col min="9223" max="9223" width="28" style="908" customWidth="1"/>
    <col min="9224" max="9224" width="16" style="908" customWidth="1"/>
    <col min="9225" max="9225" width="15" style="908" customWidth="1"/>
    <col min="9226" max="9226" width="16.140625" style="908" customWidth="1"/>
    <col min="9227" max="9227" width="4.5703125" style="908" bestFit="1" customWidth="1"/>
    <col min="9228" max="9228" width="4.5703125" style="908" customWidth="1"/>
    <col min="9229" max="9229" width="4.7109375" style="908" customWidth="1"/>
    <col min="9230" max="9472" width="8.85546875" style="908"/>
    <col min="9473" max="9473" width="3" style="908" customWidth="1"/>
    <col min="9474" max="9474" width="4.28515625" style="908" customWidth="1"/>
    <col min="9475" max="9475" width="1.5703125" style="908" customWidth="1"/>
    <col min="9476" max="9476" width="8.85546875" style="908"/>
    <col min="9477" max="9477" width="33" style="908" customWidth="1"/>
    <col min="9478" max="9478" width="13.140625" style="908" customWidth="1"/>
    <col min="9479" max="9479" width="28" style="908" customWidth="1"/>
    <col min="9480" max="9480" width="16" style="908" customWidth="1"/>
    <col min="9481" max="9481" width="15" style="908" customWidth="1"/>
    <col min="9482" max="9482" width="16.140625" style="908" customWidth="1"/>
    <col min="9483" max="9483" width="4.5703125" style="908" bestFit="1" customWidth="1"/>
    <col min="9484" max="9484" width="4.5703125" style="908" customWidth="1"/>
    <col min="9485" max="9485" width="4.7109375" style="908" customWidth="1"/>
    <col min="9486" max="9728" width="8.85546875" style="908"/>
    <col min="9729" max="9729" width="3" style="908" customWidth="1"/>
    <col min="9730" max="9730" width="4.28515625" style="908" customWidth="1"/>
    <col min="9731" max="9731" width="1.5703125" style="908" customWidth="1"/>
    <col min="9732" max="9732" width="8.85546875" style="908"/>
    <col min="9733" max="9733" width="33" style="908" customWidth="1"/>
    <col min="9734" max="9734" width="13.140625" style="908" customWidth="1"/>
    <col min="9735" max="9735" width="28" style="908" customWidth="1"/>
    <col min="9736" max="9736" width="16" style="908" customWidth="1"/>
    <col min="9737" max="9737" width="15" style="908" customWidth="1"/>
    <col min="9738" max="9738" width="16.140625" style="908" customWidth="1"/>
    <col min="9739" max="9739" width="4.5703125" style="908" bestFit="1" customWidth="1"/>
    <col min="9740" max="9740" width="4.5703125" style="908" customWidth="1"/>
    <col min="9741" max="9741" width="4.7109375" style="908" customWidth="1"/>
    <col min="9742" max="9984" width="8.85546875" style="908"/>
    <col min="9985" max="9985" width="3" style="908" customWidth="1"/>
    <col min="9986" max="9986" width="4.28515625" style="908" customWidth="1"/>
    <col min="9987" max="9987" width="1.5703125" style="908" customWidth="1"/>
    <col min="9988" max="9988" width="8.85546875" style="908"/>
    <col min="9989" max="9989" width="33" style="908" customWidth="1"/>
    <col min="9990" max="9990" width="13.140625" style="908" customWidth="1"/>
    <col min="9991" max="9991" width="28" style="908" customWidth="1"/>
    <col min="9992" max="9992" width="16" style="908" customWidth="1"/>
    <col min="9993" max="9993" width="15" style="908" customWidth="1"/>
    <col min="9994" max="9994" width="16.140625" style="908" customWidth="1"/>
    <col min="9995" max="9995" width="4.5703125" style="908" bestFit="1" customWidth="1"/>
    <col min="9996" max="9996" width="4.5703125" style="908" customWidth="1"/>
    <col min="9997" max="9997" width="4.7109375" style="908" customWidth="1"/>
    <col min="9998" max="10240" width="8.85546875" style="908"/>
    <col min="10241" max="10241" width="3" style="908" customWidth="1"/>
    <col min="10242" max="10242" width="4.28515625" style="908" customWidth="1"/>
    <col min="10243" max="10243" width="1.5703125" style="908" customWidth="1"/>
    <col min="10244" max="10244" width="8.85546875" style="908"/>
    <col min="10245" max="10245" width="33" style="908" customWidth="1"/>
    <col min="10246" max="10246" width="13.140625" style="908" customWidth="1"/>
    <col min="10247" max="10247" width="28" style="908" customWidth="1"/>
    <col min="10248" max="10248" width="16" style="908" customWidth="1"/>
    <col min="10249" max="10249" width="15" style="908" customWidth="1"/>
    <col min="10250" max="10250" width="16.140625" style="908" customWidth="1"/>
    <col min="10251" max="10251" width="4.5703125" style="908" bestFit="1" customWidth="1"/>
    <col min="10252" max="10252" width="4.5703125" style="908" customWidth="1"/>
    <col min="10253" max="10253" width="4.7109375" style="908" customWidth="1"/>
    <col min="10254" max="10496" width="8.85546875" style="908"/>
    <col min="10497" max="10497" width="3" style="908" customWidth="1"/>
    <col min="10498" max="10498" width="4.28515625" style="908" customWidth="1"/>
    <col min="10499" max="10499" width="1.5703125" style="908" customWidth="1"/>
    <col min="10500" max="10500" width="8.85546875" style="908"/>
    <col min="10501" max="10501" width="33" style="908" customWidth="1"/>
    <col min="10502" max="10502" width="13.140625" style="908" customWidth="1"/>
    <col min="10503" max="10503" width="28" style="908" customWidth="1"/>
    <col min="10504" max="10504" width="16" style="908" customWidth="1"/>
    <col min="10505" max="10505" width="15" style="908" customWidth="1"/>
    <col min="10506" max="10506" width="16.140625" style="908" customWidth="1"/>
    <col min="10507" max="10507" width="4.5703125" style="908" bestFit="1" customWidth="1"/>
    <col min="10508" max="10508" width="4.5703125" style="908" customWidth="1"/>
    <col min="10509" max="10509" width="4.7109375" style="908" customWidth="1"/>
    <col min="10510" max="10752" width="8.85546875" style="908"/>
    <col min="10753" max="10753" width="3" style="908" customWidth="1"/>
    <col min="10754" max="10754" width="4.28515625" style="908" customWidth="1"/>
    <col min="10755" max="10755" width="1.5703125" style="908" customWidth="1"/>
    <col min="10756" max="10756" width="8.85546875" style="908"/>
    <col min="10757" max="10757" width="33" style="908" customWidth="1"/>
    <col min="10758" max="10758" width="13.140625" style="908" customWidth="1"/>
    <col min="10759" max="10759" width="28" style="908" customWidth="1"/>
    <col min="10760" max="10760" width="16" style="908" customWidth="1"/>
    <col min="10761" max="10761" width="15" style="908" customWidth="1"/>
    <col min="10762" max="10762" width="16.140625" style="908" customWidth="1"/>
    <col min="10763" max="10763" width="4.5703125" style="908" bestFit="1" customWidth="1"/>
    <col min="10764" max="10764" width="4.5703125" style="908" customWidth="1"/>
    <col min="10765" max="10765" width="4.7109375" style="908" customWidth="1"/>
    <col min="10766" max="11008" width="8.85546875" style="908"/>
    <col min="11009" max="11009" width="3" style="908" customWidth="1"/>
    <col min="11010" max="11010" width="4.28515625" style="908" customWidth="1"/>
    <col min="11011" max="11011" width="1.5703125" style="908" customWidth="1"/>
    <col min="11012" max="11012" width="8.85546875" style="908"/>
    <col min="11013" max="11013" width="33" style="908" customWidth="1"/>
    <col min="11014" max="11014" width="13.140625" style="908" customWidth="1"/>
    <col min="11015" max="11015" width="28" style="908" customWidth="1"/>
    <col min="11016" max="11016" width="16" style="908" customWidth="1"/>
    <col min="11017" max="11017" width="15" style="908" customWidth="1"/>
    <col min="11018" max="11018" width="16.140625" style="908" customWidth="1"/>
    <col min="11019" max="11019" width="4.5703125" style="908" bestFit="1" customWidth="1"/>
    <col min="11020" max="11020" width="4.5703125" style="908" customWidth="1"/>
    <col min="11021" max="11021" width="4.7109375" style="908" customWidth="1"/>
    <col min="11022" max="11264" width="8.85546875" style="908"/>
    <col min="11265" max="11265" width="3" style="908" customWidth="1"/>
    <col min="11266" max="11266" width="4.28515625" style="908" customWidth="1"/>
    <col min="11267" max="11267" width="1.5703125" style="908" customWidth="1"/>
    <col min="11268" max="11268" width="8.85546875" style="908"/>
    <col min="11269" max="11269" width="33" style="908" customWidth="1"/>
    <col min="11270" max="11270" width="13.140625" style="908" customWidth="1"/>
    <col min="11271" max="11271" width="28" style="908" customWidth="1"/>
    <col min="11272" max="11272" width="16" style="908" customWidth="1"/>
    <col min="11273" max="11273" width="15" style="908" customWidth="1"/>
    <col min="11274" max="11274" width="16.140625" style="908" customWidth="1"/>
    <col min="11275" max="11275" width="4.5703125" style="908" bestFit="1" customWidth="1"/>
    <col min="11276" max="11276" width="4.5703125" style="908" customWidth="1"/>
    <col min="11277" max="11277" width="4.7109375" style="908" customWidth="1"/>
    <col min="11278" max="11520" width="8.85546875" style="908"/>
    <col min="11521" max="11521" width="3" style="908" customWidth="1"/>
    <col min="11522" max="11522" width="4.28515625" style="908" customWidth="1"/>
    <col min="11523" max="11523" width="1.5703125" style="908" customWidth="1"/>
    <col min="11524" max="11524" width="8.85546875" style="908"/>
    <col min="11525" max="11525" width="33" style="908" customWidth="1"/>
    <col min="11526" max="11526" width="13.140625" style="908" customWidth="1"/>
    <col min="11527" max="11527" width="28" style="908" customWidth="1"/>
    <col min="11528" max="11528" width="16" style="908" customWidth="1"/>
    <col min="11529" max="11529" width="15" style="908" customWidth="1"/>
    <col min="11530" max="11530" width="16.140625" style="908" customWidth="1"/>
    <col min="11531" max="11531" width="4.5703125" style="908" bestFit="1" customWidth="1"/>
    <col min="11532" max="11532" width="4.5703125" style="908" customWidth="1"/>
    <col min="11533" max="11533" width="4.7109375" style="908" customWidth="1"/>
    <col min="11534" max="11776" width="8.85546875" style="908"/>
    <col min="11777" max="11777" width="3" style="908" customWidth="1"/>
    <col min="11778" max="11778" width="4.28515625" style="908" customWidth="1"/>
    <col min="11779" max="11779" width="1.5703125" style="908" customWidth="1"/>
    <col min="11780" max="11780" width="8.85546875" style="908"/>
    <col min="11781" max="11781" width="33" style="908" customWidth="1"/>
    <col min="11782" max="11782" width="13.140625" style="908" customWidth="1"/>
    <col min="11783" max="11783" width="28" style="908" customWidth="1"/>
    <col min="11784" max="11784" width="16" style="908" customWidth="1"/>
    <col min="11785" max="11785" width="15" style="908" customWidth="1"/>
    <col min="11786" max="11786" width="16.140625" style="908" customWidth="1"/>
    <col min="11787" max="11787" width="4.5703125" style="908" bestFit="1" customWidth="1"/>
    <col min="11788" max="11788" width="4.5703125" style="908" customWidth="1"/>
    <col min="11789" max="11789" width="4.7109375" style="908" customWidth="1"/>
    <col min="11790" max="12032" width="8.85546875" style="908"/>
    <col min="12033" max="12033" width="3" style="908" customWidth="1"/>
    <col min="12034" max="12034" width="4.28515625" style="908" customWidth="1"/>
    <col min="12035" max="12035" width="1.5703125" style="908" customWidth="1"/>
    <col min="12036" max="12036" width="8.85546875" style="908"/>
    <col min="12037" max="12037" width="33" style="908" customWidth="1"/>
    <col min="12038" max="12038" width="13.140625" style="908" customWidth="1"/>
    <col min="12039" max="12039" width="28" style="908" customWidth="1"/>
    <col min="12040" max="12040" width="16" style="908" customWidth="1"/>
    <col min="12041" max="12041" width="15" style="908" customWidth="1"/>
    <col min="12042" max="12042" width="16.140625" style="908" customWidth="1"/>
    <col min="12043" max="12043" width="4.5703125" style="908" bestFit="1" customWidth="1"/>
    <col min="12044" max="12044" width="4.5703125" style="908" customWidth="1"/>
    <col min="12045" max="12045" width="4.7109375" style="908" customWidth="1"/>
    <col min="12046" max="12288" width="8.85546875" style="908"/>
    <col min="12289" max="12289" width="3" style="908" customWidth="1"/>
    <col min="12290" max="12290" width="4.28515625" style="908" customWidth="1"/>
    <col min="12291" max="12291" width="1.5703125" style="908" customWidth="1"/>
    <col min="12292" max="12292" width="8.85546875" style="908"/>
    <col min="12293" max="12293" width="33" style="908" customWidth="1"/>
    <col min="12294" max="12294" width="13.140625" style="908" customWidth="1"/>
    <col min="12295" max="12295" width="28" style="908" customWidth="1"/>
    <col min="12296" max="12296" width="16" style="908" customWidth="1"/>
    <col min="12297" max="12297" width="15" style="908" customWidth="1"/>
    <col min="12298" max="12298" width="16.140625" style="908" customWidth="1"/>
    <col min="12299" max="12299" width="4.5703125" style="908" bestFit="1" customWidth="1"/>
    <col min="12300" max="12300" width="4.5703125" style="908" customWidth="1"/>
    <col min="12301" max="12301" width="4.7109375" style="908" customWidth="1"/>
    <col min="12302" max="12544" width="8.85546875" style="908"/>
    <col min="12545" max="12545" width="3" style="908" customWidth="1"/>
    <col min="12546" max="12546" width="4.28515625" style="908" customWidth="1"/>
    <col min="12547" max="12547" width="1.5703125" style="908" customWidth="1"/>
    <col min="12548" max="12548" width="8.85546875" style="908"/>
    <col min="12549" max="12549" width="33" style="908" customWidth="1"/>
    <col min="12550" max="12550" width="13.140625" style="908" customWidth="1"/>
    <col min="12551" max="12551" width="28" style="908" customWidth="1"/>
    <col min="12552" max="12552" width="16" style="908" customWidth="1"/>
    <col min="12553" max="12553" width="15" style="908" customWidth="1"/>
    <col min="12554" max="12554" width="16.140625" style="908" customWidth="1"/>
    <col min="12555" max="12555" width="4.5703125" style="908" bestFit="1" customWidth="1"/>
    <col min="12556" max="12556" width="4.5703125" style="908" customWidth="1"/>
    <col min="12557" max="12557" width="4.7109375" style="908" customWidth="1"/>
    <col min="12558" max="12800" width="8.85546875" style="908"/>
    <col min="12801" max="12801" width="3" style="908" customWidth="1"/>
    <col min="12802" max="12802" width="4.28515625" style="908" customWidth="1"/>
    <col min="12803" max="12803" width="1.5703125" style="908" customWidth="1"/>
    <col min="12804" max="12804" width="8.85546875" style="908"/>
    <col min="12805" max="12805" width="33" style="908" customWidth="1"/>
    <col min="12806" max="12806" width="13.140625" style="908" customWidth="1"/>
    <col min="12807" max="12807" width="28" style="908" customWidth="1"/>
    <col min="12808" max="12808" width="16" style="908" customWidth="1"/>
    <col min="12809" max="12809" width="15" style="908" customWidth="1"/>
    <col min="12810" max="12810" width="16.140625" style="908" customWidth="1"/>
    <col min="12811" max="12811" width="4.5703125" style="908" bestFit="1" customWidth="1"/>
    <col min="12812" max="12812" width="4.5703125" style="908" customWidth="1"/>
    <col min="12813" max="12813" width="4.7109375" style="908" customWidth="1"/>
    <col min="12814" max="13056" width="8.85546875" style="908"/>
    <col min="13057" max="13057" width="3" style="908" customWidth="1"/>
    <col min="13058" max="13058" width="4.28515625" style="908" customWidth="1"/>
    <col min="13059" max="13059" width="1.5703125" style="908" customWidth="1"/>
    <col min="13060" max="13060" width="8.85546875" style="908"/>
    <col min="13061" max="13061" width="33" style="908" customWidth="1"/>
    <col min="13062" max="13062" width="13.140625" style="908" customWidth="1"/>
    <col min="13063" max="13063" width="28" style="908" customWidth="1"/>
    <col min="13064" max="13064" width="16" style="908" customWidth="1"/>
    <col min="13065" max="13065" width="15" style="908" customWidth="1"/>
    <col min="13066" max="13066" width="16.140625" style="908" customWidth="1"/>
    <col min="13067" max="13067" width="4.5703125" style="908" bestFit="1" customWidth="1"/>
    <col min="13068" max="13068" width="4.5703125" style="908" customWidth="1"/>
    <col min="13069" max="13069" width="4.7109375" style="908" customWidth="1"/>
    <col min="13070" max="13312" width="8.85546875" style="908"/>
    <col min="13313" max="13313" width="3" style="908" customWidth="1"/>
    <col min="13314" max="13314" width="4.28515625" style="908" customWidth="1"/>
    <col min="13315" max="13315" width="1.5703125" style="908" customWidth="1"/>
    <col min="13316" max="13316" width="8.85546875" style="908"/>
    <col min="13317" max="13317" width="33" style="908" customWidth="1"/>
    <col min="13318" max="13318" width="13.140625" style="908" customWidth="1"/>
    <col min="13319" max="13319" width="28" style="908" customWidth="1"/>
    <col min="13320" max="13320" width="16" style="908" customWidth="1"/>
    <col min="13321" max="13321" width="15" style="908" customWidth="1"/>
    <col min="13322" max="13322" width="16.140625" style="908" customWidth="1"/>
    <col min="13323" max="13323" width="4.5703125" style="908" bestFit="1" customWidth="1"/>
    <col min="13324" max="13324" width="4.5703125" style="908" customWidth="1"/>
    <col min="13325" max="13325" width="4.7109375" style="908" customWidth="1"/>
    <col min="13326" max="13568" width="8.85546875" style="908"/>
    <col min="13569" max="13569" width="3" style="908" customWidth="1"/>
    <col min="13570" max="13570" width="4.28515625" style="908" customWidth="1"/>
    <col min="13571" max="13571" width="1.5703125" style="908" customWidth="1"/>
    <col min="13572" max="13572" width="8.85546875" style="908"/>
    <col min="13573" max="13573" width="33" style="908" customWidth="1"/>
    <col min="13574" max="13574" width="13.140625" style="908" customWidth="1"/>
    <col min="13575" max="13575" width="28" style="908" customWidth="1"/>
    <col min="13576" max="13576" width="16" style="908" customWidth="1"/>
    <col min="13577" max="13577" width="15" style="908" customWidth="1"/>
    <col min="13578" max="13578" width="16.140625" style="908" customWidth="1"/>
    <col min="13579" max="13579" width="4.5703125" style="908" bestFit="1" customWidth="1"/>
    <col min="13580" max="13580" width="4.5703125" style="908" customWidth="1"/>
    <col min="13581" max="13581" width="4.7109375" style="908" customWidth="1"/>
    <col min="13582" max="13824" width="8.85546875" style="908"/>
    <col min="13825" max="13825" width="3" style="908" customWidth="1"/>
    <col min="13826" max="13826" width="4.28515625" style="908" customWidth="1"/>
    <col min="13827" max="13827" width="1.5703125" style="908" customWidth="1"/>
    <col min="13828" max="13828" width="8.85546875" style="908"/>
    <col min="13829" max="13829" width="33" style="908" customWidth="1"/>
    <col min="13830" max="13830" width="13.140625" style="908" customWidth="1"/>
    <col min="13831" max="13831" width="28" style="908" customWidth="1"/>
    <col min="13832" max="13832" width="16" style="908" customWidth="1"/>
    <col min="13833" max="13833" width="15" style="908" customWidth="1"/>
    <col min="13834" max="13834" width="16.140625" style="908" customWidth="1"/>
    <col min="13835" max="13835" width="4.5703125" style="908" bestFit="1" customWidth="1"/>
    <col min="13836" max="13836" width="4.5703125" style="908" customWidth="1"/>
    <col min="13837" max="13837" width="4.7109375" style="908" customWidth="1"/>
    <col min="13838" max="14080" width="8.85546875" style="908"/>
    <col min="14081" max="14081" width="3" style="908" customWidth="1"/>
    <col min="14082" max="14082" width="4.28515625" style="908" customWidth="1"/>
    <col min="14083" max="14083" width="1.5703125" style="908" customWidth="1"/>
    <col min="14084" max="14084" width="8.85546875" style="908"/>
    <col min="14085" max="14085" width="33" style="908" customWidth="1"/>
    <col min="14086" max="14086" width="13.140625" style="908" customWidth="1"/>
    <col min="14087" max="14087" width="28" style="908" customWidth="1"/>
    <col min="14088" max="14088" width="16" style="908" customWidth="1"/>
    <col min="14089" max="14089" width="15" style="908" customWidth="1"/>
    <col min="14090" max="14090" width="16.140625" style="908" customWidth="1"/>
    <col min="14091" max="14091" width="4.5703125" style="908" bestFit="1" customWidth="1"/>
    <col min="14092" max="14092" width="4.5703125" style="908" customWidth="1"/>
    <col min="14093" max="14093" width="4.7109375" style="908" customWidth="1"/>
    <col min="14094" max="14336" width="8.85546875" style="908"/>
    <col min="14337" max="14337" width="3" style="908" customWidth="1"/>
    <col min="14338" max="14338" width="4.28515625" style="908" customWidth="1"/>
    <col min="14339" max="14339" width="1.5703125" style="908" customWidth="1"/>
    <col min="14340" max="14340" width="8.85546875" style="908"/>
    <col min="14341" max="14341" width="33" style="908" customWidth="1"/>
    <col min="14342" max="14342" width="13.140625" style="908" customWidth="1"/>
    <col min="14343" max="14343" width="28" style="908" customWidth="1"/>
    <col min="14344" max="14344" width="16" style="908" customWidth="1"/>
    <col min="14345" max="14345" width="15" style="908" customWidth="1"/>
    <col min="14346" max="14346" width="16.140625" style="908" customWidth="1"/>
    <col min="14347" max="14347" width="4.5703125" style="908" bestFit="1" customWidth="1"/>
    <col min="14348" max="14348" width="4.5703125" style="908" customWidth="1"/>
    <col min="14349" max="14349" width="4.7109375" style="908" customWidth="1"/>
    <col min="14350" max="14592" width="8.85546875" style="908"/>
    <col min="14593" max="14593" width="3" style="908" customWidth="1"/>
    <col min="14594" max="14594" width="4.28515625" style="908" customWidth="1"/>
    <col min="14595" max="14595" width="1.5703125" style="908" customWidth="1"/>
    <col min="14596" max="14596" width="8.85546875" style="908"/>
    <col min="14597" max="14597" width="33" style="908" customWidth="1"/>
    <col min="14598" max="14598" width="13.140625" style="908" customWidth="1"/>
    <col min="14599" max="14599" width="28" style="908" customWidth="1"/>
    <col min="14600" max="14600" width="16" style="908" customWidth="1"/>
    <col min="14601" max="14601" width="15" style="908" customWidth="1"/>
    <col min="14602" max="14602" width="16.140625" style="908" customWidth="1"/>
    <col min="14603" max="14603" width="4.5703125" style="908" bestFit="1" customWidth="1"/>
    <col min="14604" max="14604" width="4.5703125" style="908" customWidth="1"/>
    <col min="14605" max="14605" width="4.7109375" style="908" customWidth="1"/>
    <col min="14606" max="14848" width="8.85546875" style="908"/>
    <col min="14849" max="14849" width="3" style="908" customWidth="1"/>
    <col min="14850" max="14850" width="4.28515625" style="908" customWidth="1"/>
    <col min="14851" max="14851" width="1.5703125" style="908" customWidth="1"/>
    <col min="14852" max="14852" width="8.85546875" style="908"/>
    <col min="14853" max="14853" width="33" style="908" customWidth="1"/>
    <col min="14854" max="14854" width="13.140625" style="908" customWidth="1"/>
    <col min="14855" max="14855" width="28" style="908" customWidth="1"/>
    <col min="14856" max="14856" width="16" style="908" customWidth="1"/>
    <col min="14857" max="14857" width="15" style="908" customWidth="1"/>
    <col min="14858" max="14858" width="16.140625" style="908" customWidth="1"/>
    <col min="14859" max="14859" width="4.5703125" style="908" bestFit="1" customWidth="1"/>
    <col min="14860" max="14860" width="4.5703125" style="908" customWidth="1"/>
    <col min="14861" max="14861" width="4.7109375" style="908" customWidth="1"/>
    <col min="14862" max="15104" width="8.85546875" style="908"/>
    <col min="15105" max="15105" width="3" style="908" customWidth="1"/>
    <col min="15106" max="15106" width="4.28515625" style="908" customWidth="1"/>
    <col min="15107" max="15107" width="1.5703125" style="908" customWidth="1"/>
    <col min="15108" max="15108" width="8.85546875" style="908"/>
    <col min="15109" max="15109" width="33" style="908" customWidth="1"/>
    <col min="15110" max="15110" width="13.140625" style="908" customWidth="1"/>
    <col min="15111" max="15111" width="28" style="908" customWidth="1"/>
    <col min="15112" max="15112" width="16" style="908" customWidth="1"/>
    <col min="15113" max="15113" width="15" style="908" customWidth="1"/>
    <col min="15114" max="15114" width="16.140625" style="908" customWidth="1"/>
    <col min="15115" max="15115" width="4.5703125" style="908" bestFit="1" customWidth="1"/>
    <col min="15116" max="15116" width="4.5703125" style="908" customWidth="1"/>
    <col min="15117" max="15117" width="4.7109375" style="908" customWidth="1"/>
    <col min="15118" max="15360" width="8.85546875" style="908"/>
    <col min="15361" max="15361" width="3" style="908" customWidth="1"/>
    <col min="15362" max="15362" width="4.28515625" style="908" customWidth="1"/>
    <col min="15363" max="15363" width="1.5703125" style="908" customWidth="1"/>
    <col min="15364" max="15364" width="8.85546875" style="908"/>
    <col min="15365" max="15365" width="33" style="908" customWidth="1"/>
    <col min="15366" max="15366" width="13.140625" style="908" customWidth="1"/>
    <col min="15367" max="15367" width="28" style="908" customWidth="1"/>
    <col min="15368" max="15368" width="16" style="908" customWidth="1"/>
    <col min="15369" max="15369" width="15" style="908" customWidth="1"/>
    <col min="15370" max="15370" width="16.140625" style="908" customWidth="1"/>
    <col min="15371" max="15371" width="4.5703125" style="908" bestFit="1" customWidth="1"/>
    <col min="15372" max="15372" width="4.5703125" style="908" customWidth="1"/>
    <col min="15373" max="15373" width="4.7109375" style="908" customWidth="1"/>
    <col min="15374" max="15616" width="8.85546875" style="908"/>
    <col min="15617" max="15617" width="3" style="908" customWidth="1"/>
    <col min="15618" max="15618" width="4.28515625" style="908" customWidth="1"/>
    <col min="15619" max="15619" width="1.5703125" style="908" customWidth="1"/>
    <col min="15620" max="15620" width="8.85546875" style="908"/>
    <col min="15621" max="15621" width="33" style="908" customWidth="1"/>
    <col min="15622" max="15622" width="13.140625" style="908" customWidth="1"/>
    <col min="15623" max="15623" width="28" style="908" customWidth="1"/>
    <col min="15624" max="15624" width="16" style="908" customWidth="1"/>
    <col min="15625" max="15625" width="15" style="908" customWidth="1"/>
    <col min="15626" max="15626" width="16.140625" style="908" customWidth="1"/>
    <col min="15627" max="15627" width="4.5703125" style="908" bestFit="1" customWidth="1"/>
    <col min="15628" max="15628" width="4.5703125" style="908" customWidth="1"/>
    <col min="15629" max="15629" width="4.7109375" style="908" customWidth="1"/>
    <col min="15630" max="15872" width="8.85546875" style="908"/>
    <col min="15873" max="15873" width="3" style="908" customWidth="1"/>
    <col min="15874" max="15874" width="4.28515625" style="908" customWidth="1"/>
    <col min="15875" max="15875" width="1.5703125" style="908" customWidth="1"/>
    <col min="15876" max="15876" width="8.85546875" style="908"/>
    <col min="15877" max="15877" width="33" style="908" customWidth="1"/>
    <col min="15878" max="15878" width="13.140625" style="908" customWidth="1"/>
    <col min="15879" max="15879" width="28" style="908" customWidth="1"/>
    <col min="15880" max="15880" width="16" style="908" customWidth="1"/>
    <col min="15881" max="15881" width="15" style="908" customWidth="1"/>
    <col min="15882" max="15882" width="16.140625" style="908" customWidth="1"/>
    <col min="15883" max="15883" width="4.5703125" style="908" bestFit="1" customWidth="1"/>
    <col min="15884" max="15884" width="4.5703125" style="908" customWidth="1"/>
    <col min="15885" max="15885" width="4.7109375" style="908" customWidth="1"/>
    <col min="15886" max="16128" width="8.85546875" style="908"/>
    <col min="16129" max="16129" width="3" style="908" customWidth="1"/>
    <col min="16130" max="16130" width="4.28515625" style="908" customWidth="1"/>
    <col min="16131" max="16131" width="1.5703125" style="908" customWidth="1"/>
    <col min="16132" max="16132" width="8.85546875" style="908"/>
    <col min="16133" max="16133" width="33" style="908" customWidth="1"/>
    <col min="16134" max="16134" width="13.140625" style="908" customWidth="1"/>
    <col min="16135" max="16135" width="28" style="908" customWidth="1"/>
    <col min="16136" max="16136" width="16" style="908" customWidth="1"/>
    <col min="16137" max="16137" width="15" style="908" customWidth="1"/>
    <col min="16138" max="16138" width="16.140625" style="908" customWidth="1"/>
    <col min="16139" max="16139" width="4.5703125" style="908" bestFit="1" customWidth="1"/>
    <col min="16140" max="16140" width="4.5703125" style="908" customWidth="1"/>
    <col min="16141" max="16141" width="4.7109375" style="908" customWidth="1"/>
    <col min="16142" max="16384" width="8.85546875" style="908"/>
  </cols>
  <sheetData>
    <row r="1" spans="1:14">
      <c r="B1" s="1945"/>
      <c r="C1" s="1946"/>
      <c r="D1" s="1946"/>
      <c r="E1" s="1946"/>
      <c r="F1" s="1947"/>
      <c r="G1" s="1947"/>
      <c r="H1" s="1947"/>
      <c r="I1" s="1948"/>
      <c r="J1" s="1947"/>
      <c r="K1" s="1945"/>
      <c r="L1" s="1946"/>
      <c r="M1" s="1937"/>
      <c r="N1" s="1937"/>
    </row>
    <row r="2" spans="1:14" ht="13.5">
      <c r="A2" s="3839" t="s">
        <v>3397</v>
      </c>
      <c r="B2" s="3833" t="s">
        <v>2122</v>
      </c>
      <c r="C2" s="3834"/>
      <c r="D2" s="3834"/>
      <c r="E2" s="3834"/>
      <c r="F2" s="3834"/>
      <c r="G2" s="3834"/>
      <c r="H2" s="3834"/>
      <c r="I2" s="3834"/>
      <c r="J2" s="3834"/>
      <c r="K2" s="3834"/>
      <c r="L2" s="3835"/>
      <c r="M2" s="3840" t="s">
        <v>3398</v>
      </c>
      <c r="N2" s="1937"/>
    </row>
    <row r="3" spans="1:14">
      <c r="A3" s="3839"/>
      <c r="B3" s="1949"/>
      <c r="C3" s="1945"/>
      <c r="D3" s="1950"/>
      <c r="E3" s="1951"/>
      <c r="F3" s="1952"/>
      <c r="G3" s="1952"/>
      <c r="H3" s="1952"/>
      <c r="I3" s="1953"/>
      <c r="J3" s="1952"/>
      <c r="K3" s="1945"/>
      <c r="L3" s="1954"/>
      <c r="M3" s="3841"/>
      <c r="N3" s="1937"/>
    </row>
    <row r="4" spans="1:14">
      <c r="A4" s="3839"/>
      <c r="B4" s="1949"/>
      <c r="C4" s="1945"/>
      <c r="D4" s="1945"/>
      <c r="E4" s="1945"/>
      <c r="F4" s="1952"/>
      <c r="G4" s="1952"/>
      <c r="H4" s="1952"/>
      <c r="I4" s="1953"/>
      <c r="J4" s="1952"/>
      <c r="K4" s="1955"/>
      <c r="L4" s="1956"/>
      <c r="M4" s="3841"/>
      <c r="N4" s="1937"/>
    </row>
    <row r="5" spans="1:14">
      <c r="A5" s="3839"/>
      <c r="B5" s="1957"/>
      <c r="C5" s="1958"/>
      <c r="D5" s="1957"/>
      <c r="E5" s="1958"/>
      <c r="F5" s="1959"/>
      <c r="G5" s="1959"/>
      <c r="H5" s="1960"/>
      <c r="I5" s="1961"/>
      <c r="J5" s="1962"/>
      <c r="K5" s="1957"/>
      <c r="L5" s="1963"/>
      <c r="M5" s="3841"/>
      <c r="N5" s="1937"/>
    </row>
    <row r="6" spans="1:14">
      <c r="A6" s="3839"/>
      <c r="B6" s="1964"/>
      <c r="C6" s="1965"/>
      <c r="D6" s="1966"/>
      <c r="E6" s="1967" t="s">
        <v>2123</v>
      </c>
      <c r="F6" s="1968"/>
      <c r="G6" s="1968"/>
      <c r="H6" s="1969" t="s">
        <v>2124</v>
      </c>
      <c r="I6" s="1970" t="s">
        <v>2125</v>
      </c>
      <c r="J6" s="1971" t="s">
        <v>2126</v>
      </c>
      <c r="K6" s="1966" t="s">
        <v>7</v>
      </c>
      <c r="L6" s="1972"/>
      <c r="M6" s="3841"/>
      <c r="N6" s="1937"/>
    </row>
    <row r="7" spans="1:14">
      <c r="A7" s="3839"/>
      <c r="B7" s="1966" t="s">
        <v>7</v>
      </c>
      <c r="C7" s="1973"/>
      <c r="D7" s="1966"/>
      <c r="E7" s="1967" t="s">
        <v>2127</v>
      </c>
      <c r="F7" s="1968" t="s">
        <v>1861</v>
      </c>
      <c r="G7" s="1968" t="s">
        <v>2128</v>
      </c>
      <c r="H7" s="1969" t="s">
        <v>2129</v>
      </c>
      <c r="I7" s="1970" t="s">
        <v>2130</v>
      </c>
      <c r="J7" s="1971" t="s">
        <v>2131</v>
      </c>
      <c r="K7" s="1966" t="s">
        <v>17</v>
      </c>
      <c r="L7" s="1972"/>
      <c r="M7" s="3841"/>
      <c r="N7" s="1937"/>
    </row>
    <row r="8" spans="1:14">
      <c r="A8" s="3839"/>
      <c r="B8" s="1966" t="s">
        <v>17</v>
      </c>
      <c r="C8" s="1973"/>
      <c r="D8" s="1966"/>
      <c r="E8" s="1967" t="s">
        <v>2132</v>
      </c>
      <c r="F8" s="1968"/>
      <c r="G8" s="1968"/>
      <c r="H8" s="1969"/>
      <c r="I8" s="1970" t="s">
        <v>2133</v>
      </c>
      <c r="J8" s="1971" t="s">
        <v>2134</v>
      </c>
      <c r="K8" s="1964"/>
      <c r="L8" s="1974"/>
      <c r="M8" s="3841"/>
      <c r="N8" s="1937"/>
    </row>
    <row r="9" spans="1:14">
      <c r="A9" s="3839"/>
      <c r="B9" s="1964"/>
      <c r="C9" s="1965"/>
      <c r="D9" s="1966"/>
      <c r="E9" s="1973"/>
      <c r="F9" s="1968"/>
      <c r="G9" s="1968"/>
      <c r="H9" s="1969"/>
      <c r="I9" s="1970"/>
      <c r="J9" s="1971"/>
      <c r="K9" s="1964"/>
      <c r="L9" s="1974"/>
      <c r="M9" s="3841"/>
      <c r="N9" s="1937"/>
    </row>
    <row r="10" spans="1:14">
      <c r="A10" s="3839"/>
      <c r="B10" s="1975"/>
      <c r="C10" s="1976"/>
      <c r="D10" s="1977"/>
      <c r="E10" s="1978" t="s">
        <v>2135</v>
      </c>
      <c r="F10" s="1979"/>
      <c r="G10" s="1979" t="s">
        <v>25</v>
      </c>
      <c r="H10" s="1980" t="s">
        <v>26</v>
      </c>
      <c r="I10" s="1981" t="s">
        <v>27</v>
      </c>
      <c r="J10" s="1971" t="s">
        <v>28</v>
      </c>
      <c r="K10" s="1964"/>
      <c r="L10" s="1974"/>
      <c r="M10" s="3841"/>
      <c r="N10" s="1937"/>
    </row>
    <row r="11" spans="1:14">
      <c r="A11" s="3839"/>
      <c r="B11" s="1975">
        <v>1</v>
      </c>
      <c r="C11" s="1976"/>
      <c r="D11" s="1975"/>
      <c r="E11" s="1982"/>
      <c r="F11" s="1983"/>
      <c r="G11" s="1983"/>
      <c r="H11" s="1982"/>
      <c r="I11" s="1984"/>
      <c r="J11" s="1983"/>
      <c r="K11" s="1982">
        <v>1</v>
      </c>
      <c r="L11" s="1985"/>
      <c r="M11" s="3841"/>
      <c r="N11" s="1986"/>
    </row>
    <row r="12" spans="1:14">
      <c r="A12" s="3839"/>
      <c r="B12" s="1975">
        <v>2</v>
      </c>
      <c r="C12" s="1976"/>
      <c r="D12" s="1975"/>
      <c r="E12" s="1976" t="s">
        <v>2136</v>
      </c>
      <c r="F12" s="1987"/>
      <c r="G12" s="1987"/>
      <c r="H12" s="1988"/>
      <c r="I12" s="1989"/>
      <c r="J12" s="1983"/>
      <c r="K12" s="1982">
        <v>2</v>
      </c>
      <c r="L12" s="1985"/>
      <c r="M12" s="3841"/>
      <c r="N12" s="1937"/>
    </row>
    <row r="13" spans="1:14">
      <c r="A13" s="3839"/>
      <c r="B13" s="1990">
        <v>3</v>
      </c>
      <c r="C13" s="1976"/>
      <c r="D13" s="1975"/>
      <c r="E13" s="1976" t="s">
        <v>2137</v>
      </c>
      <c r="F13" s="1987"/>
      <c r="G13" s="1987"/>
      <c r="H13" s="1988"/>
      <c r="I13" s="1989"/>
      <c r="J13" s="1983"/>
      <c r="K13" s="1982">
        <v>3</v>
      </c>
      <c r="L13" s="1985"/>
      <c r="M13" s="3841"/>
      <c r="N13" s="1937"/>
    </row>
    <row r="14" spans="1:14">
      <c r="A14" s="3839"/>
      <c r="B14" s="1975">
        <v>4</v>
      </c>
      <c r="C14" s="1976"/>
      <c r="D14" s="1975" t="s">
        <v>3378</v>
      </c>
      <c r="E14" s="1976"/>
      <c r="F14" s="1987"/>
      <c r="G14" s="1987" t="s">
        <v>3379</v>
      </c>
      <c r="H14" s="1988" t="s">
        <v>3380</v>
      </c>
      <c r="I14" s="1989"/>
      <c r="J14" s="1983"/>
      <c r="K14" s="1982">
        <v>4</v>
      </c>
      <c r="L14" s="1985"/>
      <c r="M14" s="3841"/>
      <c r="N14" s="1937"/>
    </row>
    <row r="15" spans="1:14">
      <c r="A15" s="3839"/>
      <c r="B15" s="1975">
        <v>5</v>
      </c>
      <c r="C15" s="1976"/>
      <c r="D15" s="1991" t="s">
        <v>3361</v>
      </c>
      <c r="E15" s="1976"/>
      <c r="F15" s="1987"/>
      <c r="G15" s="1987" t="s">
        <v>3381</v>
      </c>
      <c r="H15" s="1988" t="s">
        <v>3380</v>
      </c>
      <c r="I15" s="1992"/>
      <c r="J15" s="1983"/>
      <c r="K15" s="1982">
        <v>5</v>
      </c>
      <c r="L15" s="1985"/>
      <c r="M15" s="3841"/>
      <c r="N15" s="1937"/>
    </row>
    <row r="16" spans="1:14">
      <c r="B16" s="1975">
        <v>6</v>
      </c>
      <c r="C16" s="1976"/>
      <c r="D16" s="1975"/>
      <c r="E16" s="1976"/>
      <c r="F16" s="1987"/>
      <c r="G16" s="1987"/>
      <c r="H16" s="1993"/>
      <c r="I16" s="1992"/>
      <c r="J16" s="1983"/>
      <c r="K16" s="1982">
        <v>6</v>
      </c>
      <c r="L16" s="1985"/>
      <c r="M16" s="1937"/>
      <c r="N16" s="1937"/>
    </row>
    <row r="17" spans="2:12">
      <c r="B17" s="1975">
        <v>7</v>
      </c>
      <c r="C17" s="1976"/>
      <c r="D17" s="1991"/>
      <c r="E17" s="1976"/>
      <c r="F17" s="1987"/>
      <c r="G17" s="1987"/>
      <c r="H17" s="1988"/>
      <c r="I17" s="1992"/>
      <c r="J17" s="1983"/>
      <c r="K17" s="1982">
        <v>7</v>
      </c>
      <c r="L17" s="1985"/>
    </row>
    <row r="18" spans="2:12">
      <c r="B18" s="1975">
        <v>8</v>
      </c>
      <c r="C18" s="1976"/>
      <c r="D18" s="1990"/>
      <c r="E18" s="1982"/>
      <c r="F18" s="1983"/>
      <c r="G18" s="1983"/>
      <c r="H18" s="1983"/>
      <c r="I18" s="1989"/>
      <c r="J18" s="1983"/>
      <c r="K18" s="1982">
        <v>8</v>
      </c>
      <c r="L18" s="1985"/>
    </row>
    <row r="19" spans="2:12">
      <c r="B19" s="1975">
        <v>9</v>
      </c>
      <c r="C19" s="1976"/>
      <c r="D19" s="1990"/>
      <c r="E19" s="1982"/>
      <c r="F19" s="1983"/>
      <c r="G19" s="1983"/>
      <c r="H19" s="1983"/>
      <c r="I19" s="1992"/>
      <c r="J19" s="1983"/>
      <c r="K19" s="1982">
        <v>9</v>
      </c>
      <c r="L19" s="1985"/>
    </row>
    <row r="20" spans="2:12">
      <c r="B20" s="1975">
        <v>10</v>
      </c>
      <c r="C20" s="1976"/>
      <c r="D20" s="1975"/>
      <c r="E20" s="1976"/>
      <c r="F20" s="1987"/>
      <c r="G20" s="1987"/>
      <c r="H20" s="1994"/>
      <c r="I20" s="1995"/>
      <c r="J20" s="1983"/>
      <c r="K20" s="1982">
        <v>10</v>
      </c>
      <c r="L20" s="1985"/>
    </row>
    <row r="21" spans="2:12">
      <c r="B21" s="1975">
        <v>11</v>
      </c>
      <c r="C21" s="1976"/>
      <c r="D21" s="1975"/>
      <c r="E21" s="1976"/>
      <c r="F21" s="1987"/>
      <c r="G21" s="1987"/>
      <c r="H21" s="1988"/>
      <c r="I21" s="1989"/>
      <c r="J21" s="1983"/>
      <c r="K21" s="1982">
        <v>11</v>
      </c>
      <c r="L21" s="1985"/>
    </row>
    <row r="22" spans="2:12">
      <c r="B22" s="1975">
        <v>12</v>
      </c>
      <c r="C22" s="1976"/>
      <c r="D22" s="1975"/>
      <c r="E22" s="1976"/>
      <c r="F22" s="1987"/>
      <c r="G22" s="1987"/>
      <c r="H22" s="1988"/>
      <c r="I22" s="1989"/>
      <c r="J22" s="1983"/>
      <c r="K22" s="1982">
        <v>12</v>
      </c>
      <c r="L22" s="1985"/>
    </row>
    <row r="23" spans="2:12">
      <c r="B23" s="1975">
        <v>13</v>
      </c>
      <c r="C23" s="1976"/>
      <c r="D23" s="1975"/>
      <c r="E23" s="1982"/>
      <c r="F23" s="1983"/>
      <c r="G23" s="1987"/>
      <c r="H23" s="1988"/>
      <c r="I23" s="1989"/>
      <c r="J23" s="1983"/>
      <c r="K23" s="1982">
        <v>13</v>
      </c>
      <c r="L23" s="1985"/>
    </row>
    <row r="24" spans="2:12">
      <c r="B24" s="1975">
        <v>14</v>
      </c>
      <c r="C24" s="1976"/>
      <c r="D24" s="1991"/>
      <c r="E24" s="1976"/>
      <c r="F24" s="1987"/>
      <c r="G24" s="1987"/>
      <c r="H24" s="1996"/>
      <c r="I24" s="1997"/>
      <c r="J24" s="1983"/>
      <c r="K24" s="1982">
        <v>14</v>
      </c>
      <c r="L24" s="1985"/>
    </row>
    <row r="25" spans="2:12">
      <c r="B25" s="1975">
        <v>15</v>
      </c>
      <c r="C25" s="1976"/>
      <c r="D25" s="1991"/>
      <c r="E25" s="1976"/>
      <c r="F25" s="1983"/>
      <c r="G25" s="1987"/>
      <c r="H25" s="1987"/>
      <c r="I25" s="1989"/>
      <c r="J25" s="1983"/>
      <c r="K25" s="1982">
        <v>15</v>
      </c>
      <c r="L25" s="1985"/>
    </row>
    <row r="26" spans="2:12">
      <c r="B26" s="1975">
        <v>16</v>
      </c>
      <c r="C26" s="1976"/>
      <c r="D26" s="1991"/>
      <c r="E26" s="1985"/>
      <c r="F26" s="1983"/>
      <c r="G26" s="1987"/>
      <c r="H26" s="1987"/>
      <c r="I26" s="1989"/>
      <c r="J26" s="1983"/>
      <c r="K26" s="1982">
        <v>16</v>
      </c>
      <c r="L26" s="1985"/>
    </row>
    <row r="27" spans="2:12">
      <c r="B27" s="1975">
        <v>17</v>
      </c>
      <c r="C27" s="1976"/>
      <c r="D27" s="1975"/>
      <c r="E27" s="1976"/>
      <c r="F27" s="1987"/>
      <c r="G27" s="1983"/>
      <c r="H27" s="1987"/>
      <c r="I27" s="1998"/>
      <c r="J27" s="1983"/>
      <c r="K27" s="1982">
        <v>17</v>
      </c>
      <c r="L27" s="1985"/>
    </row>
    <row r="28" spans="2:12">
      <c r="B28" s="1975">
        <v>18</v>
      </c>
      <c r="C28" s="1976"/>
      <c r="D28" s="1999"/>
      <c r="E28" s="1982"/>
      <c r="F28" s="1987"/>
      <c r="G28" s="1987"/>
      <c r="H28" s="1987"/>
      <c r="I28" s="1998"/>
      <c r="J28" s="1983"/>
      <c r="K28" s="1982">
        <v>18</v>
      </c>
      <c r="L28" s="1985"/>
    </row>
    <row r="29" spans="2:12">
      <c r="B29" s="2000"/>
      <c r="C29" s="1986"/>
      <c r="D29" s="2001"/>
      <c r="E29" s="2001"/>
      <c r="F29" s="2002"/>
      <c r="G29" s="2002"/>
      <c r="H29" s="2002"/>
      <c r="I29" s="2003"/>
      <c r="J29" s="2002"/>
      <c r="K29" s="1937"/>
      <c r="L29" s="2004"/>
    </row>
    <row r="30" spans="2:12" ht="13.9" customHeight="1">
      <c r="B30" s="3836" t="s">
        <v>37</v>
      </c>
      <c r="C30" s="3837"/>
      <c r="D30" s="3837"/>
      <c r="E30" s="3837"/>
      <c r="F30" s="3837"/>
      <c r="G30" s="3837"/>
      <c r="H30" s="3837"/>
      <c r="I30" s="3837"/>
      <c r="J30" s="3837"/>
      <c r="K30" s="3837"/>
      <c r="L30" s="3838"/>
    </row>
    <row r="31" spans="2:12" ht="13.5">
      <c r="B31" s="2005"/>
      <c r="C31" s="2006"/>
      <c r="D31" s="1965" t="s">
        <v>3499</v>
      </c>
      <c r="E31" s="2007"/>
      <c r="F31" s="2008"/>
      <c r="G31" s="2008"/>
      <c r="H31" s="2008"/>
      <c r="I31" s="2009"/>
      <c r="J31" s="2008"/>
      <c r="K31" s="2006"/>
      <c r="L31" s="2010"/>
    </row>
    <row r="32" spans="2:12" ht="13.5">
      <c r="B32" s="2005"/>
      <c r="C32" s="2006"/>
      <c r="D32" s="1965"/>
      <c r="E32" s="2007"/>
      <c r="F32" s="2008"/>
      <c r="G32" s="2008"/>
      <c r="H32" s="2008"/>
      <c r="I32" s="2009"/>
      <c r="J32" s="2008"/>
      <c r="K32" s="2006"/>
      <c r="L32" s="2010"/>
    </row>
    <row r="33" spans="1:13" ht="13.5">
      <c r="B33" s="2005"/>
      <c r="C33" s="2006"/>
      <c r="D33" s="2007"/>
      <c r="E33" s="2007"/>
      <c r="F33" s="2008"/>
      <c r="G33" s="2008"/>
      <c r="H33" s="2008"/>
      <c r="I33" s="2009"/>
      <c r="J33" s="2008"/>
      <c r="K33" s="2006"/>
      <c r="L33" s="2006"/>
      <c r="M33" s="1185"/>
    </row>
    <row r="34" spans="1:13" ht="13.5">
      <c r="B34" s="2005"/>
      <c r="C34" s="2006"/>
      <c r="D34" s="1950"/>
      <c r="E34" s="2007"/>
      <c r="F34" s="2008"/>
      <c r="G34" s="2008"/>
      <c r="H34" s="2008"/>
      <c r="I34" s="2009"/>
      <c r="J34" s="2008"/>
      <c r="K34" s="2006"/>
      <c r="L34" s="2006"/>
      <c r="M34" s="1185"/>
    </row>
    <row r="35" spans="1:13" ht="13.5">
      <c r="B35" s="2005"/>
      <c r="C35" s="2006"/>
      <c r="D35" s="2007"/>
      <c r="E35" s="2007"/>
      <c r="F35" s="2008"/>
      <c r="G35" s="2008"/>
      <c r="H35" s="2008"/>
      <c r="I35" s="2009"/>
      <c r="J35" s="2008"/>
      <c r="K35" s="2006"/>
      <c r="L35" s="2006"/>
      <c r="M35" s="1185"/>
    </row>
    <row r="36" spans="1:13" ht="13.5">
      <c r="B36" s="2005"/>
      <c r="C36" s="2006"/>
      <c r="D36" s="2007"/>
      <c r="E36" s="2007"/>
      <c r="F36" s="2008"/>
      <c r="G36" s="2008"/>
      <c r="H36" s="2008"/>
      <c r="I36" s="2009"/>
      <c r="J36" s="2008"/>
      <c r="K36" s="2006"/>
      <c r="L36" s="2006"/>
      <c r="M36" s="1185"/>
    </row>
    <row r="37" spans="1:13" ht="13.5">
      <c r="B37" s="2005"/>
      <c r="C37" s="2006"/>
      <c r="D37" s="2007"/>
      <c r="E37" s="2007"/>
      <c r="F37" s="2008"/>
      <c r="G37" s="2008"/>
      <c r="H37" s="2008"/>
      <c r="I37" s="2009"/>
      <c r="J37" s="2008"/>
      <c r="K37" s="2006"/>
      <c r="L37" s="2006"/>
      <c r="M37" s="1185"/>
    </row>
    <row r="38" spans="1:13" ht="13.5">
      <c r="B38" s="2005"/>
      <c r="C38" s="2006"/>
      <c r="D38" s="2007"/>
      <c r="E38" s="2007"/>
      <c r="F38" s="2008"/>
      <c r="G38" s="2008"/>
      <c r="H38" s="2008"/>
      <c r="I38" s="2009"/>
      <c r="J38" s="2008"/>
      <c r="K38" s="2006"/>
      <c r="L38" s="2006"/>
      <c r="M38" s="1185"/>
    </row>
    <row r="39" spans="1:13" ht="13.5">
      <c r="B39" s="2005"/>
      <c r="C39" s="2006"/>
      <c r="D39" s="2007"/>
      <c r="E39" s="2007"/>
      <c r="F39" s="2008"/>
      <c r="G39" s="2008"/>
      <c r="H39" s="2008"/>
      <c r="I39" s="2009"/>
      <c r="J39" s="2008"/>
      <c r="K39" s="2006"/>
      <c r="L39" s="2006"/>
      <c r="M39" s="1185"/>
    </row>
    <row r="40" spans="1:13" ht="13.5">
      <c r="B40" s="2005"/>
      <c r="C40" s="2006"/>
      <c r="D40" s="2007" t="s">
        <v>327</v>
      </c>
      <c r="E40" s="2007" t="s">
        <v>327</v>
      </c>
      <c r="F40" s="2008"/>
      <c r="G40" s="2008"/>
      <c r="H40" s="2008"/>
      <c r="I40" s="2009"/>
      <c r="J40" s="2008"/>
      <c r="K40" s="2006"/>
      <c r="L40" s="2006"/>
      <c r="M40" s="1185"/>
    </row>
    <row r="41" spans="1:13" ht="13.5">
      <c r="B41" s="2005"/>
      <c r="C41" s="2006"/>
      <c r="D41" s="2007" t="s">
        <v>327</v>
      </c>
      <c r="E41" s="2007" t="s">
        <v>327</v>
      </c>
      <c r="F41" s="2008"/>
      <c r="G41" s="2008"/>
      <c r="H41" s="2008"/>
      <c r="I41" s="2009"/>
      <c r="J41" s="2008"/>
      <c r="K41" s="2006"/>
      <c r="L41" s="2006"/>
      <c r="M41" s="1185"/>
    </row>
    <row r="42" spans="1:13" ht="13.5">
      <c r="B42" s="2005"/>
      <c r="C42" s="2006"/>
      <c r="D42" s="2007"/>
      <c r="E42" s="2011"/>
      <c r="F42" s="2008"/>
      <c r="G42" s="2008"/>
      <c r="H42" s="2008"/>
      <c r="I42" s="2009"/>
      <c r="J42" s="2008"/>
      <c r="K42" s="2006"/>
      <c r="L42" s="2006"/>
      <c r="M42" s="1185"/>
    </row>
    <row r="43" spans="1:13" ht="13.5">
      <c r="B43" s="2005"/>
      <c r="C43" s="2006"/>
      <c r="D43" s="2007"/>
      <c r="E43" s="2007"/>
      <c r="F43" s="2008"/>
      <c r="G43" s="2008"/>
      <c r="H43" s="2008"/>
      <c r="I43" s="2009"/>
      <c r="J43" s="2008"/>
      <c r="K43" s="2006"/>
      <c r="L43" s="2006"/>
      <c r="M43" s="1185"/>
    </row>
    <row r="44" spans="1:13" ht="13.5">
      <c r="B44" s="2005"/>
      <c r="C44" s="2006"/>
      <c r="D44" s="2007"/>
      <c r="E44" s="2007"/>
      <c r="F44" s="2008"/>
      <c r="G44" s="2008"/>
      <c r="H44" s="2008"/>
      <c r="I44" s="2009"/>
      <c r="J44" s="2008"/>
      <c r="K44" s="2006"/>
      <c r="L44" s="2006"/>
      <c r="M44" s="1185"/>
    </row>
    <row r="45" spans="1:13" ht="13.5">
      <c r="B45" s="2005"/>
      <c r="C45" s="2006"/>
      <c r="D45" s="2007"/>
      <c r="E45" s="2007"/>
      <c r="F45" s="2008"/>
      <c r="G45" s="2008"/>
      <c r="H45" s="2008"/>
      <c r="I45" s="2009"/>
      <c r="J45" s="2008"/>
      <c r="K45" s="2006"/>
      <c r="L45" s="2006"/>
      <c r="M45" s="1185"/>
    </row>
    <row r="46" spans="1:13" ht="15.75">
      <c r="B46" s="2012"/>
      <c r="C46" s="2013"/>
      <c r="D46" s="2014"/>
      <c r="E46" s="2014"/>
      <c r="F46" s="2015"/>
      <c r="G46" s="2015"/>
      <c r="H46" s="2015"/>
      <c r="I46" s="2016"/>
      <c r="J46" s="2015"/>
      <c r="K46" s="2013"/>
      <c r="L46" s="2017"/>
      <c r="M46" s="3481">
        <v>61</v>
      </c>
    </row>
    <row r="47" spans="1:13">
      <c r="A47" s="1937"/>
      <c r="B47" s="1937"/>
      <c r="C47" s="1986"/>
      <c r="D47" s="1986"/>
      <c r="E47" s="1986"/>
      <c r="F47" s="2018"/>
      <c r="G47" s="2018"/>
      <c r="H47" s="2018"/>
      <c r="I47" s="2019"/>
      <c r="J47" s="2018"/>
      <c r="K47" s="1937"/>
      <c r="L47" s="1986"/>
      <c r="M47" s="1937"/>
    </row>
    <row r="48" spans="1:13">
      <c r="A48" s="1937"/>
      <c r="B48" s="1937"/>
      <c r="C48" s="1937"/>
      <c r="D48" s="1986"/>
      <c r="E48" s="1986"/>
      <c r="F48" s="1937"/>
      <c r="G48" s="1937"/>
      <c r="H48" s="1937"/>
      <c r="I48" s="1937"/>
      <c r="J48" s="1937"/>
      <c r="K48" s="1937"/>
      <c r="L48" s="1937"/>
      <c r="M48" s="1937"/>
    </row>
    <row r="49" spans="4:9">
      <c r="D49" s="1937"/>
      <c r="E49" s="1937"/>
      <c r="F49" s="2020"/>
      <c r="G49" s="2020"/>
      <c r="H49" s="2020"/>
      <c r="I49" s="2020"/>
    </row>
    <row r="50" spans="4:9">
      <c r="D50" s="1937"/>
      <c r="E50" s="1937"/>
      <c r="F50" s="2020"/>
      <c r="G50" s="2020"/>
      <c r="H50" s="2020"/>
      <c r="I50" s="2020"/>
    </row>
    <row r="51" spans="4:9">
      <c r="D51" s="1937"/>
      <c r="E51" s="1937"/>
      <c r="F51" s="2020"/>
      <c r="G51" s="2020"/>
      <c r="H51" s="2020"/>
      <c r="I51" s="2009"/>
    </row>
    <row r="52" spans="4:9">
      <c r="D52" s="1937"/>
      <c r="E52" s="1937"/>
      <c r="F52" s="2020"/>
      <c r="G52" s="2020"/>
      <c r="H52" s="2020"/>
      <c r="I52" s="2020"/>
    </row>
    <row r="53" spans="4:9">
      <c r="D53" s="1937"/>
      <c r="E53" s="1937"/>
      <c r="F53" s="2020"/>
      <c r="G53" s="2020"/>
      <c r="H53" s="2020"/>
      <c r="I53" s="2020"/>
    </row>
    <row r="54" spans="4:9">
      <c r="D54" s="1937"/>
      <c r="E54" s="1937"/>
      <c r="F54" s="2020"/>
      <c r="G54" s="2020"/>
      <c r="H54" s="2020"/>
      <c r="I54" s="2020"/>
    </row>
    <row r="56" spans="4:9" ht="13.5">
      <c r="D56" s="2007"/>
      <c r="E56" s="2007"/>
      <c r="F56" s="1937"/>
      <c r="G56" s="1937"/>
      <c r="H56" s="1937"/>
      <c r="I56" s="1937"/>
    </row>
    <row r="57" spans="4:9" ht="13.5">
      <c r="D57" s="2007"/>
      <c r="E57" s="2007"/>
      <c r="F57" s="1937"/>
      <c r="G57" s="1937"/>
      <c r="H57" s="1937"/>
      <c r="I57" s="1937"/>
    </row>
    <row r="58" spans="4:9" ht="13.5">
      <c r="D58" s="2007"/>
      <c r="E58" s="2007"/>
      <c r="F58" s="1937"/>
      <c r="G58" s="1937"/>
      <c r="H58" s="1937"/>
      <c r="I58" s="1937"/>
    </row>
    <row r="59" spans="4:9" ht="13.5">
      <c r="D59" s="2007"/>
      <c r="E59" s="2007"/>
      <c r="F59" s="1937"/>
      <c r="G59" s="1937"/>
      <c r="H59" s="1937"/>
      <c r="I59" s="1937"/>
    </row>
    <row r="60" spans="4:9" ht="13.5">
      <c r="D60" s="2007"/>
      <c r="E60" s="2007"/>
      <c r="F60" s="1937"/>
      <c r="G60" s="1937"/>
      <c r="H60" s="1937"/>
      <c r="I60" s="1937"/>
    </row>
    <row r="61" spans="4:9" ht="13.5">
      <c r="D61" s="2007"/>
      <c r="E61" s="2007"/>
      <c r="F61" s="1937"/>
      <c r="G61" s="1937"/>
      <c r="H61" s="1937"/>
      <c r="I61" s="1937"/>
    </row>
    <row r="62" spans="4:9" ht="13.5">
      <c r="D62" s="2007"/>
      <c r="E62" s="2007"/>
      <c r="F62" s="1937"/>
      <c r="G62" s="1937"/>
      <c r="H62" s="1937"/>
      <c r="I62" s="1937"/>
    </row>
    <row r="63" spans="4:9" ht="13.5">
      <c r="D63" s="2007"/>
      <c r="E63" s="2007"/>
      <c r="F63" s="1937"/>
      <c r="G63" s="1937"/>
      <c r="H63" s="1937"/>
      <c r="I63" s="1937"/>
    </row>
    <row r="64" spans="4:9" ht="13.5">
      <c r="D64" s="2007"/>
      <c r="E64" s="2007"/>
      <c r="F64" s="1937"/>
      <c r="G64" s="1937"/>
      <c r="H64" s="1937"/>
      <c r="I64" s="1937"/>
    </row>
    <row r="65" spans="4:5" ht="13.5">
      <c r="D65" s="2007"/>
      <c r="E65" s="2007"/>
    </row>
    <row r="66" spans="4:5" ht="13.5">
      <c r="D66" s="2007"/>
      <c r="E66" s="2007"/>
    </row>
    <row r="67" spans="4:5" ht="13.5">
      <c r="D67" s="2007"/>
      <c r="E67" s="2007"/>
    </row>
    <row r="68" spans="4:5" ht="13.5">
      <c r="D68" s="2007"/>
      <c r="E68" s="2007"/>
    </row>
    <row r="69" spans="4:5" ht="13.5">
      <c r="D69" s="2007"/>
      <c r="E69" s="2007"/>
    </row>
    <row r="70" spans="4:5" ht="13.5">
      <c r="D70" s="2007"/>
      <c r="E70" s="2007"/>
    </row>
    <row r="71" spans="4:5" ht="13.5">
      <c r="D71" s="2007"/>
      <c r="E71" s="2007"/>
    </row>
  </sheetData>
  <customSheetViews>
    <customSheetView guid="{4E7A3D04-9F51-465C-A42B-3DF9B3E7D5B5}" showPageBreaks="1" fitToPage="1" printArea="1">
      <selection activeCell="G36" sqref="G36"/>
      <pageMargins left="0.5" right="0.5" top="0.5" bottom="0.25" header="0.5" footer="0.5"/>
      <printOptions horizontalCentered="1" verticalCentered="1"/>
      <pageSetup scale="83" orientation="landscape" r:id="rId1"/>
    </customSheetView>
    <customSheetView guid="{0DB5BAD5-393A-4F38-9E8B-709DEA7858B1}" showPageBreaks="1" fitToPage="1" printArea="1">
      <selection activeCell="G36" sqref="G36"/>
      <pageMargins left="0.5" right="0.5" top="0.5" bottom="0.25" header="0.5" footer="0.5"/>
      <printOptions horizontalCentered="1" verticalCentered="1"/>
      <pageSetup scale="83" orientation="landscape" r:id="rId2"/>
    </customSheetView>
    <customSheetView guid="{9188604F-721B-4607-B5A7-F14601E34BB8}" showPageBreaks="1" fitToPage="1" printArea="1">
      <selection activeCell="G36" sqref="G36"/>
      <pageMargins left="0.5" right="0.5" top="0.5" bottom="0.25" header="0.5" footer="0.5"/>
      <printOptions horizontalCentered="1" verticalCentered="1"/>
      <pageSetup scale="83" orientation="landscape" r:id="rId3"/>
    </customSheetView>
    <customSheetView guid="{26429A53-B624-4AA6-8C8D-667186B058B8}" fitToPage="1">
      <selection activeCell="G36" sqref="G36"/>
      <pageMargins left="0.5" right="0.5" top="0.5" bottom="0.25" header="0.5" footer="0.5"/>
      <printOptions horizontalCentered="1" verticalCentered="1"/>
      <pageSetup scale="83" orientation="landscape" r:id="rId4"/>
    </customSheetView>
    <customSheetView guid="{7390B031-6060-4327-BF01-8B9465EDB6D9}" fitToPage="1">
      <selection activeCell="G36" sqref="G36"/>
      <pageMargins left="0.5" right="0.5" top="0.5" bottom="0.25" header="0.5" footer="0.5"/>
      <printOptions horizontalCentered="1" verticalCentered="1"/>
      <pageSetup scale="83" orientation="landscape" r:id="rId5"/>
    </customSheetView>
    <customSheetView guid="{49D366EC-C851-4932-854D-8EA887B298C5}" fitToPage="1">
      <selection activeCell="G36" sqref="G36"/>
      <pageMargins left="0.5" right="0.5" top="0.5" bottom="0.25" header="0.5" footer="0.5"/>
      <printOptions horizontalCentered="1" verticalCentered="1"/>
      <pageSetup scale="83" orientation="landscape" r:id="rId6"/>
    </customSheetView>
    <customSheetView guid="{F228F194-B0FE-4A91-A927-06A4E89703F0}" fitToPage="1">
      <selection activeCell="G36" sqref="G36"/>
      <pageMargins left="0.5" right="0.5" top="0.5" bottom="0.25" header="0.5" footer="0.5"/>
      <printOptions horizontalCentered="1" verticalCentered="1"/>
      <pageSetup scale="83" orientation="landscape" r:id="rId7"/>
    </customSheetView>
    <customSheetView guid="{A2494C54-8D9D-4A05-9F27-C858173D9692}" fitToPage="1">
      <selection activeCell="G36" sqref="G36"/>
      <pageMargins left="0.5" right="0.5" top="0.5" bottom="0.25" header="0.5" footer="0.5"/>
      <printOptions horizontalCentered="1" verticalCentered="1"/>
      <pageSetup scale="83" orientation="landscape" r:id="rId8"/>
    </customSheetView>
    <customSheetView guid="{74404EEC-CA6A-48B0-B168-B7933282EEB2}" showPageBreaks="1" fitToPage="1" printArea="1">
      <selection activeCell="G36" sqref="G36"/>
      <pageMargins left="0.5" right="0.5" top="0.5" bottom="0.25" header="0.5" footer="0.5"/>
      <printOptions horizontalCentered="1" verticalCentered="1"/>
      <pageSetup scale="83" orientation="landscape" r:id="rId9"/>
    </customSheetView>
    <customSheetView guid="{FB19BFAA-60BA-4CC2-92E5-E4C141AE804E}" fitToPage="1">
      <selection activeCell="G36" sqref="G36"/>
      <pageMargins left="0.5" right="0.5" top="0.5" bottom="0.25" header="0.5" footer="0.5"/>
      <printOptions horizontalCentered="1" verticalCentered="1"/>
      <pageSetup scale="83" orientation="landscape" r:id="rId10"/>
    </customSheetView>
    <customSheetView guid="{F56BCD39-3910-4701-BCCF-245589B07D98}" showPageBreaks="1" fitToPage="1" printArea="1">
      <selection activeCell="G36" sqref="G36"/>
      <pageMargins left="0.5" right="0.5" top="0.5" bottom="0.25" header="0.5" footer="0.5"/>
      <printOptions horizontalCentered="1" verticalCentered="1"/>
      <pageSetup scale="83" orientation="landscape" r:id="rId11"/>
    </customSheetView>
    <customSheetView guid="{D099E5BD-69C3-4A36-A01A-AB9127CD02AF}" fitToPage="1" topLeftCell="A10">
      <selection activeCell="F21" sqref="F21"/>
      <pageMargins left="0.5" right="0.5" top="0.5" bottom="0.25" header="0.5" footer="0.5"/>
      <printOptions horizontalCentered="1" verticalCentered="1"/>
      <pageSetup scale="83" orientation="landscape" r:id="rId12"/>
    </customSheetView>
  </customSheetViews>
  <mergeCells count="4">
    <mergeCell ref="B2:L2"/>
    <mergeCell ref="B30:L30"/>
    <mergeCell ref="A2:A15"/>
    <mergeCell ref="M2:M15"/>
  </mergeCells>
  <printOptions horizontalCentered="1" verticalCentered="1"/>
  <pageMargins left="0.5" right="0.5" top="0.5" bottom="0.25" header="0.5" footer="0.5"/>
  <pageSetup scale="83" orientation="landscape" r:id="rId13"/>
  <legacyDrawing r:id="rId1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70"/>
  <sheetViews>
    <sheetView topLeftCell="A25" workbookViewId="0">
      <selection activeCell="H70" sqref="H70"/>
    </sheetView>
  </sheetViews>
  <sheetFormatPr defaultColWidth="8" defaultRowHeight="11.25"/>
  <cols>
    <col min="1" max="1" width="1.85546875" style="1402" customWidth="1"/>
    <col min="2" max="2" width="2.85546875" style="1402" customWidth="1"/>
    <col min="3" max="3" width="44.85546875" style="1402" customWidth="1"/>
    <col min="4" max="4" width="14.42578125" style="1402" customWidth="1"/>
    <col min="5" max="6" width="8" style="1402" customWidth="1"/>
    <col min="7" max="7" width="9.42578125" style="1402" customWidth="1"/>
    <col min="8" max="16384" width="8" style="1402"/>
  </cols>
  <sheetData>
    <row r="1" spans="1:7" s="1582" customFormat="1" ht="14.45" customHeight="1">
      <c r="A1" s="3843">
        <v>62</v>
      </c>
      <c r="B1" s="3843"/>
      <c r="C1" s="1579"/>
      <c r="D1" s="3842" t="s">
        <v>3204</v>
      </c>
      <c r="E1" s="3842"/>
      <c r="F1" s="3842"/>
      <c r="G1" s="3842"/>
    </row>
    <row r="2" spans="1:7">
      <c r="A2" s="2021"/>
      <c r="B2" s="2022"/>
      <c r="C2" s="2022"/>
      <c r="D2" s="2022"/>
      <c r="E2" s="2022"/>
      <c r="F2" s="2022"/>
      <c r="G2" s="2023"/>
    </row>
    <row r="3" spans="1:7" s="1582" customFormat="1" ht="12">
      <c r="A3" s="3473" t="s">
        <v>2138</v>
      </c>
      <c r="B3" s="3474"/>
      <c r="C3" s="3474"/>
      <c r="D3" s="3474"/>
      <c r="E3" s="3474"/>
      <c r="F3" s="3474"/>
      <c r="G3" s="3475"/>
    </row>
    <row r="4" spans="1:7">
      <c r="A4" s="1591"/>
      <c r="B4" s="2024"/>
      <c r="C4" s="2024"/>
      <c r="D4" s="2024"/>
      <c r="E4" s="2024"/>
      <c r="F4" s="2024"/>
      <c r="G4" s="2025"/>
    </row>
    <row r="5" spans="1:7">
      <c r="A5" s="1586"/>
      <c r="B5" s="1587" t="s">
        <v>2139</v>
      </c>
      <c r="C5" s="1587"/>
      <c r="D5" s="1587"/>
      <c r="E5" s="1587"/>
      <c r="F5" s="1587"/>
      <c r="G5" s="2026"/>
    </row>
    <row r="6" spans="1:7">
      <c r="A6" s="1586"/>
      <c r="B6" s="2027" t="s">
        <v>2140</v>
      </c>
      <c r="C6" s="1587" t="s">
        <v>2141</v>
      </c>
      <c r="D6" s="1587"/>
      <c r="E6" s="1587"/>
      <c r="F6" s="1587"/>
      <c r="G6" s="2026"/>
    </row>
    <row r="7" spans="1:7">
      <c r="A7" s="1586"/>
      <c r="B7" s="2027" t="s">
        <v>1140</v>
      </c>
      <c r="C7" s="1587" t="s">
        <v>2142</v>
      </c>
      <c r="D7" s="1587"/>
      <c r="E7" s="1587"/>
      <c r="F7" s="1587"/>
      <c r="G7" s="2026"/>
    </row>
    <row r="8" spans="1:7">
      <c r="A8" s="1586"/>
      <c r="B8" s="2027" t="s">
        <v>1142</v>
      </c>
      <c r="C8" s="1587" t="s">
        <v>2143</v>
      </c>
      <c r="D8" s="1587"/>
      <c r="E8" s="1587"/>
      <c r="F8" s="1587"/>
      <c r="G8" s="2026"/>
    </row>
    <row r="9" spans="1:7">
      <c r="A9" s="2028" t="s">
        <v>2144</v>
      </c>
      <c r="B9" s="1587"/>
      <c r="C9" s="1587"/>
      <c r="D9" s="1587"/>
      <c r="E9" s="1587"/>
      <c r="F9" s="1587"/>
      <c r="G9" s="2026"/>
    </row>
    <row r="10" spans="1:7">
      <c r="A10" s="1586"/>
      <c r="B10" s="2027" t="s">
        <v>1144</v>
      </c>
      <c r="C10" s="1587" t="s">
        <v>2145</v>
      </c>
      <c r="D10" s="1587"/>
      <c r="E10" s="1587"/>
      <c r="F10" s="1587"/>
      <c r="G10" s="2026"/>
    </row>
    <row r="11" spans="1:7">
      <c r="A11" s="2028" t="s">
        <v>2146</v>
      </c>
      <c r="B11" s="1587"/>
      <c r="C11" s="1587"/>
      <c r="D11" s="1587"/>
      <c r="E11" s="1587"/>
      <c r="F11" s="1587"/>
      <c r="G11" s="2026"/>
    </row>
    <row r="12" spans="1:7">
      <c r="A12" s="1586"/>
      <c r="B12" s="2027" t="s">
        <v>1146</v>
      </c>
      <c r="C12" s="1587" t="s">
        <v>2147</v>
      </c>
      <c r="D12" s="1587"/>
      <c r="E12" s="1587"/>
      <c r="F12" s="1587"/>
      <c r="G12" s="2026"/>
    </row>
    <row r="13" spans="1:7">
      <c r="A13" s="1586"/>
      <c r="B13" s="1587" t="s">
        <v>2148</v>
      </c>
      <c r="C13" s="1587"/>
      <c r="D13" s="1587"/>
      <c r="E13" s="1587"/>
      <c r="F13" s="1587"/>
      <c r="G13" s="2026"/>
    </row>
    <row r="14" spans="1:7">
      <c r="A14" s="1586"/>
      <c r="B14" s="1587" t="s">
        <v>2149</v>
      </c>
      <c r="C14" s="1587"/>
      <c r="D14" s="1587"/>
      <c r="E14" s="1587"/>
      <c r="F14" s="1587"/>
      <c r="G14" s="2026"/>
    </row>
    <row r="15" spans="1:7">
      <c r="A15" s="2029" t="s">
        <v>2150</v>
      </c>
      <c r="B15" s="1587"/>
      <c r="C15" s="1587"/>
      <c r="D15" s="1587"/>
      <c r="E15" s="1587"/>
      <c r="F15" s="1587"/>
      <c r="G15" s="2026"/>
    </row>
    <row r="16" spans="1:7">
      <c r="A16" s="1586"/>
      <c r="B16" s="1587" t="s">
        <v>2151</v>
      </c>
      <c r="C16" s="1587"/>
      <c r="D16" s="1587"/>
      <c r="E16" s="1587"/>
      <c r="F16" s="1587"/>
      <c r="G16" s="2026"/>
    </row>
    <row r="17" spans="1:7">
      <c r="A17" s="1586"/>
      <c r="B17" s="1587" t="s">
        <v>2152</v>
      </c>
      <c r="C17" s="1587"/>
      <c r="D17" s="1587"/>
      <c r="E17" s="1587"/>
      <c r="F17" s="1587"/>
      <c r="G17" s="2026"/>
    </row>
    <row r="18" spans="1:7">
      <c r="A18" s="2029" t="s">
        <v>2153</v>
      </c>
      <c r="B18" s="1587"/>
      <c r="C18" s="1587"/>
      <c r="D18" s="1587"/>
      <c r="E18" s="1587"/>
      <c r="F18" s="1587"/>
      <c r="G18" s="2026"/>
    </row>
    <row r="19" spans="1:7">
      <c r="A19" s="2029" t="s">
        <v>2154</v>
      </c>
      <c r="B19" s="1587"/>
      <c r="C19" s="1587"/>
      <c r="D19" s="1587"/>
      <c r="E19" s="1587"/>
      <c r="F19" s="1587"/>
      <c r="G19" s="2026"/>
    </row>
    <row r="20" spans="1:7">
      <c r="A20" s="2029" t="s">
        <v>2155</v>
      </c>
      <c r="B20" s="1587"/>
      <c r="C20" s="1587"/>
      <c r="D20" s="1587"/>
      <c r="E20" s="1587"/>
      <c r="F20" s="1587"/>
      <c r="G20" s="2026"/>
    </row>
    <row r="21" spans="1:7">
      <c r="A21" s="1586"/>
      <c r="B21" s="1587" t="s">
        <v>2156</v>
      </c>
      <c r="C21" s="1587"/>
      <c r="D21" s="1587"/>
      <c r="E21" s="1587"/>
      <c r="F21" s="1587"/>
      <c r="G21" s="2026"/>
    </row>
    <row r="22" spans="1:7">
      <c r="A22" s="1586"/>
      <c r="B22" s="1587" t="s">
        <v>2157</v>
      </c>
      <c r="C22" s="1587"/>
      <c r="D22" s="1587"/>
      <c r="E22" s="1587"/>
      <c r="F22" s="1587"/>
      <c r="G22" s="2026"/>
    </row>
    <row r="23" spans="1:7">
      <c r="A23" s="1586"/>
      <c r="B23" s="1587" t="s">
        <v>2158</v>
      </c>
      <c r="C23" s="1587"/>
      <c r="D23" s="1587"/>
      <c r="E23" s="1587"/>
      <c r="F23" s="1587"/>
      <c r="G23" s="2026"/>
    </row>
    <row r="24" spans="1:7">
      <c r="A24" s="2029" t="s">
        <v>2159</v>
      </c>
      <c r="B24" s="1587"/>
      <c r="C24" s="1587"/>
      <c r="D24" s="1587"/>
      <c r="E24" s="1587"/>
      <c r="F24" s="1587"/>
      <c r="G24" s="2026"/>
    </row>
    <row r="25" spans="1:7">
      <c r="A25" s="1586"/>
      <c r="B25" s="1587" t="s">
        <v>2160</v>
      </c>
      <c r="C25" s="1587"/>
      <c r="D25" s="1587"/>
      <c r="E25" s="1587"/>
      <c r="F25" s="1587"/>
      <c r="G25" s="2026"/>
    </row>
    <row r="26" spans="1:7">
      <c r="A26" s="2029" t="s">
        <v>2161</v>
      </c>
      <c r="B26" s="1587"/>
      <c r="C26" s="1587"/>
      <c r="D26" s="1587"/>
      <c r="E26" s="1587"/>
      <c r="F26" s="1587"/>
      <c r="G26" s="2026"/>
    </row>
    <row r="27" spans="1:7">
      <c r="A27" s="1586"/>
      <c r="B27" s="1587" t="s">
        <v>2162</v>
      </c>
      <c r="C27" s="1587"/>
      <c r="D27" s="1587"/>
      <c r="E27" s="1587"/>
      <c r="F27" s="1587"/>
      <c r="G27" s="2026"/>
    </row>
    <row r="28" spans="1:7">
      <c r="A28" s="2029" t="s">
        <v>2163</v>
      </c>
      <c r="B28" s="1587"/>
      <c r="C28" s="1587"/>
      <c r="D28" s="1587"/>
      <c r="E28" s="1587"/>
      <c r="F28" s="1587"/>
      <c r="G28" s="2026"/>
    </row>
    <row r="29" spans="1:7">
      <c r="A29" s="1586"/>
      <c r="B29" s="1587" t="s">
        <v>2164</v>
      </c>
      <c r="C29" s="1587"/>
      <c r="D29" s="1587"/>
      <c r="E29" s="1587"/>
      <c r="F29" s="1587"/>
      <c r="G29" s="2026"/>
    </row>
    <row r="30" spans="1:7">
      <c r="A30" s="1586"/>
      <c r="B30" s="1587" t="s">
        <v>2165</v>
      </c>
      <c r="C30" s="1587"/>
      <c r="D30" s="1587"/>
      <c r="E30" s="1587"/>
      <c r="F30" s="1587"/>
      <c r="G30" s="2026"/>
    </row>
    <row r="31" spans="1:7">
      <c r="A31" s="2029" t="s">
        <v>2166</v>
      </c>
      <c r="B31" s="1587"/>
      <c r="C31" s="1587"/>
      <c r="D31" s="1587"/>
      <c r="E31" s="1587"/>
      <c r="F31" s="1587"/>
      <c r="G31" s="2026"/>
    </row>
    <row r="32" spans="1:7">
      <c r="A32" s="2029" t="s">
        <v>2167</v>
      </c>
      <c r="B32" s="1587"/>
      <c r="C32" s="1587"/>
      <c r="D32" s="1587"/>
      <c r="E32" s="1587"/>
      <c r="F32" s="1587"/>
      <c r="G32" s="2026"/>
    </row>
    <row r="33" spans="1:7">
      <c r="A33" s="2029" t="s">
        <v>2168</v>
      </c>
      <c r="B33" s="1587"/>
      <c r="C33" s="1587"/>
      <c r="D33" s="1587"/>
      <c r="E33" s="1587"/>
      <c r="F33" s="1587"/>
      <c r="G33" s="2026"/>
    </row>
    <row r="34" spans="1:7">
      <c r="A34" s="2029" t="s">
        <v>2169</v>
      </c>
      <c r="B34" s="1587"/>
      <c r="C34" s="1587"/>
      <c r="D34" s="1587"/>
      <c r="E34" s="1587"/>
      <c r="F34" s="1587"/>
      <c r="G34" s="2026"/>
    </row>
    <row r="35" spans="1:7">
      <c r="A35" s="2029" t="s">
        <v>2170</v>
      </c>
      <c r="B35" s="1587"/>
      <c r="C35" s="1587"/>
      <c r="D35" s="1587"/>
      <c r="E35" s="1587"/>
      <c r="F35" s="1587"/>
      <c r="G35" s="2026"/>
    </row>
    <row r="36" spans="1:7">
      <c r="A36" s="2029" t="s">
        <v>2171</v>
      </c>
      <c r="B36" s="1587"/>
      <c r="C36" s="1587"/>
      <c r="D36" s="1587"/>
      <c r="E36" s="1587"/>
      <c r="F36" s="1587"/>
      <c r="G36" s="2026"/>
    </row>
    <row r="37" spans="1:7">
      <c r="A37" s="1586"/>
      <c r="B37" s="1587" t="s">
        <v>2172</v>
      </c>
      <c r="C37" s="1587"/>
      <c r="D37" s="1587"/>
      <c r="E37" s="1587"/>
      <c r="F37" s="1587"/>
      <c r="G37" s="2026"/>
    </row>
    <row r="38" spans="1:7">
      <c r="A38" s="2029" t="s">
        <v>2173</v>
      </c>
      <c r="B38" s="1587"/>
      <c r="C38" s="1587"/>
      <c r="D38" s="1587"/>
      <c r="E38" s="1587"/>
      <c r="F38" s="1587"/>
      <c r="G38" s="2026"/>
    </row>
    <row r="39" spans="1:7">
      <c r="A39" s="2029" t="s">
        <v>2174</v>
      </c>
      <c r="B39" s="1587"/>
      <c r="C39" s="1587"/>
      <c r="D39" s="1587"/>
      <c r="E39" s="1587"/>
      <c r="F39" s="1587"/>
      <c r="G39" s="2026"/>
    </row>
    <row r="40" spans="1:7">
      <c r="A40" s="1586"/>
      <c r="B40" s="1587" t="s">
        <v>2175</v>
      </c>
      <c r="C40" s="1587"/>
      <c r="D40" s="1587"/>
      <c r="E40" s="1587"/>
      <c r="F40" s="1587"/>
      <c r="G40" s="2026"/>
    </row>
    <row r="41" spans="1:7">
      <c r="A41" s="1586"/>
      <c r="B41" s="1587" t="s">
        <v>2176</v>
      </c>
      <c r="C41" s="1587"/>
      <c r="D41" s="1587"/>
      <c r="E41" s="1587"/>
      <c r="F41" s="1587"/>
      <c r="G41" s="2026"/>
    </row>
    <row r="42" spans="1:7">
      <c r="A42" s="2029" t="s">
        <v>2177</v>
      </c>
      <c r="B42" s="1587"/>
      <c r="C42" s="1587"/>
      <c r="D42" s="1587"/>
      <c r="E42" s="1587"/>
      <c r="F42" s="1587"/>
      <c r="G42" s="2026"/>
    </row>
    <row r="43" spans="1:7">
      <c r="A43" s="2029" t="s">
        <v>2178</v>
      </c>
      <c r="B43" s="1587"/>
      <c r="C43" s="1587"/>
      <c r="D43" s="1587"/>
      <c r="E43" s="1587"/>
      <c r="F43" s="1587"/>
      <c r="G43" s="2026"/>
    </row>
    <row r="44" spans="1:7">
      <c r="A44" s="2029" t="s">
        <v>2179</v>
      </c>
      <c r="B44" s="1587"/>
      <c r="C44" s="1587"/>
      <c r="D44" s="1587"/>
      <c r="E44" s="1587"/>
      <c r="F44" s="1587"/>
      <c r="G44" s="2026"/>
    </row>
    <row r="45" spans="1:7">
      <c r="A45" s="1586"/>
      <c r="B45" s="1587" t="s">
        <v>2180</v>
      </c>
      <c r="C45" s="1587"/>
      <c r="D45" s="1587"/>
      <c r="E45" s="1587"/>
      <c r="F45" s="1587"/>
      <c r="G45" s="2026"/>
    </row>
    <row r="46" spans="1:7">
      <c r="A46" s="2029" t="s">
        <v>2181</v>
      </c>
      <c r="B46" s="1587"/>
      <c r="C46" s="1587"/>
      <c r="D46" s="1587"/>
      <c r="E46" s="1587"/>
      <c r="F46" s="1587"/>
      <c r="G46" s="2026"/>
    </row>
    <row r="47" spans="1:7">
      <c r="A47" s="1586"/>
      <c r="B47" s="1587" t="s">
        <v>2182</v>
      </c>
      <c r="C47" s="1587"/>
      <c r="D47" s="1587"/>
      <c r="E47" s="1587"/>
      <c r="F47" s="1587"/>
      <c r="G47" s="2026"/>
    </row>
    <row r="48" spans="1:7">
      <c r="A48" s="1586"/>
      <c r="B48" s="1587"/>
      <c r="C48" s="1587"/>
      <c r="D48" s="1587"/>
      <c r="E48" s="1587"/>
      <c r="F48" s="1587"/>
      <c r="G48" s="2026"/>
    </row>
    <row r="49" spans="1:7">
      <c r="A49" s="1586"/>
      <c r="B49" s="1587"/>
      <c r="C49" s="1587"/>
      <c r="D49" s="1587"/>
      <c r="E49" s="1587"/>
      <c r="F49" s="1587"/>
      <c r="G49" s="2026"/>
    </row>
    <row r="50" spans="1:7">
      <c r="A50" s="1586"/>
      <c r="B50" s="1587"/>
      <c r="C50" s="1587"/>
      <c r="D50" s="1587"/>
      <c r="E50" s="1587"/>
      <c r="F50" s="1587"/>
      <c r="G50" s="2026"/>
    </row>
    <row r="51" spans="1:7">
      <c r="A51" s="1586"/>
      <c r="B51" s="1587"/>
      <c r="C51" s="1587"/>
      <c r="D51" s="1587"/>
      <c r="E51" s="1587"/>
      <c r="F51" s="1587"/>
      <c r="G51" s="2026"/>
    </row>
    <row r="52" spans="1:7">
      <c r="A52" s="1586"/>
      <c r="B52" s="1587"/>
      <c r="C52" s="1587"/>
      <c r="D52" s="1587"/>
      <c r="E52" s="1587"/>
      <c r="F52" s="1587"/>
      <c r="G52" s="2026"/>
    </row>
    <row r="53" spans="1:7">
      <c r="A53" s="1586"/>
      <c r="B53" s="1587"/>
      <c r="C53" s="1587"/>
      <c r="D53" s="1587"/>
      <c r="E53" s="1587"/>
      <c r="F53" s="1587"/>
      <c r="G53" s="2026"/>
    </row>
    <row r="54" spans="1:7">
      <c r="A54" s="1586"/>
      <c r="B54" s="1587"/>
      <c r="C54" s="1587"/>
      <c r="D54" s="1587"/>
      <c r="E54" s="1587"/>
      <c r="F54" s="1587"/>
      <c r="G54" s="2026"/>
    </row>
    <row r="55" spans="1:7">
      <c r="A55" s="1586"/>
      <c r="B55" s="1587"/>
      <c r="C55" s="1587"/>
      <c r="D55" s="1587"/>
      <c r="E55" s="1587"/>
      <c r="F55" s="1587"/>
      <c r="G55" s="2026"/>
    </row>
    <row r="56" spans="1:7">
      <c r="A56" s="1586"/>
      <c r="B56" s="1587"/>
      <c r="C56" s="1587"/>
      <c r="D56" s="1587"/>
      <c r="E56" s="1587"/>
      <c r="F56" s="1587"/>
      <c r="G56" s="2026"/>
    </row>
    <row r="57" spans="1:7">
      <c r="A57" s="1586"/>
      <c r="B57" s="1587"/>
      <c r="C57" s="1587"/>
      <c r="D57" s="1587"/>
      <c r="E57" s="1587"/>
      <c r="F57" s="1587"/>
      <c r="G57" s="2026"/>
    </row>
    <row r="58" spans="1:7">
      <c r="A58" s="1586"/>
      <c r="B58" s="1587"/>
      <c r="C58" s="1587"/>
      <c r="D58" s="1587"/>
      <c r="E58" s="1587"/>
      <c r="F58" s="1587"/>
      <c r="G58" s="2026"/>
    </row>
    <row r="59" spans="1:7">
      <c r="A59" s="1586"/>
      <c r="B59" s="1587"/>
      <c r="C59" s="1587"/>
      <c r="D59" s="1587"/>
      <c r="E59" s="1587"/>
      <c r="F59" s="1587"/>
      <c r="G59" s="2026"/>
    </row>
    <row r="60" spans="1:7">
      <c r="A60" s="1586"/>
      <c r="B60" s="1587"/>
      <c r="C60" s="1587"/>
      <c r="D60" s="1587"/>
      <c r="E60" s="1587"/>
      <c r="F60" s="1587"/>
      <c r="G60" s="2026"/>
    </row>
    <row r="61" spans="1:7">
      <c r="A61" s="1586"/>
      <c r="B61" s="1587"/>
      <c r="C61" s="1587"/>
      <c r="D61" s="1587"/>
      <c r="E61" s="1587"/>
      <c r="F61" s="1587"/>
      <c r="G61" s="2026"/>
    </row>
    <row r="62" spans="1:7">
      <c r="A62" s="1586"/>
      <c r="B62" s="1587"/>
      <c r="C62" s="1587"/>
      <c r="D62" s="1587"/>
      <c r="E62" s="1587"/>
      <c r="F62" s="1587"/>
      <c r="G62" s="2026"/>
    </row>
    <row r="63" spans="1:7">
      <c r="A63" s="1586"/>
      <c r="B63" s="1587"/>
      <c r="C63" s="1587"/>
      <c r="D63" s="1587"/>
      <c r="E63" s="1587"/>
      <c r="F63" s="1587"/>
      <c r="G63" s="2026"/>
    </row>
    <row r="64" spans="1:7">
      <c r="A64" s="1586"/>
      <c r="B64" s="1587"/>
      <c r="C64" s="1587"/>
      <c r="D64" s="1587"/>
      <c r="E64" s="1587"/>
      <c r="F64" s="1587"/>
      <c r="G64" s="2026"/>
    </row>
    <row r="65" spans="1:7">
      <c r="A65" s="1586"/>
      <c r="B65" s="1587"/>
      <c r="C65" s="1587"/>
      <c r="D65" s="1587"/>
      <c r="E65" s="1587"/>
      <c r="F65" s="1587"/>
      <c r="G65" s="2026"/>
    </row>
    <row r="66" spans="1:7">
      <c r="A66" s="1586"/>
      <c r="B66" s="1587"/>
      <c r="C66" s="1587"/>
      <c r="D66" s="1587"/>
      <c r="E66" s="1587"/>
      <c r="F66" s="1587"/>
      <c r="G66" s="2026"/>
    </row>
    <row r="67" spans="1:7">
      <c r="A67" s="1586"/>
      <c r="B67" s="1587"/>
      <c r="C67" s="1587"/>
      <c r="D67" s="1587"/>
      <c r="E67" s="1587"/>
      <c r="F67" s="1587"/>
      <c r="G67" s="2026"/>
    </row>
    <row r="68" spans="1:7">
      <c r="A68" s="1586"/>
      <c r="B68" s="1587"/>
      <c r="C68" s="1587"/>
      <c r="D68" s="1587"/>
      <c r="E68" s="1587"/>
      <c r="F68" s="1587"/>
      <c r="G68" s="2026"/>
    </row>
    <row r="69" spans="1:7">
      <c r="A69" s="1592"/>
      <c r="B69" s="1593"/>
      <c r="C69" s="1593"/>
      <c r="D69" s="1593"/>
      <c r="E69" s="1593"/>
      <c r="F69" s="1593"/>
      <c r="G69" s="2030"/>
    </row>
    <row r="70" spans="1:7" s="1582" customFormat="1" ht="12">
      <c r="G70" s="2236" t="s">
        <v>1022</v>
      </c>
    </row>
  </sheetData>
  <customSheetViews>
    <customSheetView guid="{4E7A3D04-9F51-465C-A42B-3DF9B3E7D5B5}" fitToPage="1">
      <selection activeCell="G42" sqref="G42"/>
      <pageMargins left="0.5" right="0.5" top="0.5" bottom="0.25" header="0" footer="0"/>
      <printOptions horizontalCentered="1" verticalCentered="1"/>
      <pageSetup orientation="portrait" horizontalDpi="4294967292" r:id="rId1"/>
      <headerFooter alignWithMargins="0"/>
    </customSheetView>
    <customSheetView guid="{0DB5BAD5-393A-4F38-9E8B-709DEA7858B1}" fitToPage="1">
      <selection activeCell="G42" sqref="G42"/>
      <pageMargins left="0.5" right="0.5" top="0.5" bottom="0.25" header="0" footer="0"/>
      <printOptions horizontalCentered="1" verticalCentered="1"/>
      <pageSetup orientation="portrait" horizontalDpi="4294967292" r:id="rId2"/>
      <headerFooter alignWithMargins="0"/>
    </customSheetView>
    <customSheetView guid="{9188604F-721B-4607-B5A7-F14601E34BB8}" fitToPage="1">
      <selection activeCell="G42" sqref="G42"/>
      <pageMargins left="0.5" right="0.5" top="0.5" bottom="0.25" header="0" footer="0"/>
      <printOptions horizontalCentered="1" verticalCentered="1"/>
      <pageSetup orientation="portrait" horizontalDpi="4294967292" r:id="rId3"/>
      <headerFooter alignWithMargins="0"/>
    </customSheetView>
    <customSheetView guid="{26429A53-B624-4AA6-8C8D-667186B058B8}" fitToPage="1">
      <selection activeCell="G42" sqref="G42"/>
      <pageMargins left="0.5" right="0.5" top="0.5" bottom="0.25" header="0" footer="0"/>
      <printOptions horizontalCentered="1" verticalCentered="1"/>
      <pageSetup orientation="portrait" horizontalDpi="4294967292" r:id="rId4"/>
      <headerFooter alignWithMargins="0"/>
    </customSheetView>
    <customSheetView guid="{7390B031-6060-4327-BF01-8B9465EDB6D9}" fitToPage="1">
      <selection activeCell="G42" sqref="G42"/>
      <pageMargins left="0.5" right="0.5" top="0.5" bottom="0.25" header="0" footer="0"/>
      <printOptions horizontalCentered="1" verticalCentered="1"/>
      <pageSetup orientation="portrait" horizontalDpi="4294967292" r:id="rId5"/>
      <headerFooter alignWithMargins="0"/>
    </customSheetView>
    <customSheetView guid="{49D366EC-C851-4932-854D-8EA887B298C5}" fitToPage="1">
      <selection activeCell="G42" sqref="G42"/>
      <pageMargins left="0.5" right="0.5" top="0.5" bottom="0.25" header="0" footer="0"/>
      <printOptions horizontalCentered="1" verticalCentered="1"/>
      <pageSetup orientation="portrait" horizontalDpi="4294967292" r:id="rId6"/>
      <headerFooter alignWithMargins="0"/>
    </customSheetView>
    <customSheetView guid="{F228F194-B0FE-4A91-A927-06A4E89703F0}" fitToPage="1">
      <selection activeCell="G42" sqref="G42"/>
      <pageMargins left="0.5" right="0.5" top="0.5" bottom="0.25" header="0" footer="0"/>
      <printOptions horizontalCentered="1" verticalCentered="1"/>
      <pageSetup orientation="portrait" horizontalDpi="4294967292" r:id="rId7"/>
      <headerFooter alignWithMargins="0"/>
    </customSheetView>
    <customSheetView guid="{A2494C54-8D9D-4A05-9F27-C858173D9692}" fitToPage="1">
      <selection activeCell="G42" sqref="G42"/>
      <pageMargins left="0.5" right="0.5" top="0.5" bottom="0.25" header="0" footer="0"/>
      <printOptions horizontalCentered="1" verticalCentered="1"/>
      <pageSetup orientation="portrait" horizontalDpi="4294967292" r:id="rId8"/>
      <headerFooter alignWithMargins="0"/>
    </customSheetView>
    <customSheetView guid="{74404EEC-CA6A-48B0-B168-B7933282EEB2}" fitToPage="1">
      <selection activeCell="G42" sqref="G42"/>
      <pageMargins left="0.5" right="0.5" top="0.5" bottom="0.25" header="0" footer="0"/>
      <printOptions horizontalCentered="1" verticalCentered="1"/>
      <pageSetup orientation="portrait" horizontalDpi="4294967292" r:id="rId9"/>
      <headerFooter alignWithMargins="0"/>
    </customSheetView>
    <customSheetView guid="{FB19BFAA-60BA-4CC2-92E5-E4C141AE804E}" fitToPage="1">
      <selection activeCell="G42" sqref="G42"/>
      <pageMargins left="0.5" right="0.5" top="0.5" bottom="0.25" header="0" footer="0"/>
      <printOptions horizontalCentered="1" verticalCentered="1"/>
      <pageSetup orientation="portrait" horizontalDpi="4294967292" r:id="rId10"/>
      <headerFooter alignWithMargins="0"/>
    </customSheetView>
    <customSheetView guid="{F56BCD39-3910-4701-BCCF-245589B07D98}" fitToPage="1">
      <selection activeCell="G42" sqref="G42"/>
      <pageMargins left="0.5" right="0.5" top="0.5" bottom="0.25" header="0" footer="0"/>
      <printOptions horizontalCentered="1" verticalCentered="1"/>
      <pageSetup orientation="portrait" horizontalDpi="4294967292" r:id="rId11"/>
      <headerFooter alignWithMargins="0"/>
    </customSheetView>
    <customSheetView guid="{D099E5BD-69C3-4A36-A01A-AB9127CD02AF}" fitToPage="1" topLeftCell="A25">
      <selection activeCell="H70" sqref="H70"/>
      <pageMargins left="0.5" right="0.5" top="0.5" bottom="0.25" header="0.5" footer="0"/>
      <printOptions horizontalCentered="1" verticalCentered="1"/>
      <pageSetup orientation="portrait" r:id="rId12"/>
      <headerFooter alignWithMargins="0"/>
    </customSheetView>
  </customSheetViews>
  <mergeCells count="2">
    <mergeCell ref="D1:G1"/>
    <mergeCell ref="A1:B1"/>
  </mergeCells>
  <printOptions horizontalCentered="1" verticalCentered="1"/>
  <pageMargins left="0.5" right="0.5" top="0.5" bottom="0.25" header="0.5" footer="0"/>
  <pageSetup orientation="portrait" r:id="rId1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zoomScale="90" zoomScaleNormal="90" workbookViewId="0">
      <selection activeCell="F33" sqref="F33"/>
    </sheetView>
  </sheetViews>
  <sheetFormatPr defaultColWidth="10.7109375" defaultRowHeight="12"/>
  <cols>
    <col min="1" max="1" width="4.28515625" style="2033" customWidth="1"/>
    <col min="2" max="2" width="1.7109375" style="2033" customWidth="1"/>
    <col min="3" max="3" width="5.28515625" style="2033" customWidth="1"/>
    <col min="4" max="4" width="19.7109375" style="2033" bestFit="1" customWidth="1"/>
    <col min="5" max="5" width="8.28515625" style="2033" customWidth="1"/>
    <col min="6" max="7" width="8" style="2033" customWidth="1"/>
    <col min="8" max="8" width="11" style="2033" customWidth="1"/>
    <col min="9" max="9" width="8.140625" style="2033" customWidth="1"/>
    <col min="10" max="10" width="8.28515625" style="2033" customWidth="1"/>
    <col min="11" max="11" width="7.7109375" style="2033" customWidth="1"/>
    <col min="12" max="12" width="4.42578125" style="2033" customWidth="1"/>
    <col min="13" max="13" width="1.140625" style="2033" customWidth="1"/>
    <col min="14" max="14" width="8.7109375" style="2033" bestFit="1" customWidth="1"/>
    <col min="15" max="15" width="20" style="2033" bestFit="1" customWidth="1"/>
    <col min="16" max="16" width="10.140625" style="2033" bestFit="1" customWidth="1"/>
    <col min="17" max="17" width="12.42578125" style="2033" bestFit="1" customWidth="1"/>
    <col min="18" max="19" width="8.42578125" style="2033" bestFit="1" customWidth="1"/>
    <col min="20" max="20" width="8.7109375" style="2033" bestFit="1" customWidth="1"/>
    <col min="21" max="16384" width="10.7109375" style="2033"/>
  </cols>
  <sheetData>
    <row r="1" spans="1:20" ht="13.5" customHeight="1">
      <c r="A1" s="3844" t="s">
        <v>3399</v>
      </c>
      <c r="B1" s="3844"/>
      <c r="C1" s="3844"/>
      <c r="D1" s="3844"/>
      <c r="E1" s="3844"/>
      <c r="F1" s="2031"/>
      <c r="G1" s="2031"/>
      <c r="H1" s="2031"/>
      <c r="I1" s="2032"/>
      <c r="J1" s="2032"/>
      <c r="K1" s="2032"/>
      <c r="L1" s="2871">
        <v>63</v>
      </c>
    </row>
    <row r="2" spans="1:20">
      <c r="A2" s="2034" t="s">
        <v>2183</v>
      </c>
      <c r="B2" s="2035"/>
      <c r="C2" s="2035"/>
      <c r="D2" s="2035"/>
      <c r="E2" s="2036"/>
      <c r="F2" s="2036"/>
      <c r="G2" s="2036"/>
      <c r="H2" s="2036"/>
      <c r="I2" s="2036"/>
      <c r="J2" s="2035"/>
      <c r="K2" s="2035"/>
      <c r="L2" s="2037"/>
    </row>
    <row r="3" spans="1:20" ht="11.1" customHeight="1">
      <c r="A3" s="2038"/>
      <c r="B3" s="2039"/>
      <c r="C3" s="2040"/>
      <c r="D3" s="2039"/>
      <c r="E3" s="2036" t="s">
        <v>2184</v>
      </c>
      <c r="F3" s="2036"/>
      <c r="G3" s="2036"/>
      <c r="H3" s="2041"/>
      <c r="I3" s="2040"/>
      <c r="J3" s="2039"/>
      <c r="K3" s="2042"/>
      <c r="L3" s="2042"/>
      <c r="N3" s="2043"/>
    </row>
    <row r="4" spans="1:20" ht="11.1" customHeight="1">
      <c r="A4" s="2038"/>
      <c r="B4" s="2039"/>
      <c r="C4" s="2040"/>
      <c r="D4" s="2044" t="s">
        <v>2185</v>
      </c>
      <c r="E4" s="2040"/>
      <c r="F4" s="2044" t="s">
        <v>3</v>
      </c>
      <c r="G4" s="2045" t="s">
        <v>2186</v>
      </c>
      <c r="H4" s="2044" t="s">
        <v>2187</v>
      </c>
      <c r="I4" s="2045" t="s">
        <v>2186</v>
      </c>
      <c r="J4" s="2044" t="s">
        <v>3</v>
      </c>
      <c r="K4" s="2042"/>
      <c r="L4" s="2042"/>
      <c r="N4" s="2040"/>
      <c r="O4" s="2045"/>
      <c r="P4" s="2045"/>
      <c r="Q4" s="2045"/>
      <c r="R4" s="2045"/>
      <c r="S4" s="2045"/>
      <c r="T4" s="2040"/>
    </row>
    <row r="5" spans="1:20" ht="11.1" customHeight="1">
      <c r="A5" s="2046" t="s">
        <v>70</v>
      </c>
      <c r="B5" s="2039"/>
      <c r="C5" s="2045" t="s">
        <v>8</v>
      </c>
      <c r="D5" s="2044" t="s">
        <v>2188</v>
      </c>
      <c r="E5" s="2045" t="s">
        <v>3</v>
      </c>
      <c r="F5" s="2044" t="s">
        <v>2189</v>
      </c>
      <c r="G5" s="2045" t="s">
        <v>12</v>
      </c>
      <c r="H5" s="2044" t="s">
        <v>2190</v>
      </c>
      <c r="I5" s="2045" t="s">
        <v>2191</v>
      </c>
      <c r="J5" s="2044" t="s">
        <v>2192</v>
      </c>
      <c r="K5" s="2042"/>
      <c r="L5" s="2047" t="s">
        <v>70</v>
      </c>
      <c r="N5" s="2045"/>
      <c r="O5" s="2045"/>
      <c r="P5" s="2045"/>
      <c r="Q5" s="2045"/>
      <c r="R5" s="2045"/>
      <c r="S5" s="2045"/>
      <c r="T5" s="2040"/>
    </row>
    <row r="6" spans="1:20" ht="11.1" customHeight="1">
      <c r="A6" s="2046" t="s">
        <v>17</v>
      </c>
      <c r="B6" s="2039"/>
      <c r="C6" s="2040"/>
      <c r="D6" s="2044" t="s">
        <v>2193</v>
      </c>
      <c r="E6" s="2045" t="s">
        <v>19</v>
      </c>
      <c r="F6" s="2044" t="s">
        <v>2194</v>
      </c>
      <c r="G6" s="2045" t="s">
        <v>2194</v>
      </c>
      <c r="H6" s="2044" t="s">
        <v>13</v>
      </c>
      <c r="I6" s="2045" t="s">
        <v>2195</v>
      </c>
      <c r="J6" s="2044" t="s">
        <v>2195</v>
      </c>
      <c r="K6" s="2047" t="s">
        <v>16</v>
      </c>
      <c r="L6" s="2047" t="s">
        <v>17</v>
      </c>
      <c r="N6" s="2045"/>
      <c r="O6" s="2045"/>
      <c r="P6" s="2045"/>
      <c r="Q6" s="2045"/>
      <c r="R6" s="2045"/>
      <c r="S6" s="2045"/>
      <c r="T6" s="2045"/>
    </row>
    <row r="7" spans="1:20" ht="11.1" customHeight="1">
      <c r="A7" s="2038"/>
      <c r="B7" s="2039"/>
      <c r="C7" s="2040"/>
      <c r="D7" s="2039"/>
      <c r="E7" s="2040"/>
      <c r="F7" s="2044" t="s">
        <v>2196</v>
      </c>
      <c r="G7" s="2045" t="s">
        <v>23</v>
      </c>
      <c r="H7" s="2044" t="s">
        <v>22</v>
      </c>
      <c r="I7" s="2045" t="s">
        <v>23</v>
      </c>
      <c r="J7" s="2044" t="s">
        <v>23</v>
      </c>
      <c r="K7" s="2042"/>
      <c r="L7" s="2042"/>
      <c r="N7" s="2040"/>
      <c r="O7" s="2045"/>
      <c r="P7" s="2045"/>
      <c r="Q7" s="2045"/>
      <c r="R7" s="2045"/>
      <c r="S7" s="2045"/>
      <c r="T7" s="2040"/>
    </row>
    <row r="8" spans="1:20" ht="11.1" customHeight="1">
      <c r="A8" s="2048"/>
      <c r="B8" s="2049"/>
      <c r="C8" s="2035" t="s">
        <v>24</v>
      </c>
      <c r="D8" s="2050" t="s">
        <v>25</v>
      </c>
      <c r="E8" s="2035" t="s">
        <v>26</v>
      </c>
      <c r="F8" s="2050" t="s">
        <v>27</v>
      </c>
      <c r="G8" s="2035" t="s">
        <v>28</v>
      </c>
      <c r="H8" s="2050" t="s">
        <v>29</v>
      </c>
      <c r="I8" s="2035" t="s">
        <v>30</v>
      </c>
      <c r="J8" s="2050" t="s">
        <v>31</v>
      </c>
      <c r="K8" s="2037" t="s">
        <v>32</v>
      </c>
      <c r="L8" s="2051"/>
      <c r="N8" s="2045"/>
      <c r="O8" s="1528"/>
      <c r="P8" s="1528"/>
      <c r="Q8" s="2045"/>
      <c r="R8" s="2045"/>
      <c r="S8" s="2045"/>
      <c r="T8" s="2045"/>
    </row>
    <row r="9" spans="1:20" ht="10.5" customHeight="1">
      <c r="A9" s="2052">
        <v>1</v>
      </c>
      <c r="B9" s="2049"/>
      <c r="C9" s="2875">
        <v>1</v>
      </c>
      <c r="D9" s="2876">
        <v>1</v>
      </c>
      <c r="E9" s="2877">
        <v>14702</v>
      </c>
      <c r="F9" s="2878">
        <v>2559</v>
      </c>
      <c r="G9" s="2877">
        <v>168</v>
      </c>
      <c r="H9" s="2878">
        <v>1940</v>
      </c>
      <c r="I9" s="2877">
        <v>2479</v>
      </c>
      <c r="J9" s="2878">
        <v>5748</v>
      </c>
      <c r="K9" s="2877">
        <v>27596</v>
      </c>
      <c r="L9" s="2056">
        <v>1</v>
      </c>
      <c r="N9" s="2057"/>
      <c r="O9" s="2058"/>
      <c r="Q9" s="2040"/>
      <c r="R9" s="2040"/>
      <c r="S9" s="2040"/>
      <c r="T9" s="2059"/>
    </row>
    <row r="10" spans="1:20" ht="10.5" customHeight="1">
      <c r="A10" s="2052">
        <v>2</v>
      </c>
      <c r="B10" s="2049"/>
      <c r="C10" s="2875">
        <v>1</v>
      </c>
      <c r="D10" s="2876">
        <v>0.5</v>
      </c>
      <c r="E10" s="2877">
        <v>7</v>
      </c>
      <c r="F10" s="2878">
        <v>5</v>
      </c>
      <c r="G10" s="2877"/>
      <c r="H10" s="2878">
        <v>5</v>
      </c>
      <c r="I10" s="2877">
        <v>15</v>
      </c>
      <c r="J10" s="2878">
        <v>13</v>
      </c>
      <c r="K10" s="2877">
        <v>45</v>
      </c>
      <c r="L10" s="2056">
        <v>2</v>
      </c>
      <c r="N10" s="2043"/>
      <c r="O10" s="2058"/>
      <c r="T10" s="2061"/>
    </row>
    <row r="11" spans="1:20" ht="10.5" customHeight="1">
      <c r="A11" s="2052">
        <v>3</v>
      </c>
      <c r="B11" s="2049"/>
      <c r="C11" s="2875">
        <v>1</v>
      </c>
      <c r="D11" s="2876">
        <v>0.33</v>
      </c>
      <c r="E11" s="2877">
        <v>4</v>
      </c>
      <c r="F11" s="2878">
        <v>3</v>
      </c>
      <c r="G11" s="2877"/>
      <c r="H11" s="2878">
        <v>4</v>
      </c>
      <c r="I11" s="2877"/>
      <c r="J11" s="2878">
        <v>5</v>
      </c>
      <c r="K11" s="2877">
        <v>16</v>
      </c>
      <c r="L11" s="2056">
        <v>3</v>
      </c>
      <c r="N11" s="2043"/>
      <c r="O11" s="2058"/>
      <c r="T11" s="2061"/>
    </row>
    <row r="12" spans="1:20" ht="10.5" customHeight="1">
      <c r="A12" s="2052">
        <v>4</v>
      </c>
      <c r="B12" s="2049"/>
      <c r="C12" s="2875" t="s">
        <v>2197</v>
      </c>
      <c r="D12" s="2876">
        <v>0.75</v>
      </c>
      <c r="E12" s="2877"/>
      <c r="F12" s="2878"/>
      <c r="G12" s="2877"/>
      <c r="H12" s="2878"/>
      <c r="I12" s="2877"/>
      <c r="J12" s="2878">
        <v>7</v>
      </c>
      <c r="K12" s="2877">
        <v>7</v>
      </c>
      <c r="L12" s="2056">
        <v>4</v>
      </c>
      <c r="N12" s="2043"/>
      <c r="O12" s="2058"/>
      <c r="T12" s="2061"/>
    </row>
    <row r="13" spans="1:20" ht="10.5" customHeight="1">
      <c r="A13" s="2052">
        <v>5</v>
      </c>
      <c r="B13" s="2049"/>
      <c r="C13" s="2875" t="s">
        <v>2197</v>
      </c>
      <c r="D13" s="2876">
        <v>0.67</v>
      </c>
      <c r="E13" s="2877"/>
      <c r="F13" s="2878"/>
      <c r="G13" s="2877"/>
      <c r="H13" s="2878"/>
      <c r="I13" s="2877"/>
      <c r="J13" s="2878">
        <v>4</v>
      </c>
      <c r="K13" s="2877">
        <v>4</v>
      </c>
      <c r="L13" s="2056">
        <v>5</v>
      </c>
      <c r="N13" s="2043"/>
      <c r="O13" s="2058"/>
      <c r="T13" s="2061"/>
    </row>
    <row r="14" spans="1:20" ht="10.5" customHeight="1">
      <c r="A14" s="2052">
        <v>6</v>
      </c>
      <c r="B14" s="2049"/>
      <c r="C14" s="2875" t="s">
        <v>2197</v>
      </c>
      <c r="D14" s="2876">
        <v>0.5</v>
      </c>
      <c r="E14" s="2877"/>
      <c r="F14" s="2878"/>
      <c r="G14" s="2877"/>
      <c r="H14" s="2878">
        <v>1</v>
      </c>
      <c r="I14" s="2877">
        <v>11</v>
      </c>
      <c r="J14" s="2878">
        <v>24</v>
      </c>
      <c r="K14" s="2877">
        <v>36</v>
      </c>
      <c r="L14" s="2056">
        <v>6</v>
      </c>
      <c r="N14" s="2043"/>
      <c r="O14" s="2058"/>
      <c r="T14" s="2061"/>
    </row>
    <row r="15" spans="1:20" ht="10.5" customHeight="1">
      <c r="A15" s="2052">
        <v>7</v>
      </c>
      <c r="B15" s="2049"/>
      <c r="C15" s="2875" t="s">
        <v>2197</v>
      </c>
      <c r="D15" s="2876">
        <v>0.33</v>
      </c>
      <c r="E15" s="2877"/>
      <c r="F15" s="2878"/>
      <c r="G15" s="2877"/>
      <c r="H15" s="2878"/>
      <c r="I15" s="2877">
        <v>3</v>
      </c>
      <c r="J15" s="2878">
        <v>2</v>
      </c>
      <c r="K15" s="2877">
        <v>5</v>
      </c>
      <c r="L15" s="2056">
        <v>7</v>
      </c>
      <c r="N15" s="2043"/>
      <c r="O15" s="2058"/>
      <c r="T15" s="2061"/>
    </row>
    <row r="16" spans="1:20" ht="10.5" customHeight="1">
      <c r="A16" s="2052">
        <f>A15+1</f>
        <v>8</v>
      </c>
      <c r="B16" s="2049"/>
      <c r="C16" s="2875"/>
      <c r="D16" s="2876"/>
      <c r="E16" s="2877"/>
      <c r="F16" s="2878"/>
      <c r="G16" s="2877"/>
      <c r="H16" s="2878"/>
      <c r="I16" s="2877"/>
      <c r="J16" s="2878"/>
      <c r="K16" s="2877"/>
      <c r="L16" s="2056">
        <f>L15+1</f>
        <v>8</v>
      </c>
      <c r="N16" s="2043"/>
      <c r="T16" s="2061"/>
    </row>
    <row r="17" spans="1:20" ht="10.5" customHeight="1">
      <c r="A17" s="2052">
        <f t="shared" ref="A17:A64" si="0">A16+1</f>
        <v>9</v>
      </c>
      <c r="B17" s="2049"/>
      <c r="C17" s="2875"/>
      <c r="D17" s="2876" t="s">
        <v>2198</v>
      </c>
      <c r="E17" s="2877">
        <v>14713</v>
      </c>
      <c r="F17" s="2877">
        <v>2567</v>
      </c>
      <c r="G17" s="2877">
        <v>168</v>
      </c>
      <c r="H17" s="2877">
        <v>1950</v>
      </c>
      <c r="I17" s="2877">
        <v>2508</v>
      </c>
      <c r="J17" s="2877">
        <v>5803</v>
      </c>
      <c r="K17" s="2877">
        <v>27709</v>
      </c>
      <c r="L17" s="2056">
        <f t="shared" ref="L17:L64" si="1">L16+1</f>
        <v>9</v>
      </c>
      <c r="N17" s="2043"/>
      <c r="O17" s="2058"/>
      <c r="T17" s="2063"/>
    </row>
    <row r="18" spans="1:20" ht="10.5" customHeight="1">
      <c r="A18" s="2052">
        <f t="shared" si="0"/>
        <v>10</v>
      </c>
      <c r="B18" s="2049"/>
      <c r="C18" s="2875"/>
      <c r="D18" s="2876"/>
      <c r="E18" s="2877"/>
      <c r="F18" s="2878"/>
      <c r="G18" s="2877"/>
      <c r="H18" s="2878"/>
      <c r="I18" s="2877"/>
      <c r="J18" s="2878"/>
      <c r="K18" s="2877"/>
      <c r="L18" s="2056">
        <f t="shared" si="1"/>
        <v>10</v>
      </c>
      <c r="N18" s="2043"/>
      <c r="T18" s="2061"/>
    </row>
    <row r="19" spans="1:20" ht="10.5" customHeight="1">
      <c r="A19" s="2052">
        <f t="shared" si="0"/>
        <v>11</v>
      </c>
      <c r="B19" s="2049"/>
      <c r="C19" s="2875"/>
      <c r="D19" s="2876"/>
      <c r="E19" s="2877"/>
      <c r="F19" s="2878"/>
      <c r="G19" s="2877"/>
      <c r="H19" s="2878"/>
      <c r="I19" s="2877"/>
      <c r="J19" s="2878"/>
      <c r="K19" s="2877"/>
      <c r="L19" s="2056">
        <f t="shared" si="1"/>
        <v>11</v>
      </c>
      <c r="N19" s="2043"/>
      <c r="T19" s="2061"/>
    </row>
    <row r="20" spans="1:20" ht="10.5" customHeight="1">
      <c r="A20" s="2052">
        <f t="shared" si="0"/>
        <v>12</v>
      </c>
      <c r="B20" s="2049"/>
      <c r="C20" s="2875">
        <v>3</v>
      </c>
      <c r="D20" s="2876">
        <v>1</v>
      </c>
      <c r="E20" s="2877">
        <v>23</v>
      </c>
      <c r="F20" s="2878">
        <v>9</v>
      </c>
      <c r="G20" s="2877"/>
      <c r="H20" s="2878"/>
      <c r="I20" s="2877">
        <v>5</v>
      </c>
      <c r="J20" s="2878"/>
      <c r="K20" s="2877">
        <v>37</v>
      </c>
      <c r="L20" s="2056">
        <f t="shared" si="1"/>
        <v>12</v>
      </c>
      <c r="N20" s="2043"/>
      <c r="O20" s="2058"/>
      <c r="T20" s="2061"/>
    </row>
    <row r="21" spans="1:20" ht="10.5" customHeight="1">
      <c r="A21" s="2052">
        <f t="shared" si="0"/>
        <v>13</v>
      </c>
      <c r="B21" s="2049"/>
      <c r="C21" s="2879" t="s">
        <v>2199</v>
      </c>
      <c r="D21" s="2876">
        <v>1</v>
      </c>
      <c r="E21" s="2877"/>
      <c r="F21" s="2878"/>
      <c r="G21" s="2877"/>
      <c r="H21" s="2878"/>
      <c r="I21" s="2877"/>
      <c r="J21" s="2878">
        <v>2</v>
      </c>
      <c r="K21" s="2877">
        <v>2</v>
      </c>
      <c r="L21" s="2056">
        <f t="shared" si="1"/>
        <v>13</v>
      </c>
      <c r="N21" s="2043"/>
      <c r="O21" s="2058"/>
      <c r="T21" s="2061"/>
    </row>
    <row r="22" spans="1:20" ht="10.5" customHeight="1">
      <c r="A22" s="2052">
        <f t="shared" si="0"/>
        <v>14</v>
      </c>
      <c r="B22" s="2049"/>
      <c r="C22" s="2875" t="s">
        <v>3006</v>
      </c>
      <c r="D22" s="2876">
        <v>1</v>
      </c>
      <c r="E22" s="2880"/>
      <c r="F22" s="2880"/>
      <c r="G22" s="2880"/>
      <c r="H22" s="2880"/>
      <c r="I22" s="2880"/>
      <c r="J22" s="2880"/>
      <c r="K22" s="2881"/>
      <c r="L22" s="2056">
        <f t="shared" si="1"/>
        <v>14</v>
      </c>
      <c r="N22" s="2043"/>
      <c r="O22" s="2058"/>
      <c r="T22" s="2061"/>
    </row>
    <row r="23" spans="1:20" ht="10.5" customHeight="1">
      <c r="A23" s="2052">
        <f t="shared" si="0"/>
        <v>15</v>
      </c>
      <c r="B23" s="2049"/>
      <c r="C23" s="2875" t="s">
        <v>2200</v>
      </c>
      <c r="D23" s="2876">
        <v>1</v>
      </c>
      <c r="E23" s="2877">
        <v>337</v>
      </c>
      <c r="F23" s="2878">
        <v>177</v>
      </c>
      <c r="G23" s="2877">
        <v>4</v>
      </c>
      <c r="H23" s="2878">
        <v>32</v>
      </c>
      <c r="I23" s="2877">
        <v>47</v>
      </c>
      <c r="J23" s="2878">
        <v>80</v>
      </c>
      <c r="K23" s="2877">
        <v>677</v>
      </c>
      <c r="L23" s="2056">
        <f t="shared" si="1"/>
        <v>15</v>
      </c>
      <c r="N23" s="2043"/>
      <c r="O23" s="2058"/>
      <c r="T23" s="2061"/>
    </row>
    <row r="24" spans="1:20" ht="10.5" customHeight="1">
      <c r="A24" s="2052">
        <f t="shared" si="0"/>
        <v>16</v>
      </c>
      <c r="B24" s="2049"/>
      <c r="C24" s="2875" t="s">
        <v>2201</v>
      </c>
      <c r="D24" s="2876">
        <v>0.5</v>
      </c>
      <c r="E24" s="2877"/>
      <c r="F24" s="2878"/>
      <c r="G24" s="2877"/>
      <c r="H24" s="2878">
        <v>1</v>
      </c>
      <c r="I24" s="2877"/>
      <c r="J24" s="2878">
        <v>5</v>
      </c>
      <c r="K24" s="2877">
        <v>6</v>
      </c>
      <c r="L24" s="2056">
        <f t="shared" si="1"/>
        <v>16</v>
      </c>
      <c r="N24" s="2043"/>
      <c r="T24" s="2061"/>
    </row>
    <row r="25" spans="1:20" ht="10.5" customHeight="1">
      <c r="A25" s="2052">
        <f t="shared" si="0"/>
        <v>17</v>
      </c>
      <c r="B25" s="2049"/>
      <c r="C25" s="2875"/>
      <c r="D25" s="2876"/>
      <c r="E25" s="2877"/>
      <c r="F25" s="2878"/>
      <c r="G25" s="2877"/>
      <c r="H25" s="2878"/>
      <c r="I25" s="2877"/>
      <c r="J25" s="2878"/>
      <c r="K25" s="2877"/>
      <c r="L25" s="2056">
        <f t="shared" si="1"/>
        <v>17</v>
      </c>
      <c r="N25" s="2043"/>
      <c r="O25" s="2058"/>
      <c r="T25" s="2061"/>
    </row>
    <row r="26" spans="1:20" ht="10.5" customHeight="1">
      <c r="A26" s="2052">
        <f t="shared" si="0"/>
        <v>18</v>
      </c>
      <c r="B26" s="2049"/>
      <c r="C26" s="2875"/>
      <c r="D26" s="2876" t="s">
        <v>2202</v>
      </c>
      <c r="E26" s="2877">
        <v>360</v>
      </c>
      <c r="F26" s="2877">
        <v>186</v>
      </c>
      <c r="G26" s="2877">
        <v>4</v>
      </c>
      <c r="H26" s="2877">
        <v>33</v>
      </c>
      <c r="I26" s="2877">
        <v>52</v>
      </c>
      <c r="J26" s="2877">
        <v>87</v>
      </c>
      <c r="K26" s="2877">
        <v>722</v>
      </c>
      <c r="L26" s="2056">
        <f t="shared" si="1"/>
        <v>18</v>
      </c>
      <c r="N26" s="2043"/>
      <c r="T26" s="2061"/>
    </row>
    <row r="27" spans="1:20" ht="10.5" customHeight="1">
      <c r="A27" s="2052">
        <f t="shared" si="0"/>
        <v>19</v>
      </c>
      <c r="B27" s="2049"/>
      <c r="C27" s="2875"/>
      <c r="D27" s="2876"/>
      <c r="E27" s="2877"/>
      <c r="F27" s="2877"/>
      <c r="G27" s="2877"/>
      <c r="H27" s="2877"/>
      <c r="I27" s="2877"/>
      <c r="J27" s="2877"/>
      <c r="K27" s="2877"/>
      <c r="L27" s="2056">
        <f t="shared" si="1"/>
        <v>19</v>
      </c>
      <c r="N27" s="2043"/>
      <c r="T27" s="2061"/>
    </row>
    <row r="28" spans="1:20" ht="10.5" customHeight="1">
      <c r="A28" s="2052">
        <f t="shared" si="0"/>
        <v>20</v>
      </c>
      <c r="B28" s="2049"/>
      <c r="C28" s="2875"/>
      <c r="D28" s="2876"/>
      <c r="E28" s="2877"/>
      <c r="F28" s="2878"/>
      <c r="G28" s="2877"/>
      <c r="H28" s="2878"/>
      <c r="I28" s="2877"/>
      <c r="J28" s="2878"/>
      <c r="K28" s="2877"/>
      <c r="L28" s="2056">
        <f t="shared" si="1"/>
        <v>20</v>
      </c>
      <c r="N28" s="2043"/>
      <c r="O28" s="2058"/>
      <c r="T28" s="2061"/>
    </row>
    <row r="29" spans="1:20" ht="10.5" customHeight="1">
      <c r="A29" s="2052">
        <f t="shared" si="0"/>
        <v>21</v>
      </c>
      <c r="B29" s="2049"/>
      <c r="C29" s="2875">
        <v>4</v>
      </c>
      <c r="D29" s="2876">
        <v>1</v>
      </c>
      <c r="E29" s="2877">
        <v>6</v>
      </c>
      <c r="F29" s="2878"/>
      <c r="G29" s="2877"/>
      <c r="H29" s="2878"/>
      <c r="I29" s="2877">
        <v>1</v>
      </c>
      <c r="J29" s="2878">
        <v>33</v>
      </c>
      <c r="K29" s="2877">
        <v>40</v>
      </c>
      <c r="L29" s="2056">
        <f t="shared" si="1"/>
        <v>21</v>
      </c>
      <c r="N29" s="2043"/>
      <c r="O29" s="2058"/>
      <c r="T29" s="2061"/>
    </row>
    <row r="30" spans="1:20" ht="10.5" customHeight="1">
      <c r="A30" s="2052">
        <f t="shared" si="0"/>
        <v>22</v>
      </c>
      <c r="B30" s="2049"/>
      <c r="C30" s="2875" t="s">
        <v>2203</v>
      </c>
      <c r="D30" s="2876">
        <v>1</v>
      </c>
      <c r="E30" s="2877"/>
      <c r="F30" s="2878"/>
      <c r="G30" s="2877"/>
      <c r="H30" s="2878"/>
      <c r="I30" s="2877"/>
      <c r="J30" s="2878"/>
      <c r="K30" s="2877"/>
      <c r="L30" s="2056">
        <f t="shared" si="1"/>
        <v>22</v>
      </c>
      <c r="N30" s="2043"/>
      <c r="O30" s="2058"/>
      <c r="T30" s="2061"/>
    </row>
    <row r="31" spans="1:20" ht="10.5" customHeight="1">
      <c r="A31" s="2052">
        <f t="shared" si="0"/>
        <v>23</v>
      </c>
      <c r="B31" s="2049"/>
      <c r="C31" s="2875" t="s">
        <v>2204</v>
      </c>
      <c r="D31" s="2876">
        <v>0.5</v>
      </c>
      <c r="E31" s="2877"/>
      <c r="F31" s="2878"/>
      <c r="G31" s="2877"/>
      <c r="H31" s="2878"/>
      <c r="I31" s="2877"/>
      <c r="J31" s="2878"/>
      <c r="K31" s="2877"/>
      <c r="L31" s="2056">
        <f t="shared" si="1"/>
        <v>23</v>
      </c>
      <c r="N31" s="2043"/>
      <c r="T31" s="2061"/>
    </row>
    <row r="32" spans="1:20" ht="10.5" customHeight="1">
      <c r="A32" s="2052">
        <f t="shared" si="0"/>
        <v>24</v>
      </c>
      <c r="B32" s="2049"/>
      <c r="C32" s="2875"/>
      <c r="D32" s="2876"/>
      <c r="E32" s="2877"/>
      <c r="F32" s="2878"/>
      <c r="G32" s="2877"/>
      <c r="H32" s="2878"/>
      <c r="I32" s="2877"/>
      <c r="J32" s="2878"/>
      <c r="K32" s="2877"/>
      <c r="L32" s="2056">
        <f t="shared" si="1"/>
        <v>24</v>
      </c>
      <c r="N32" s="2043"/>
      <c r="O32" s="2058"/>
      <c r="T32" s="2061"/>
    </row>
    <row r="33" spans="1:20" ht="10.5" customHeight="1">
      <c r="A33" s="2052">
        <f t="shared" si="0"/>
        <v>25</v>
      </c>
      <c r="B33" s="2049"/>
      <c r="C33" s="2875"/>
      <c r="D33" s="2876" t="s">
        <v>2205</v>
      </c>
      <c r="E33" s="2877">
        <v>6</v>
      </c>
      <c r="F33" s="2877"/>
      <c r="G33" s="2877"/>
      <c r="H33" s="2877"/>
      <c r="I33" s="2877">
        <v>1</v>
      </c>
      <c r="J33" s="2877">
        <v>33</v>
      </c>
      <c r="K33" s="2877">
        <v>40</v>
      </c>
      <c r="L33" s="2056">
        <f t="shared" si="1"/>
        <v>25</v>
      </c>
      <c r="N33" s="2043"/>
      <c r="T33" s="2061"/>
    </row>
    <row r="34" spans="1:20" ht="10.5" customHeight="1">
      <c r="A34" s="2052">
        <f t="shared" si="0"/>
        <v>26</v>
      </c>
      <c r="B34" s="2049"/>
      <c r="C34" s="2875"/>
      <c r="D34" s="2876"/>
      <c r="E34" s="2877"/>
      <c r="F34" s="2878"/>
      <c r="G34" s="2877"/>
      <c r="H34" s="2878"/>
      <c r="I34" s="2877"/>
      <c r="J34" s="2878"/>
      <c r="K34" s="2877"/>
      <c r="L34" s="2056">
        <f t="shared" si="1"/>
        <v>26</v>
      </c>
      <c r="N34" s="2043"/>
      <c r="T34" s="2061"/>
    </row>
    <row r="35" spans="1:20" ht="10.5" customHeight="1">
      <c r="A35" s="2052">
        <f t="shared" si="0"/>
        <v>27</v>
      </c>
      <c r="B35" s="2049"/>
      <c r="C35" s="2875"/>
      <c r="D35" s="2876"/>
      <c r="E35" s="2877"/>
      <c r="F35" s="2878"/>
      <c r="G35" s="2877"/>
      <c r="H35" s="2878"/>
      <c r="I35" s="2877"/>
      <c r="J35" s="2878"/>
      <c r="K35" s="2877"/>
      <c r="L35" s="2056">
        <f t="shared" si="1"/>
        <v>27</v>
      </c>
      <c r="N35" s="2043"/>
      <c r="O35" s="2058"/>
      <c r="T35" s="2061"/>
    </row>
    <row r="36" spans="1:20" ht="10.5" customHeight="1">
      <c r="A36" s="2052">
        <f t="shared" si="0"/>
        <v>28</v>
      </c>
      <c r="B36" s="2049"/>
      <c r="C36" s="2875">
        <v>5</v>
      </c>
      <c r="D36" s="2876">
        <v>1</v>
      </c>
      <c r="E36" s="2877">
        <v>4390</v>
      </c>
      <c r="F36" s="2878">
        <v>1137</v>
      </c>
      <c r="G36" s="2877">
        <v>589</v>
      </c>
      <c r="H36" s="2878">
        <v>365</v>
      </c>
      <c r="I36" s="2877">
        <v>132</v>
      </c>
      <c r="J36" s="2878">
        <v>531</v>
      </c>
      <c r="K36" s="2877">
        <v>7144</v>
      </c>
      <c r="L36" s="2056">
        <f t="shared" si="1"/>
        <v>28</v>
      </c>
      <c r="N36" s="2043"/>
      <c r="T36" s="2061"/>
    </row>
    <row r="37" spans="1:20" ht="10.5" customHeight="1">
      <c r="A37" s="2052">
        <f t="shared" si="0"/>
        <v>29</v>
      </c>
      <c r="B37" s="2049"/>
      <c r="C37" s="2875"/>
      <c r="D37" s="2876"/>
      <c r="E37" s="2877"/>
      <c r="F37" s="2878"/>
      <c r="G37" s="2877"/>
      <c r="H37" s="2878"/>
      <c r="I37" s="2877"/>
      <c r="J37" s="2878"/>
      <c r="K37" s="2877"/>
      <c r="L37" s="2056">
        <f t="shared" si="1"/>
        <v>29</v>
      </c>
      <c r="N37" s="2043"/>
      <c r="O37" s="2058"/>
      <c r="T37" s="2061"/>
    </row>
    <row r="38" spans="1:20" ht="10.5" customHeight="1">
      <c r="A38" s="2052">
        <f t="shared" si="0"/>
        <v>30</v>
      </c>
      <c r="B38" s="2049"/>
      <c r="C38" s="2875"/>
      <c r="D38" s="2876" t="s">
        <v>2206</v>
      </c>
      <c r="E38" s="2877">
        <v>4390</v>
      </c>
      <c r="F38" s="2877">
        <v>1137</v>
      </c>
      <c r="G38" s="2877">
        <v>589</v>
      </c>
      <c r="H38" s="2877">
        <v>365</v>
      </c>
      <c r="I38" s="2877">
        <v>132</v>
      </c>
      <c r="J38" s="2877">
        <v>531</v>
      </c>
      <c r="K38" s="2877">
        <v>7144</v>
      </c>
      <c r="L38" s="2056">
        <f t="shared" si="1"/>
        <v>30</v>
      </c>
      <c r="N38" s="2043"/>
      <c r="T38" s="2061"/>
    </row>
    <row r="39" spans="1:20" ht="10.5" customHeight="1">
      <c r="A39" s="2052">
        <f t="shared" si="0"/>
        <v>31</v>
      </c>
      <c r="B39" s="2049"/>
      <c r="C39" s="2035"/>
      <c r="D39" s="2053"/>
      <c r="E39" s="2060"/>
      <c r="F39" s="2062"/>
      <c r="G39" s="2060"/>
      <c r="H39" s="2062"/>
      <c r="I39" s="2060"/>
      <c r="J39" s="2062"/>
      <c r="K39" s="2060"/>
      <c r="L39" s="2056">
        <f t="shared" si="1"/>
        <v>31</v>
      </c>
      <c r="N39" s="2064"/>
      <c r="T39" s="2061"/>
    </row>
    <row r="40" spans="1:20" ht="10.5" customHeight="1">
      <c r="A40" s="2052">
        <f t="shared" si="0"/>
        <v>32</v>
      </c>
      <c r="B40" s="2049"/>
      <c r="C40" s="2035"/>
      <c r="D40" s="2053"/>
      <c r="E40" s="2054"/>
      <c r="F40" s="2055"/>
      <c r="G40" s="2054"/>
      <c r="H40" s="2055"/>
      <c r="I40" s="2054"/>
      <c r="J40" s="2055"/>
      <c r="K40" s="2054"/>
      <c r="L40" s="2056">
        <f t="shared" si="1"/>
        <v>32</v>
      </c>
      <c r="N40" s="2043"/>
      <c r="T40" s="2061"/>
    </row>
    <row r="41" spans="1:20" ht="10.5" customHeight="1">
      <c r="A41" s="2052">
        <f t="shared" si="0"/>
        <v>33</v>
      </c>
      <c r="B41" s="2049"/>
      <c r="C41" s="2035"/>
      <c r="D41" s="2053"/>
      <c r="E41" s="2054"/>
      <c r="F41" s="2055"/>
      <c r="G41" s="2054"/>
      <c r="H41" s="2055"/>
      <c r="I41" s="2054"/>
      <c r="J41" s="2055"/>
      <c r="K41" s="2054"/>
      <c r="L41" s="2056">
        <f t="shared" si="1"/>
        <v>33</v>
      </c>
      <c r="N41" s="2043"/>
      <c r="T41" s="2061"/>
    </row>
    <row r="42" spans="1:20" ht="10.5" customHeight="1">
      <c r="A42" s="2052">
        <f t="shared" si="0"/>
        <v>34</v>
      </c>
      <c r="B42" s="2049"/>
      <c r="C42" s="2035"/>
      <c r="D42" s="2053"/>
      <c r="E42" s="2054"/>
      <c r="F42" s="2055"/>
      <c r="G42" s="2054"/>
      <c r="H42" s="2055"/>
      <c r="I42" s="2054"/>
      <c r="J42" s="2055"/>
      <c r="K42" s="2054"/>
      <c r="L42" s="2056">
        <f t="shared" si="1"/>
        <v>34</v>
      </c>
      <c r="N42" s="2043"/>
      <c r="T42" s="2061"/>
    </row>
    <row r="43" spans="1:20" ht="10.5" customHeight="1">
      <c r="A43" s="2052">
        <f t="shared" si="0"/>
        <v>35</v>
      </c>
      <c r="B43" s="2049"/>
      <c r="C43" s="2035"/>
      <c r="D43" s="2053"/>
      <c r="E43" s="2054"/>
      <c r="F43" s="2055"/>
      <c r="G43" s="2054"/>
      <c r="H43" s="2055"/>
      <c r="I43" s="2054"/>
      <c r="J43" s="2055"/>
      <c r="K43" s="2054"/>
      <c r="L43" s="2056">
        <f t="shared" si="1"/>
        <v>35</v>
      </c>
      <c r="N43" s="2043"/>
      <c r="T43" s="2061"/>
    </row>
    <row r="44" spans="1:20" ht="10.5" customHeight="1">
      <c r="A44" s="2052">
        <f t="shared" si="0"/>
        <v>36</v>
      </c>
      <c r="B44" s="2049"/>
      <c r="C44" s="2035"/>
      <c r="D44" s="2053"/>
      <c r="E44" s="2054"/>
      <c r="F44" s="2055"/>
      <c r="G44" s="2054"/>
      <c r="H44" s="2055"/>
      <c r="I44" s="2054"/>
      <c r="J44" s="2055"/>
      <c r="K44" s="2054"/>
      <c r="L44" s="2056">
        <f t="shared" si="1"/>
        <v>36</v>
      </c>
      <c r="N44" s="2043"/>
      <c r="T44" s="2061"/>
    </row>
    <row r="45" spans="1:20" ht="10.5" customHeight="1">
      <c r="A45" s="2052">
        <f t="shared" si="0"/>
        <v>37</v>
      </c>
      <c r="B45" s="2049"/>
      <c r="C45" s="2035"/>
      <c r="D45" s="2053"/>
      <c r="E45" s="2054"/>
      <c r="F45" s="2055"/>
      <c r="G45" s="2054"/>
      <c r="H45" s="2055"/>
      <c r="I45" s="2054"/>
      <c r="J45" s="2055"/>
      <c r="K45" s="2054"/>
      <c r="L45" s="2056">
        <f t="shared" si="1"/>
        <v>37</v>
      </c>
      <c r="N45" s="2043"/>
      <c r="T45" s="2061"/>
    </row>
    <row r="46" spans="1:20" ht="10.5" customHeight="1">
      <c r="A46" s="2052">
        <f t="shared" si="0"/>
        <v>38</v>
      </c>
      <c r="B46" s="2049"/>
      <c r="C46" s="2035"/>
      <c r="D46" s="2053"/>
      <c r="E46" s="2054"/>
      <c r="F46" s="2055"/>
      <c r="G46" s="2054"/>
      <c r="H46" s="2055"/>
      <c r="I46" s="2054"/>
      <c r="J46" s="2055"/>
      <c r="K46" s="2054"/>
      <c r="L46" s="2056">
        <f t="shared" si="1"/>
        <v>38</v>
      </c>
      <c r="N46" s="2043"/>
      <c r="T46" s="2061"/>
    </row>
    <row r="47" spans="1:20" ht="10.5" customHeight="1">
      <c r="A47" s="2052">
        <f t="shared" si="0"/>
        <v>39</v>
      </c>
      <c r="B47" s="2049"/>
      <c r="C47" s="2035"/>
      <c r="D47" s="2053"/>
      <c r="E47" s="2054"/>
      <c r="F47" s="2055"/>
      <c r="G47" s="2054"/>
      <c r="H47" s="2055"/>
      <c r="I47" s="2054"/>
      <c r="J47" s="2055"/>
      <c r="K47" s="2054"/>
      <c r="L47" s="2056">
        <f t="shared" si="1"/>
        <v>39</v>
      </c>
      <c r="N47" s="2043"/>
      <c r="T47" s="2061"/>
    </row>
    <row r="48" spans="1:20" ht="10.5" customHeight="1">
      <c r="A48" s="2052">
        <f t="shared" si="0"/>
        <v>40</v>
      </c>
      <c r="B48" s="2049"/>
      <c r="C48" s="2035"/>
      <c r="D48" s="2053"/>
      <c r="E48" s="2054"/>
      <c r="F48" s="2055"/>
      <c r="G48" s="2054"/>
      <c r="H48" s="2055"/>
      <c r="I48" s="2054"/>
      <c r="J48" s="2055"/>
      <c r="K48" s="2054"/>
      <c r="L48" s="2056">
        <f t="shared" si="1"/>
        <v>40</v>
      </c>
      <c r="T48" s="2061"/>
    </row>
    <row r="49" spans="1:20" ht="10.5" customHeight="1">
      <c r="A49" s="2052">
        <f t="shared" si="0"/>
        <v>41</v>
      </c>
      <c r="B49" s="2049"/>
      <c r="C49" s="2035"/>
      <c r="D49" s="2053"/>
      <c r="E49" s="2054"/>
      <c r="F49" s="2055"/>
      <c r="G49" s="2054"/>
      <c r="H49" s="2055"/>
      <c r="I49" s="2054"/>
      <c r="J49" s="2055"/>
      <c r="K49" s="2054"/>
      <c r="L49" s="2056">
        <f t="shared" si="1"/>
        <v>41</v>
      </c>
      <c r="T49" s="2061"/>
    </row>
    <row r="50" spans="1:20" ht="10.5" customHeight="1">
      <c r="A50" s="2052">
        <f t="shared" si="0"/>
        <v>42</v>
      </c>
      <c r="B50" s="2049"/>
      <c r="C50" s="2035"/>
      <c r="D50" s="2053"/>
      <c r="E50" s="2054"/>
      <c r="F50" s="2055"/>
      <c r="G50" s="2054"/>
      <c r="H50" s="2055"/>
      <c r="I50" s="2054"/>
      <c r="J50" s="2055"/>
      <c r="K50" s="2054"/>
      <c r="L50" s="2056">
        <f t="shared" si="1"/>
        <v>42</v>
      </c>
      <c r="T50" s="2061"/>
    </row>
    <row r="51" spans="1:20" ht="10.5" customHeight="1">
      <c r="A51" s="2052">
        <f t="shared" si="0"/>
        <v>43</v>
      </c>
      <c r="B51" s="2049"/>
      <c r="C51" s="2035"/>
      <c r="D51" s="2053"/>
      <c r="E51" s="2054"/>
      <c r="F51" s="2055"/>
      <c r="G51" s="2054"/>
      <c r="H51" s="2055"/>
      <c r="I51" s="2054"/>
      <c r="J51" s="2055"/>
      <c r="K51" s="2054"/>
      <c r="L51" s="2056">
        <f t="shared" si="1"/>
        <v>43</v>
      </c>
      <c r="T51" s="2061"/>
    </row>
    <row r="52" spans="1:20" ht="10.5" customHeight="1">
      <c r="A52" s="2052">
        <f t="shared" si="0"/>
        <v>44</v>
      </c>
      <c r="B52" s="2049"/>
      <c r="C52" s="2035"/>
      <c r="D52" s="2053"/>
      <c r="E52" s="2054"/>
      <c r="F52" s="2055"/>
      <c r="G52" s="2054"/>
      <c r="H52" s="2055"/>
      <c r="I52" s="2054"/>
      <c r="J52" s="2055"/>
      <c r="K52" s="2054"/>
      <c r="L52" s="2056">
        <f t="shared" si="1"/>
        <v>44</v>
      </c>
      <c r="T52" s="2061"/>
    </row>
    <row r="53" spans="1:20" ht="10.5" customHeight="1">
      <c r="A53" s="2052">
        <f t="shared" si="0"/>
        <v>45</v>
      </c>
      <c r="B53" s="2049"/>
      <c r="C53" s="2035"/>
      <c r="D53" s="2053"/>
      <c r="E53" s="2054"/>
      <c r="F53" s="2055"/>
      <c r="G53" s="2054"/>
      <c r="H53" s="2055"/>
      <c r="I53" s="2054"/>
      <c r="J53" s="2055"/>
      <c r="K53" s="2054"/>
      <c r="L53" s="2056">
        <f t="shared" si="1"/>
        <v>45</v>
      </c>
      <c r="T53" s="2061"/>
    </row>
    <row r="54" spans="1:20" ht="10.5" customHeight="1">
      <c r="A54" s="2052">
        <f t="shared" si="0"/>
        <v>46</v>
      </c>
      <c r="B54" s="2049"/>
      <c r="C54" s="2035"/>
      <c r="D54" s="2053"/>
      <c r="E54" s="2054"/>
      <c r="F54" s="2055"/>
      <c r="G54" s="2054"/>
      <c r="H54" s="2055"/>
      <c r="I54" s="2054"/>
      <c r="J54" s="2055"/>
      <c r="K54" s="2054"/>
      <c r="L54" s="2056">
        <f t="shared" si="1"/>
        <v>46</v>
      </c>
      <c r="T54" s="2061"/>
    </row>
    <row r="55" spans="1:20" ht="10.5" customHeight="1">
      <c r="A55" s="2052">
        <f t="shared" si="0"/>
        <v>47</v>
      </c>
      <c r="B55" s="2049"/>
      <c r="C55" s="2035"/>
      <c r="D55" s="2053"/>
      <c r="E55" s="2054"/>
      <c r="F55" s="2055"/>
      <c r="G55" s="2054"/>
      <c r="H55" s="2055"/>
      <c r="I55" s="2054"/>
      <c r="J55" s="2055"/>
      <c r="K55" s="2054"/>
      <c r="L55" s="2056">
        <f t="shared" si="1"/>
        <v>47</v>
      </c>
      <c r="T55" s="2061"/>
    </row>
    <row r="56" spans="1:20" ht="10.5" customHeight="1">
      <c r="A56" s="2052">
        <f t="shared" si="0"/>
        <v>48</v>
      </c>
      <c r="B56" s="2049"/>
      <c r="C56" s="2035"/>
      <c r="D56" s="2053"/>
      <c r="E56" s="2054"/>
      <c r="F56" s="2055"/>
      <c r="G56" s="2054"/>
      <c r="H56" s="2055"/>
      <c r="I56" s="2054"/>
      <c r="J56" s="2055"/>
      <c r="K56" s="2054"/>
      <c r="L56" s="2056">
        <f t="shared" si="1"/>
        <v>48</v>
      </c>
      <c r="T56" s="2061"/>
    </row>
    <row r="57" spans="1:20" ht="10.5" customHeight="1">
      <c r="A57" s="2052">
        <f t="shared" si="0"/>
        <v>49</v>
      </c>
      <c r="B57" s="2049"/>
      <c r="C57" s="2035"/>
      <c r="D57" s="2053"/>
      <c r="E57" s="2054"/>
      <c r="F57" s="2055"/>
      <c r="G57" s="2054"/>
      <c r="H57" s="2055"/>
      <c r="I57" s="2054"/>
      <c r="J57" s="2055"/>
      <c r="K57" s="2054"/>
      <c r="L57" s="2056">
        <f t="shared" si="1"/>
        <v>49</v>
      </c>
      <c r="T57" s="2061"/>
    </row>
    <row r="58" spans="1:20" ht="10.5" customHeight="1">
      <c r="A58" s="2052">
        <f t="shared" si="0"/>
        <v>50</v>
      </c>
      <c r="B58" s="2049"/>
      <c r="C58" s="2035"/>
      <c r="D58" s="2053"/>
      <c r="E58" s="2054"/>
      <c r="F58" s="2055"/>
      <c r="G58" s="2054"/>
      <c r="H58" s="2055"/>
      <c r="I58" s="2054"/>
      <c r="J58" s="2055"/>
      <c r="K58" s="2054"/>
      <c r="L58" s="2056">
        <f t="shared" si="1"/>
        <v>50</v>
      </c>
      <c r="T58" s="2061"/>
    </row>
    <row r="59" spans="1:20" ht="10.5" customHeight="1">
      <c r="A59" s="2052">
        <f t="shared" si="0"/>
        <v>51</v>
      </c>
      <c r="B59" s="2049"/>
      <c r="C59" s="2035"/>
      <c r="D59" s="2053"/>
      <c r="E59" s="2054"/>
      <c r="F59" s="2055"/>
      <c r="G59" s="2054"/>
      <c r="H59" s="2055"/>
      <c r="I59" s="2054"/>
      <c r="J59" s="2055"/>
      <c r="K59" s="2054"/>
      <c r="L59" s="2056">
        <f t="shared" si="1"/>
        <v>51</v>
      </c>
      <c r="T59" s="2061"/>
    </row>
    <row r="60" spans="1:20" ht="10.5" customHeight="1">
      <c r="A60" s="2052">
        <f t="shared" si="0"/>
        <v>52</v>
      </c>
      <c r="B60" s="2049"/>
      <c r="C60" s="2035"/>
      <c r="D60" s="2053"/>
      <c r="E60" s="2054"/>
      <c r="F60" s="2055"/>
      <c r="G60" s="2054"/>
      <c r="H60" s="2055"/>
      <c r="I60" s="2054"/>
      <c r="J60" s="2055"/>
      <c r="K60" s="2054"/>
      <c r="L60" s="2056">
        <f t="shared" si="1"/>
        <v>52</v>
      </c>
      <c r="T60" s="2061"/>
    </row>
    <row r="61" spans="1:20" ht="10.5" customHeight="1">
      <c r="A61" s="2052">
        <f t="shared" si="0"/>
        <v>53</v>
      </c>
      <c r="B61" s="2049"/>
      <c r="C61" s="2035"/>
      <c r="D61" s="2053"/>
      <c r="E61" s="2054"/>
      <c r="F61" s="2055"/>
      <c r="G61" s="2054"/>
      <c r="H61" s="2055"/>
      <c r="I61" s="2054"/>
      <c r="J61" s="2055"/>
      <c r="K61" s="2054"/>
      <c r="L61" s="2056">
        <f t="shared" si="1"/>
        <v>53</v>
      </c>
      <c r="T61" s="2061"/>
    </row>
    <row r="62" spans="1:20" ht="10.5" customHeight="1">
      <c r="A62" s="2052">
        <f t="shared" si="0"/>
        <v>54</v>
      </c>
      <c r="B62" s="2049"/>
      <c r="C62" s="2035"/>
      <c r="D62" s="2053"/>
      <c r="E62" s="2054"/>
      <c r="F62" s="2055"/>
      <c r="G62" s="2054"/>
      <c r="H62" s="2055"/>
      <c r="I62" s="2054"/>
      <c r="J62" s="2055"/>
      <c r="K62" s="2054"/>
      <c r="L62" s="2056">
        <f t="shared" si="1"/>
        <v>54</v>
      </c>
      <c r="T62" s="2061"/>
    </row>
    <row r="63" spans="1:20" ht="10.5" customHeight="1">
      <c r="A63" s="2052">
        <f t="shared" si="0"/>
        <v>55</v>
      </c>
      <c r="B63" s="2049"/>
      <c r="C63" s="2035"/>
      <c r="D63" s="2053"/>
      <c r="E63" s="2054"/>
      <c r="F63" s="2055"/>
      <c r="G63" s="2054"/>
      <c r="H63" s="2055"/>
      <c r="I63" s="2054"/>
      <c r="J63" s="2055"/>
      <c r="K63" s="2054"/>
      <c r="L63" s="2056">
        <f t="shared" si="1"/>
        <v>55</v>
      </c>
      <c r="T63" s="2061"/>
    </row>
    <row r="64" spans="1:20" ht="10.5" customHeight="1">
      <c r="A64" s="2052">
        <f t="shared" si="0"/>
        <v>56</v>
      </c>
      <c r="B64" s="2049"/>
      <c r="C64" s="2035"/>
      <c r="D64" s="2053"/>
      <c r="E64" s="2054"/>
      <c r="F64" s="2982"/>
      <c r="G64" s="2982"/>
      <c r="H64" s="2982"/>
      <c r="I64" s="2982"/>
      <c r="J64" s="2982"/>
      <c r="K64" s="2982"/>
      <c r="L64" s="2056">
        <f t="shared" si="1"/>
        <v>56</v>
      </c>
      <c r="T64" s="2061"/>
    </row>
    <row r="65" spans="1:20" ht="10.5" customHeight="1">
      <c r="A65" s="2052">
        <f>A64+1</f>
        <v>57</v>
      </c>
      <c r="B65" s="2065"/>
      <c r="C65" s="2066"/>
      <c r="D65" s="2067" t="s">
        <v>16</v>
      </c>
      <c r="E65" s="2870">
        <v>19469</v>
      </c>
      <c r="F65" s="2982">
        <v>3890</v>
      </c>
      <c r="G65" s="2982">
        <v>761</v>
      </c>
      <c r="H65" s="2982">
        <v>2348</v>
      </c>
      <c r="I65" s="2982">
        <v>2693</v>
      </c>
      <c r="J65" s="2982">
        <v>6454</v>
      </c>
      <c r="K65" s="2982">
        <v>35615</v>
      </c>
      <c r="L65" s="2056">
        <f>L64+1</f>
        <v>57</v>
      </c>
      <c r="N65" s="2043"/>
      <c r="O65" s="2058"/>
      <c r="T65" s="2063"/>
    </row>
    <row r="66" spans="1:20" ht="10.5" customHeight="1">
      <c r="A66" s="2052">
        <f>A65+1</f>
        <v>58</v>
      </c>
      <c r="B66" s="2068"/>
      <c r="C66" s="2069"/>
      <c r="D66" s="2068" t="s">
        <v>2207</v>
      </c>
      <c r="E66" s="2070"/>
      <c r="F66" s="2071"/>
      <c r="G66" s="2070"/>
      <c r="H66" s="2071"/>
      <c r="I66" s="2070"/>
      <c r="J66" s="2071"/>
      <c r="K66" s="2072"/>
      <c r="L66" s="2056">
        <f>L65+1</f>
        <v>58</v>
      </c>
      <c r="T66" s="2061"/>
    </row>
    <row r="67" spans="1:20" ht="10.5" customHeight="1">
      <c r="A67" s="2038"/>
      <c r="B67" s="2068"/>
      <c r="C67" s="2069"/>
      <c r="D67" s="2068" t="s">
        <v>2208</v>
      </c>
      <c r="E67" s="2040"/>
      <c r="F67" s="2039"/>
      <c r="G67" s="2040"/>
      <c r="H67" s="2039"/>
      <c r="I67" s="2040"/>
      <c r="J67" s="2039"/>
      <c r="K67" s="2042"/>
      <c r="L67" s="2042"/>
      <c r="T67" s="2061"/>
    </row>
    <row r="68" spans="1:20" ht="10.5" customHeight="1">
      <c r="A68" s="2048"/>
      <c r="B68" s="2073"/>
      <c r="C68" s="2032"/>
      <c r="D68" s="2073" t="s">
        <v>2209</v>
      </c>
      <c r="E68" s="2035" t="s">
        <v>104</v>
      </c>
      <c r="F68" s="2049"/>
      <c r="G68" s="2031"/>
      <c r="H68" s="2049"/>
      <c r="I68" s="2031"/>
      <c r="J68" s="2049"/>
      <c r="K68" s="2051"/>
      <c r="L68" s="2051"/>
      <c r="T68" s="2061"/>
    </row>
    <row r="69" spans="1:20" ht="16.5" customHeight="1">
      <c r="A69" s="3484" t="s">
        <v>388</v>
      </c>
      <c r="I69" s="2074"/>
      <c r="J69" s="2074"/>
      <c r="K69" s="2074"/>
      <c r="T69" s="2061"/>
    </row>
    <row r="70" spans="1:20">
      <c r="T70" s="2061"/>
    </row>
    <row r="71" spans="1:20">
      <c r="T71" s="2061"/>
    </row>
    <row r="72" spans="1:20">
      <c r="D72" s="2033" t="s">
        <v>2210</v>
      </c>
      <c r="E72" s="2033" t="b">
        <f>IF(SUM(E9:E15)+SUM(E20:E23)+SUM(E28:E30)+SUM(E36)=E65,TRUE,FALSE)</f>
        <v>1</v>
      </c>
      <c r="F72" s="2033" t="b">
        <f t="shared" ref="F72:I72" si="2">IF(SUM(F9:F15)+SUM(F20:F23)+SUM(F28:F30)+SUM(F36)=F65,TRUE,FALSE)</f>
        <v>1</v>
      </c>
      <c r="G72" s="2033" t="b">
        <f t="shared" si="2"/>
        <v>1</v>
      </c>
      <c r="H72" s="2033" t="b">
        <f>IF(SUM(H9:H15)+SUM(H20:H24)+SUM(H28:H30)+SUM(H36)=H65,TRUE,FALSE)</f>
        <v>1</v>
      </c>
      <c r="I72" s="2033" t="b">
        <f t="shared" si="2"/>
        <v>1</v>
      </c>
      <c r="J72" s="2033" t="b">
        <f>IF(SUM(J9:J15)+SUM(J20:J24)+SUM(J28:J30)+SUM(J36)=J65,TRUE,FALSE)</f>
        <v>1</v>
      </c>
      <c r="K72" s="2033" t="b">
        <f>IF(SUM(K9:K15)+SUM(K20:K24)+SUM(K28:K30)+SUM(K36)=K65,TRUE,FALSE)</f>
        <v>1</v>
      </c>
      <c r="T72" s="2061"/>
    </row>
    <row r="73" spans="1:20">
      <c r="T73" s="2061"/>
    </row>
    <row r="74" spans="1:20">
      <c r="T74" s="2061"/>
    </row>
  </sheetData>
  <customSheetViews>
    <customSheetView guid="{4E7A3D04-9F51-465C-A42B-3DF9B3E7D5B5}" scale="110" showPageBreaks="1" fitToPage="1" printArea="1">
      <selection activeCell="O34" sqref="O34"/>
      <pageMargins left="0.5" right="0.5" top="0.5" bottom="0.25" header="0.5" footer="0.5"/>
      <printOptions horizontalCentered="1" verticalCentered="1"/>
      <pageSetup orientation="portrait" horizontalDpi="4294967292" verticalDpi="4294967292" r:id="rId1"/>
      <headerFooter alignWithMargins="0"/>
    </customSheetView>
    <customSheetView guid="{0DB5BAD5-393A-4F38-9E8B-709DEA7858B1}" scale="110" showPageBreaks="1" fitToPage="1" printArea="1">
      <selection activeCell="O34" sqref="O34"/>
      <pageMargins left="0.5" right="0.5" top="0.5" bottom="0.25" header="0.5" footer="0.5"/>
      <printOptions horizontalCentered="1" verticalCentered="1"/>
      <pageSetup orientation="portrait" horizontalDpi="4294967292" verticalDpi="4294967292" r:id="rId2"/>
      <headerFooter alignWithMargins="0"/>
    </customSheetView>
    <customSheetView guid="{9188604F-721B-4607-B5A7-F14601E34BB8}" scale="110" showPageBreaks="1" fitToPage="1" printArea="1">
      <selection activeCell="O34" sqref="O34"/>
      <pageMargins left="0.5" right="0.5" top="0.5" bottom="0.25" header="0.5" footer="0.5"/>
      <printOptions horizontalCentered="1" verticalCentered="1"/>
      <pageSetup orientation="portrait" horizontalDpi="4294967292" verticalDpi="4294967292" r:id="rId3"/>
      <headerFooter alignWithMargins="0"/>
    </customSheetView>
    <customSheetView guid="{26429A53-B624-4AA6-8C8D-667186B058B8}" scale="110" fitToPage="1">
      <selection activeCell="O34" sqref="O34"/>
      <pageMargins left="0.5" right="0.5" top="0.5" bottom="0.25" header="0.5" footer="0.5"/>
      <printOptions horizontalCentered="1" verticalCentered="1"/>
      <pageSetup scale="99" orientation="portrait" horizontalDpi="4294967292" verticalDpi="4294967292" r:id="rId4"/>
      <headerFooter alignWithMargins="0"/>
    </customSheetView>
    <customSheetView guid="{7390B031-6060-4327-BF01-8B9465EDB6D9}" scale="110" fitToPage="1">
      <selection activeCell="O34" sqref="O34"/>
      <pageMargins left="0.5" right="0.5" top="0.5" bottom="0.25" header="0.5" footer="0.5"/>
      <printOptions horizontalCentered="1" verticalCentered="1"/>
      <pageSetup scale="99" orientation="portrait" horizontalDpi="4294967292" verticalDpi="4294967292" r:id="rId5"/>
      <headerFooter alignWithMargins="0"/>
    </customSheetView>
    <customSheetView guid="{49D366EC-C851-4932-854D-8EA887B298C5}" scale="110" fitToPage="1">
      <selection activeCell="O34" sqref="O34"/>
      <pageMargins left="0.5" right="0.5" top="0.5" bottom="0.25" header="0.5" footer="0.5"/>
      <printOptions horizontalCentered="1" verticalCentered="1"/>
      <pageSetup scale="99" orientation="portrait" horizontalDpi="4294967292" verticalDpi="4294967292" r:id="rId6"/>
      <headerFooter alignWithMargins="0"/>
    </customSheetView>
    <customSheetView guid="{F228F194-B0FE-4A91-A927-06A4E89703F0}" scale="110" fitToPage="1">
      <selection activeCell="O34" sqref="O34"/>
      <pageMargins left="0.5" right="0.5" top="0.5" bottom="0.25" header="0.5" footer="0.5"/>
      <printOptions horizontalCentered="1" verticalCentered="1"/>
      <pageSetup orientation="portrait" horizontalDpi="4294967292" verticalDpi="4294967292" r:id="rId7"/>
      <headerFooter alignWithMargins="0"/>
    </customSheetView>
    <customSheetView guid="{A2494C54-8D9D-4A05-9F27-C858173D9692}" scale="110" fitToPage="1">
      <selection activeCell="O34" sqref="O34"/>
      <pageMargins left="0.5" right="0.5" top="0.5" bottom="0.25" header="0.5" footer="0.5"/>
      <printOptions horizontalCentered="1" verticalCentered="1"/>
      <pageSetup orientation="portrait" horizontalDpi="4294967292" verticalDpi="4294967292" r:id="rId8"/>
      <headerFooter alignWithMargins="0"/>
    </customSheetView>
    <customSheetView guid="{74404EEC-CA6A-48B0-B168-B7933282EEB2}" scale="110" showPageBreaks="1" fitToPage="1" printArea="1">
      <selection activeCell="O34" sqref="O34"/>
      <pageMargins left="0.5" right="0.5" top="0.5" bottom="0.25" header="0.5" footer="0.5"/>
      <printOptions horizontalCentered="1" verticalCentered="1"/>
      <pageSetup scale="99" orientation="portrait" horizontalDpi="4294967292" verticalDpi="4294967292" r:id="rId9"/>
      <headerFooter alignWithMargins="0"/>
    </customSheetView>
    <customSheetView guid="{FB19BFAA-60BA-4CC2-92E5-E4C141AE804E}" scale="110" fitToPage="1">
      <selection activeCell="O34" sqref="O34"/>
      <pageMargins left="0.5" right="0.5" top="0.5" bottom="0.25" header="0.5" footer="0.5"/>
      <printOptions horizontalCentered="1" verticalCentered="1"/>
      <pageSetup orientation="portrait" horizontalDpi="4294967292" verticalDpi="4294967292" r:id="rId10"/>
      <headerFooter alignWithMargins="0"/>
    </customSheetView>
    <customSheetView guid="{F56BCD39-3910-4701-BCCF-245589B07D98}" scale="110" showPageBreaks="1" fitToPage="1" printArea="1">
      <selection activeCell="O34" sqref="O34"/>
      <pageMargins left="0.5" right="0.5" top="0.5" bottom="0.25" header="0.5" footer="0.5"/>
      <printOptions horizontalCentered="1" verticalCentered="1"/>
      <pageSetup orientation="portrait" horizontalDpi="4294967292" verticalDpi="4294967292" r:id="rId11"/>
      <headerFooter alignWithMargins="0"/>
    </customSheetView>
    <customSheetView guid="{D099E5BD-69C3-4A36-A01A-AB9127CD02AF}" scale="90" fitToPage="1">
      <selection activeCell="F33" sqref="F33"/>
      <pageMargins left="0.5" right="0.5" top="0.5" bottom="0.25" header="0.5" footer="0.5"/>
      <printOptions horizontalCentered="1" verticalCentered="1"/>
      <pageSetup scale="99" orientation="portrait" r:id="rId12"/>
      <headerFooter alignWithMargins="0"/>
    </customSheetView>
  </customSheetViews>
  <mergeCells count="1">
    <mergeCell ref="A1:E1"/>
  </mergeCells>
  <printOptions horizontalCentered="1" verticalCentered="1"/>
  <pageMargins left="0.5" right="0.5" top="0.5" bottom="0.25" header="0.5" footer="0.5"/>
  <pageSetup scale="99" orientation="portrait" r:id="rId13"/>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2047"/>
  <sheetViews>
    <sheetView topLeftCell="A16" zoomScaleNormal="100" workbookViewId="0">
      <selection activeCell="L47" sqref="L47"/>
    </sheetView>
  </sheetViews>
  <sheetFormatPr defaultColWidth="10.7109375" defaultRowHeight="12.75"/>
  <cols>
    <col min="1" max="1" width="2.85546875" style="2075" customWidth="1"/>
    <col min="2" max="2" width="4.7109375" style="2075" customWidth="1"/>
    <col min="3" max="3" width="5.28515625" style="2075" customWidth="1"/>
    <col min="4" max="4" width="20.7109375" style="2075" customWidth="1"/>
    <col min="5" max="5" width="10.7109375" style="2075" customWidth="1"/>
    <col min="6" max="6" width="12.7109375" style="2075" customWidth="1"/>
    <col min="7" max="12" width="11.7109375" style="2075" customWidth="1"/>
    <col min="13" max="13" width="4.7109375" style="2075" customWidth="1"/>
    <col min="14" max="14" width="3.5703125" style="2075" customWidth="1"/>
    <col min="15" max="15" width="11.42578125" style="2076" customWidth="1"/>
    <col min="16" max="16" width="20.7109375" style="2077" bestFit="1" customWidth="1"/>
    <col min="17" max="17" width="10.7109375" style="2077" bestFit="1" customWidth="1"/>
    <col min="18" max="26" width="11.42578125" style="2077" customWidth="1"/>
    <col min="27" max="16384" width="10.7109375" style="2075"/>
  </cols>
  <sheetData>
    <row r="2" spans="1:26" ht="12" customHeight="1"/>
    <row r="3" spans="1:26">
      <c r="A3" s="2078"/>
      <c r="O3" s="2079"/>
      <c r="P3" s="2075"/>
      <c r="Q3" s="2075"/>
      <c r="R3" s="2075"/>
      <c r="S3" s="2075"/>
      <c r="T3" s="2075"/>
      <c r="U3" s="2075"/>
      <c r="V3" s="2075"/>
      <c r="W3" s="2075"/>
      <c r="X3" s="2075"/>
      <c r="Y3" s="2075"/>
      <c r="Z3" s="2075"/>
    </row>
    <row r="4" spans="1:26" ht="15.95" customHeight="1">
      <c r="B4" s="2080" t="s">
        <v>2211</v>
      </c>
      <c r="C4" s="2081"/>
      <c r="D4" s="2081"/>
      <c r="E4" s="2081"/>
      <c r="F4" s="2081"/>
      <c r="G4" s="2081"/>
      <c r="H4" s="2081"/>
      <c r="I4" s="2081"/>
      <c r="J4" s="2081"/>
      <c r="K4" s="2081"/>
      <c r="L4" s="2081"/>
      <c r="M4" s="2082"/>
      <c r="N4" s="3485">
        <v>64</v>
      </c>
      <c r="O4" s="2079"/>
      <c r="P4" s="2075"/>
      <c r="Q4" s="2075"/>
      <c r="R4" s="2075"/>
      <c r="S4" s="2075"/>
      <c r="T4" s="2075"/>
      <c r="U4" s="2075"/>
      <c r="V4" s="2075"/>
      <c r="W4" s="2075"/>
      <c r="X4" s="2075"/>
      <c r="Y4" s="2075"/>
      <c r="Z4" s="2075"/>
    </row>
    <row r="5" spans="1:26" ht="6.75" customHeight="1">
      <c r="B5" s="2083"/>
      <c r="C5" s="2084"/>
      <c r="D5" s="2084"/>
      <c r="E5" s="2084"/>
      <c r="F5" s="2084"/>
      <c r="G5" s="2084"/>
      <c r="H5" s="2084"/>
      <c r="I5" s="2084"/>
      <c r="J5" s="2084"/>
      <c r="K5" s="2084"/>
      <c r="L5" s="2084"/>
      <c r="M5" s="2085"/>
      <c r="O5" s="2079"/>
      <c r="P5" s="2075"/>
      <c r="Q5" s="2075"/>
      <c r="R5" s="2075"/>
      <c r="S5" s="2075"/>
      <c r="T5" s="2075"/>
      <c r="U5" s="2075"/>
      <c r="V5" s="2075"/>
      <c r="W5" s="2075"/>
      <c r="X5" s="2075"/>
      <c r="Y5" s="2075"/>
      <c r="Z5" s="2075"/>
    </row>
    <row r="6" spans="1:26" ht="12.95" customHeight="1">
      <c r="B6" s="2086" t="s">
        <v>2212</v>
      </c>
      <c r="C6" s="2087"/>
      <c r="D6" s="2084"/>
      <c r="E6" s="2084"/>
      <c r="F6" s="2084"/>
      <c r="G6" s="2084"/>
      <c r="H6" s="2084"/>
      <c r="I6" s="2084"/>
      <c r="J6" s="2084"/>
      <c r="K6" s="2084"/>
      <c r="L6" s="2084"/>
      <c r="M6" s="2085"/>
      <c r="O6" s="2079"/>
      <c r="P6" s="2075"/>
      <c r="Q6" s="2075"/>
      <c r="R6" s="2075"/>
      <c r="S6" s="2075"/>
      <c r="T6" s="2075"/>
      <c r="U6" s="2075"/>
      <c r="V6" s="2075"/>
      <c r="W6" s="2075"/>
      <c r="X6" s="2075"/>
      <c r="Y6" s="2075"/>
      <c r="Z6" s="2075"/>
    </row>
    <row r="7" spans="1:26" ht="12.95" customHeight="1">
      <c r="B7" s="2086" t="s">
        <v>2213</v>
      </c>
      <c r="C7" s="2087"/>
      <c r="D7" s="2084"/>
      <c r="E7" s="2084"/>
      <c r="F7" s="2084"/>
      <c r="G7" s="2084"/>
      <c r="H7" s="2084"/>
      <c r="I7" s="2084"/>
      <c r="J7" s="2084"/>
      <c r="K7" s="2084"/>
      <c r="L7" s="2084"/>
      <c r="M7" s="2085"/>
      <c r="O7" s="2079"/>
      <c r="P7" s="2075"/>
      <c r="Q7" s="2075"/>
      <c r="R7" s="2075"/>
      <c r="S7" s="2075"/>
      <c r="T7" s="2075"/>
      <c r="U7" s="2075"/>
      <c r="V7" s="2075"/>
      <c r="W7" s="2075"/>
      <c r="X7" s="2075"/>
      <c r="Y7" s="2075"/>
      <c r="Z7" s="2075"/>
    </row>
    <row r="8" spans="1:26" ht="12.95" customHeight="1">
      <c r="B8" s="2086" t="s">
        <v>2214</v>
      </c>
      <c r="C8" s="2087"/>
      <c r="D8" s="2084"/>
      <c r="E8" s="2084"/>
      <c r="F8" s="2084"/>
      <c r="G8" s="2084"/>
      <c r="H8" s="2084"/>
      <c r="I8" s="2084"/>
      <c r="J8" s="2084"/>
      <c r="K8" s="2084"/>
      <c r="L8" s="2084"/>
      <c r="M8" s="2085"/>
      <c r="O8" s="2079"/>
      <c r="P8" s="2075"/>
      <c r="Q8" s="2075"/>
      <c r="R8" s="2075"/>
      <c r="S8" s="2075"/>
      <c r="T8" s="2075"/>
      <c r="U8" s="2075"/>
      <c r="V8" s="2075"/>
      <c r="W8" s="2075"/>
      <c r="X8" s="2075"/>
      <c r="Y8" s="2075"/>
      <c r="Z8" s="2075"/>
    </row>
    <row r="9" spans="1:26" ht="12.95" customHeight="1">
      <c r="B9" s="2086" t="s">
        <v>2215</v>
      </c>
      <c r="C9" s="2087"/>
      <c r="D9" s="2084"/>
      <c r="E9" s="2084"/>
      <c r="F9" s="2084"/>
      <c r="G9" s="2084"/>
      <c r="H9" s="2084"/>
      <c r="I9" s="2084"/>
      <c r="J9" s="2084"/>
      <c r="K9" s="2084"/>
      <c r="L9" s="2084"/>
      <c r="M9" s="2085"/>
      <c r="O9" s="2079"/>
      <c r="P9" s="2075"/>
      <c r="Q9" s="2075"/>
      <c r="R9" s="2075"/>
      <c r="S9" s="2075"/>
      <c r="T9" s="2075"/>
      <c r="U9" s="2075"/>
      <c r="V9" s="2075"/>
      <c r="W9" s="2075"/>
      <c r="X9" s="2075"/>
      <c r="Y9" s="2075"/>
      <c r="Z9" s="2075"/>
    </row>
    <row r="10" spans="1:26" ht="12.95" customHeight="1">
      <c r="B10" s="2086" t="s">
        <v>2216</v>
      </c>
      <c r="C10" s="2087"/>
      <c r="D10" s="2084"/>
      <c r="E10" s="2084"/>
      <c r="F10" s="2084"/>
      <c r="G10" s="2084"/>
      <c r="H10" s="2084"/>
      <c r="I10" s="2084"/>
      <c r="J10" s="2084"/>
      <c r="K10" s="2084"/>
      <c r="L10" s="2084"/>
      <c r="M10" s="2085"/>
      <c r="O10" s="2079"/>
      <c r="P10" s="213"/>
      <c r="Q10" s="213"/>
      <c r="R10" s="2075"/>
      <c r="S10" s="2075"/>
      <c r="T10" s="2075"/>
      <c r="U10" s="2075"/>
      <c r="V10" s="2075"/>
      <c r="W10" s="2075"/>
      <c r="X10" s="2075"/>
      <c r="Y10" s="2075"/>
      <c r="Z10" s="2075"/>
    </row>
    <row r="11" spans="1:26" ht="6" customHeight="1" thickBot="1">
      <c r="B11" s="2088"/>
      <c r="C11" s="2089"/>
      <c r="D11" s="2089"/>
      <c r="E11" s="2090"/>
      <c r="F11" s="2090"/>
      <c r="G11" s="2090"/>
      <c r="H11" s="2090"/>
      <c r="I11" s="2090"/>
      <c r="J11" s="2090"/>
      <c r="K11" s="2090"/>
      <c r="L11" s="2090"/>
      <c r="M11" s="2091"/>
      <c r="O11" s="2079"/>
      <c r="P11" s="2075"/>
      <c r="Q11" s="2075"/>
      <c r="R11" s="2075"/>
      <c r="S11" s="2075"/>
      <c r="T11" s="2075"/>
      <c r="U11" s="2075"/>
      <c r="V11" s="2075"/>
      <c r="W11" s="2075"/>
      <c r="X11" s="2075"/>
      <c r="Y11" s="2075"/>
      <c r="Z11" s="2075"/>
    </row>
    <row r="12" spans="1:26" ht="16.5" customHeight="1" thickTop="1">
      <c r="B12" s="2092"/>
      <c r="C12" s="2093"/>
      <c r="D12" s="2094"/>
      <c r="E12" s="2095" t="s">
        <v>2217</v>
      </c>
      <c r="F12" s="2096"/>
      <c r="G12" s="2096"/>
      <c r="H12" s="2096"/>
      <c r="I12" s="2096"/>
      <c r="J12" s="2096"/>
      <c r="K12" s="2096"/>
      <c r="L12" s="2096"/>
      <c r="M12" s="2093"/>
      <c r="O12" s="2079"/>
      <c r="P12" s="2097"/>
      <c r="Q12" s="2075"/>
      <c r="R12" s="2075"/>
      <c r="S12" s="2075"/>
      <c r="T12" s="2075"/>
      <c r="U12" s="2075"/>
      <c r="V12" s="2075"/>
      <c r="W12" s="2075"/>
      <c r="X12" s="2075"/>
      <c r="Y12" s="2075"/>
      <c r="Z12" s="2075"/>
    </row>
    <row r="13" spans="1:26" ht="12.95" customHeight="1">
      <c r="B13" s="2098" t="s">
        <v>327</v>
      </c>
      <c r="C13" s="2099" t="s">
        <v>327</v>
      </c>
      <c r="D13" s="2094"/>
      <c r="E13" s="2093"/>
      <c r="F13" s="2094"/>
      <c r="G13" s="2093"/>
      <c r="H13" s="2100" t="s">
        <v>2218</v>
      </c>
      <c r="I13" s="2099" t="s">
        <v>2218</v>
      </c>
      <c r="J13" s="2094"/>
      <c r="K13" s="2099" t="s">
        <v>2219</v>
      </c>
      <c r="L13" s="2100" t="s">
        <v>2220</v>
      </c>
      <c r="M13" s="2099" t="s">
        <v>327</v>
      </c>
      <c r="O13" s="2079"/>
      <c r="P13" s="2075"/>
      <c r="Q13" s="2075"/>
      <c r="R13" s="2075"/>
      <c r="S13" s="2075"/>
      <c r="T13" s="2075"/>
      <c r="U13" s="2075"/>
      <c r="V13" s="2075"/>
      <c r="W13" s="2075"/>
      <c r="X13" s="2075"/>
      <c r="Y13" s="2075"/>
      <c r="Z13" s="2075"/>
    </row>
    <row r="14" spans="1:26" ht="12.95" customHeight="1">
      <c r="B14" s="2098" t="s">
        <v>7</v>
      </c>
      <c r="C14" s="2099" t="s">
        <v>71</v>
      </c>
      <c r="D14" s="2100" t="s">
        <v>327</v>
      </c>
      <c r="E14" s="2099" t="s">
        <v>7</v>
      </c>
      <c r="F14" s="2100" t="s">
        <v>2221</v>
      </c>
      <c r="G14" s="2099" t="s">
        <v>2218</v>
      </c>
      <c r="H14" s="2100" t="s">
        <v>2222</v>
      </c>
      <c r="I14" s="2099" t="s">
        <v>2223</v>
      </c>
      <c r="J14" s="2100" t="s">
        <v>2224</v>
      </c>
      <c r="K14" s="2099" t="s">
        <v>2225</v>
      </c>
      <c r="L14" s="2100" t="s">
        <v>2226</v>
      </c>
      <c r="M14" s="2099" t="s">
        <v>7</v>
      </c>
      <c r="O14" s="2079"/>
      <c r="P14" s="2075"/>
      <c r="Q14" s="2075"/>
      <c r="R14" s="2075"/>
      <c r="S14" s="2075"/>
      <c r="T14" s="2075"/>
      <c r="U14" s="2075"/>
      <c r="V14" s="2075"/>
      <c r="W14" s="2075"/>
      <c r="X14" s="2075"/>
      <c r="Y14" s="2075"/>
      <c r="Z14" s="2075"/>
    </row>
    <row r="15" spans="1:26" ht="12.95" customHeight="1">
      <c r="B15" s="2098" t="s">
        <v>17</v>
      </c>
      <c r="C15" s="2099" t="s">
        <v>79</v>
      </c>
      <c r="D15" s="2100" t="s">
        <v>2227</v>
      </c>
      <c r="E15" s="2099" t="s">
        <v>2228</v>
      </c>
      <c r="F15" s="2100" t="s">
        <v>2229</v>
      </c>
      <c r="G15" s="2099" t="s">
        <v>2230</v>
      </c>
      <c r="H15" s="2100" t="s">
        <v>2231</v>
      </c>
      <c r="I15" s="2099" t="s">
        <v>2232</v>
      </c>
      <c r="J15" s="2100" t="s">
        <v>2233</v>
      </c>
      <c r="K15" s="2099" t="s">
        <v>2234</v>
      </c>
      <c r="L15" s="2100" t="s">
        <v>1076</v>
      </c>
      <c r="M15" s="2099" t="s">
        <v>17</v>
      </c>
      <c r="O15" s="2079"/>
      <c r="P15" s="2075"/>
      <c r="Q15" s="2075"/>
      <c r="R15" s="2075"/>
      <c r="S15" s="2075"/>
      <c r="T15" s="2075"/>
      <c r="U15" s="2075"/>
      <c r="V15" s="2075"/>
      <c r="W15" s="2075"/>
      <c r="X15" s="2075"/>
      <c r="Y15" s="2075"/>
      <c r="Z15" s="2075"/>
    </row>
    <row r="16" spans="1:26" ht="12.95" customHeight="1">
      <c r="A16" s="2077"/>
      <c r="B16" s="2092"/>
      <c r="C16" s="2093"/>
      <c r="D16" s="2094"/>
      <c r="E16" s="2093"/>
      <c r="F16" s="2094"/>
      <c r="G16" s="2093"/>
      <c r="H16" s="2094"/>
      <c r="I16" s="2093"/>
      <c r="J16" s="2094"/>
      <c r="K16" s="2093"/>
      <c r="L16" s="2094"/>
      <c r="M16" s="2093"/>
      <c r="O16" s="2079"/>
      <c r="P16" s="2075"/>
      <c r="Q16" s="2075"/>
      <c r="R16" s="2075"/>
      <c r="S16" s="2075"/>
      <c r="T16" s="2075"/>
      <c r="U16" s="2075"/>
      <c r="V16" s="2075"/>
      <c r="W16" s="2075"/>
      <c r="X16" s="2075"/>
      <c r="Y16" s="2075"/>
      <c r="Z16" s="2075"/>
    </row>
    <row r="17" spans="1:26" ht="12.95" customHeight="1">
      <c r="A17" s="2077"/>
      <c r="B17" s="2101"/>
      <c r="C17" s="2102"/>
      <c r="D17" s="2103" t="s">
        <v>2235</v>
      </c>
      <c r="E17" s="2104" t="s">
        <v>25</v>
      </c>
      <c r="F17" s="2103" t="s">
        <v>26</v>
      </c>
      <c r="G17" s="2104" t="s">
        <v>27</v>
      </c>
      <c r="H17" s="2103" t="s">
        <v>28</v>
      </c>
      <c r="I17" s="2104" t="s">
        <v>29</v>
      </c>
      <c r="J17" s="2103" t="s">
        <v>30</v>
      </c>
      <c r="K17" s="2104" t="s">
        <v>31</v>
      </c>
      <c r="L17" s="2103" t="s">
        <v>32</v>
      </c>
      <c r="M17" s="2102"/>
      <c r="O17" s="2079"/>
      <c r="P17" s="2075"/>
      <c r="Q17" s="2075"/>
      <c r="R17" s="2075"/>
      <c r="S17" s="2075"/>
      <c r="T17" s="2075"/>
      <c r="U17" s="2075"/>
      <c r="V17" s="2075"/>
      <c r="W17" s="2075"/>
      <c r="X17" s="2075"/>
      <c r="Y17" s="2075"/>
      <c r="Z17" s="2075"/>
    </row>
    <row r="18" spans="1:26" ht="12.95" customHeight="1">
      <c r="A18" s="2077"/>
      <c r="B18" s="2752">
        <v>1</v>
      </c>
      <c r="C18" s="2102"/>
      <c r="D18" s="2871" t="s">
        <v>2236</v>
      </c>
      <c r="E18" s="3343">
        <v>1212</v>
      </c>
      <c r="F18" s="3344"/>
      <c r="G18" s="3343"/>
      <c r="H18" s="3344"/>
      <c r="I18" s="3343">
        <v>92</v>
      </c>
      <c r="J18" s="3344">
        <f>E18+F18+G18+H18+I18</f>
        <v>1304</v>
      </c>
      <c r="K18" s="3343">
        <v>89</v>
      </c>
      <c r="L18" s="3345"/>
      <c r="M18" s="2753">
        <v>1</v>
      </c>
      <c r="O18" s="2079"/>
      <c r="P18" s="2097"/>
      <c r="Q18" s="2075"/>
      <c r="R18" s="2075"/>
      <c r="S18" s="2075"/>
      <c r="T18" s="2075"/>
      <c r="U18" s="2075"/>
      <c r="V18" s="2075"/>
      <c r="W18" s="2075"/>
      <c r="X18" s="2075"/>
      <c r="Y18" s="2075"/>
      <c r="Z18" s="2075"/>
    </row>
    <row r="19" spans="1:26" ht="12.95" customHeight="1">
      <c r="A19" s="2077"/>
      <c r="B19" s="2752">
        <v>2</v>
      </c>
      <c r="C19" s="2102"/>
      <c r="D19" s="2871" t="s">
        <v>2237</v>
      </c>
      <c r="E19" s="3531"/>
      <c r="F19" s="3346"/>
      <c r="G19" s="3347"/>
      <c r="H19" s="3346"/>
      <c r="I19" s="3343">
        <v>2</v>
      </c>
      <c r="J19" s="3344">
        <f t="shared" ref="J19:J42" si="0">E19+F19+G19+H19+I19</f>
        <v>2</v>
      </c>
      <c r="K19" s="3347"/>
      <c r="L19" s="3345"/>
      <c r="M19" s="2753">
        <v>2</v>
      </c>
      <c r="O19" s="2079"/>
      <c r="P19" s="2097"/>
      <c r="Q19" s="2075"/>
      <c r="R19" s="2075"/>
      <c r="S19" s="2075"/>
      <c r="T19" s="2075"/>
      <c r="U19" s="2075"/>
      <c r="V19" s="2075"/>
      <c r="W19" s="2075"/>
      <c r="X19" s="2075"/>
      <c r="Y19" s="2075"/>
      <c r="Z19" s="2075"/>
    </row>
    <row r="20" spans="1:26" ht="12.95" customHeight="1">
      <c r="A20" s="2077"/>
      <c r="B20" s="2752">
        <v>3</v>
      </c>
      <c r="C20" s="2102"/>
      <c r="D20" s="2871" t="s">
        <v>2238</v>
      </c>
      <c r="E20" s="3343">
        <v>35</v>
      </c>
      <c r="F20" s="3346"/>
      <c r="G20" s="3347"/>
      <c r="H20" s="3346"/>
      <c r="I20" s="3343">
        <v>43</v>
      </c>
      <c r="J20" s="3344">
        <f t="shared" si="0"/>
        <v>78</v>
      </c>
      <c r="K20" s="3347">
        <v>93</v>
      </c>
      <c r="L20" s="3345"/>
      <c r="M20" s="2753">
        <v>3</v>
      </c>
      <c r="O20" s="2079"/>
      <c r="P20" s="2097"/>
      <c r="Q20" s="2075"/>
      <c r="R20" s="2075"/>
      <c r="S20" s="2075"/>
      <c r="T20" s="2075"/>
      <c r="U20" s="2075"/>
      <c r="V20" s="2075"/>
      <c r="W20" s="2075"/>
      <c r="X20" s="2075"/>
      <c r="Y20" s="2075"/>
      <c r="Z20" s="2075"/>
    </row>
    <row r="21" spans="1:26" ht="12.95" customHeight="1">
      <c r="A21" s="2077"/>
      <c r="B21" s="2752">
        <v>4</v>
      </c>
      <c r="C21" s="2102"/>
      <c r="D21" s="2871" t="s">
        <v>2239</v>
      </c>
      <c r="E21" s="3531"/>
      <c r="F21" s="3346"/>
      <c r="G21" s="3347"/>
      <c r="H21" s="3346"/>
      <c r="I21" s="3343">
        <v>13</v>
      </c>
      <c r="J21" s="3344">
        <f t="shared" si="0"/>
        <v>13</v>
      </c>
      <c r="K21" s="3347"/>
      <c r="L21" s="3345"/>
      <c r="M21" s="2753">
        <v>4</v>
      </c>
      <c r="O21" s="2079"/>
      <c r="P21" s="2097"/>
      <c r="Q21" s="2075"/>
      <c r="R21" s="2075"/>
      <c r="S21" s="2075"/>
      <c r="T21" s="2075"/>
      <c r="U21" s="2075"/>
      <c r="V21" s="2075"/>
      <c r="W21" s="2075"/>
      <c r="X21" s="2075"/>
      <c r="Y21" s="2075"/>
      <c r="Z21" s="2075"/>
    </row>
    <row r="22" spans="1:26" ht="12.95" customHeight="1">
      <c r="A22" s="2077"/>
      <c r="B22" s="2752">
        <v>5</v>
      </c>
      <c r="C22" s="2102"/>
      <c r="D22" s="2871" t="s">
        <v>2240</v>
      </c>
      <c r="E22" s="3343">
        <v>95</v>
      </c>
      <c r="F22" s="3346"/>
      <c r="G22" s="3347"/>
      <c r="H22" s="3346"/>
      <c r="I22" s="3343">
        <v>53</v>
      </c>
      <c r="J22" s="3344">
        <f t="shared" si="0"/>
        <v>148</v>
      </c>
      <c r="K22" s="3347"/>
      <c r="L22" s="3345"/>
      <c r="M22" s="2753">
        <v>5</v>
      </c>
      <c r="O22" s="2079"/>
      <c r="P22" s="2097"/>
      <c r="Q22" s="2075"/>
      <c r="R22" s="2075"/>
      <c r="S22" s="2075"/>
      <c r="T22" s="2075"/>
      <c r="U22" s="2075"/>
      <c r="V22" s="2075"/>
      <c r="W22" s="2075"/>
      <c r="X22" s="2075"/>
      <c r="Y22" s="2075"/>
      <c r="Z22" s="2075"/>
    </row>
    <row r="23" spans="1:26" ht="12.95" customHeight="1">
      <c r="A23" s="2077"/>
      <c r="B23" s="2752">
        <v>6</v>
      </c>
      <c r="C23" s="2102"/>
      <c r="D23" s="2871" t="s">
        <v>2241</v>
      </c>
      <c r="E23" s="3343">
        <v>1696</v>
      </c>
      <c r="F23" s="3344"/>
      <c r="G23" s="3343"/>
      <c r="H23" s="3344"/>
      <c r="I23" s="3343">
        <v>9</v>
      </c>
      <c r="J23" s="3344">
        <f t="shared" si="0"/>
        <v>1705</v>
      </c>
      <c r="K23" s="3343">
        <v>381</v>
      </c>
      <c r="L23" s="3345"/>
      <c r="M23" s="2753">
        <v>6</v>
      </c>
      <c r="O23" s="2079"/>
      <c r="P23" s="2097"/>
      <c r="Q23" s="2075"/>
      <c r="R23" s="2075"/>
      <c r="S23" s="2075"/>
      <c r="T23" s="2075"/>
      <c r="U23" s="2075"/>
      <c r="V23" s="2075"/>
      <c r="W23" s="2075"/>
      <c r="X23" s="2075"/>
      <c r="Y23" s="2075"/>
      <c r="Z23" s="2075"/>
    </row>
    <row r="24" spans="1:26" ht="12.95" customHeight="1">
      <c r="A24" s="2077"/>
      <c r="B24" s="2752">
        <v>7</v>
      </c>
      <c r="C24" s="2102"/>
      <c r="D24" s="2871" t="s">
        <v>2242</v>
      </c>
      <c r="E24" s="3343">
        <v>842</v>
      </c>
      <c r="F24" s="3344"/>
      <c r="G24" s="3343"/>
      <c r="H24" s="3344"/>
      <c r="I24" s="3343">
        <v>414</v>
      </c>
      <c r="J24" s="3344">
        <f t="shared" si="0"/>
        <v>1256</v>
      </c>
      <c r="K24" s="3343">
        <v>63</v>
      </c>
      <c r="L24" s="3345"/>
      <c r="M24" s="2753">
        <v>7</v>
      </c>
      <c r="O24" s="2079"/>
      <c r="P24" s="2097"/>
      <c r="Q24" s="2075"/>
      <c r="R24" s="2075"/>
      <c r="S24" s="2075"/>
      <c r="T24" s="2075"/>
      <c r="U24" s="2075"/>
      <c r="V24" s="2075"/>
      <c r="W24" s="2075"/>
      <c r="X24" s="2075"/>
      <c r="Y24" s="2075"/>
      <c r="Z24" s="2075"/>
    </row>
    <row r="25" spans="1:26" ht="12.95" customHeight="1">
      <c r="A25" s="2077"/>
      <c r="B25" s="2752">
        <v>8</v>
      </c>
      <c r="C25" s="2102"/>
      <c r="D25" s="2871" t="s">
        <v>2243</v>
      </c>
      <c r="E25" s="3343">
        <v>1174</v>
      </c>
      <c r="F25" s="3344"/>
      <c r="G25" s="3343">
        <v>2</v>
      </c>
      <c r="H25" s="3344"/>
      <c r="I25" s="3343">
        <v>265</v>
      </c>
      <c r="J25" s="3344">
        <f t="shared" si="0"/>
        <v>1441</v>
      </c>
      <c r="K25" s="3343">
        <v>36</v>
      </c>
      <c r="L25" s="3345"/>
      <c r="M25" s="2753">
        <v>8</v>
      </c>
      <c r="O25" s="2105"/>
      <c r="P25" s="2097"/>
      <c r="Q25" s="2075"/>
      <c r="R25" s="2075"/>
      <c r="S25" s="2075"/>
      <c r="T25" s="2075"/>
      <c r="U25" s="2075"/>
      <c r="V25" s="2075"/>
      <c r="W25" s="2075"/>
      <c r="X25" s="2075"/>
      <c r="Y25" s="2075"/>
      <c r="Z25" s="2075"/>
    </row>
    <row r="26" spans="1:26" ht="12.95" customHeight="1">
      <c r="A26" s="2077"/>
      <c r="B26" s="2752">
        <v>9</v>
      </c>
      <c r="C26" s="2102"/>
      <c r="D26" s="2871" t="s">
        <v>2244</v>
      </c>
      <c r="E26" s="3343">
        <v>5.0999999999999996</v>
      </c>
      <c r="F26" s="3344"/>
      <c r="G26" s="3343"/>
      <c r="H26" s="3344">
        <v>1</v>
      </c>
      <c r="I26" s="3343">
        <v>37</v>
      </c>
      <c r="J26" s="3344">
        <f t="shared" si="0"/>
        <v>43.1</v>
      </c>
      <c r="K26" s="3343">
        <v>43</v>
      </c>
      <c r="L26" s="3345"/>
      <c r="M26" s="2753">
        <v>9</v>
      </c>
      <c r="O26" s="2105"/>
      <c r="P26" s="2097"/>
      <c r="Q26" s="2075"/>
      <c r="R26" s="2075"/>
      <c r="S26" s="2075"/>
      <c r="T26" s="2075"/>
      <c r="U26" s="2075"/>
      <c r="V26" s="2075"/>
      <c r="W26" s="2075"/>
      <c r="X26" s="2075"/>
      <c r="Y26" s="2075"/>
      <c r="Z26" s="2075"/>
    </row>
    <row r="27" spans="1:26" ht="12.95" customHeight="1">
      <c r="B27" s="2752">
        <v>10</v>
      </c>
      <c r="C27" s="2102"/>
      <c r="D27" s="2871" t="s">
        <v>2245</v>
      </c>
      <c r="E27" s="3531"/>
      <c r="F27" s="3344"/>
      <c r="G27" s="3343"/>
      <c r="H27" s="3344"/>
      <c r="I27" s="3343">
        <v>2</v>
      </c>
      <c r="J27" s="3344">
        <f t="shared" si="0"/>
        <v>2</v>
      </c>
      <c r="K27" s="3347"/>
      <c r="L27" s="3345"/>
      <c r="M27" s="2753">
        <v>10</v>
      </c>
      <c r="O27" s="2105"/>
      <c r="P27" s="2097"/>
      <c r="Q27" s="2075"/>
      <c r="R27" s="2075"/>
      <c r="S27" s="2075"/>
      <c r="T27" s="2075"/>
      <c r="U27" s="2075"/>
      <c r="V27" s="2075"/>
      <c r="W27" s="2075"/>
      <c r="X27" s="2075"/>
      <c r="Y27" s="2075"/>
      <c r="Z27" s="2075"/>
    </row>
    <row r="28" spans="1:26" ht="12.95" customHeight="1">
      <c r="B28" s="2752">
        <v>11</v>
      </c>
      <c r="C28" s="2102"/>
      <c r="D28" s="2871" t="s">
        <v>2246</v>
      </c>
      <c r="E28" s="3343">
        <v>154</v>
      </c>
      <c r="F28" s="3344"/>
      <c r="G28" s="3343">
        <v>212</v>
      </c>
      <c r="H28" s="3344"/>
      <c r="I28" s="3343">
        <v>63</v>
      </c>
      <c r="J28" s="3344">
        <f t="shared" si="0"/>
        <v>429</v>
      </c>
      <c r="K28" s="3347"/>
      <c r="L28" s="3345"/>
      <c r="M28" s="2754">
        <v>11</v>
      </c>
      <c r="O28" s="2105"/>
      <c r="P28" s="2097"/>
      <c r="Q28" s="2075"/>
      <c r="R28" s="2075"/>
      <c r="S28" s="2075"/>
      <c r="T28" s="2075"/>
      <c r="U28" s="2075"/>
      <c r="V28" s="2075"/>
      <c r="W28" s="2075"/>
      <c r="X28" s="2075"/>
      <c r="Y28" s="2075"/>
      <c r="Z28" s="2075"/>
    </row>
    <row r="29" spans="1:26" ht="12.95" customHeight="1">
      <c r="B29" s="2752">
        <v>12</v>
      </c>
      <c r="C29" s="2102"/>
      <c r="D29" s="2871" t="s">
        <v>2247</v>
      </c>
      <c r="E29" s="3343">
        <v>72</v>
      </c>
      <c r="F29" s="3344"/>
      <c r="G29" s="3343"/>
      <c r="H29" s="3344"/>
      <c r="I29" s="3343">
        <v>4</v>
      </c>
      <c r="J29" s="3344">
        <f t="shared" si="0"/>
        <v>76</v>
      </c>
      <c r="K29" s="3347"/>
      <c r="L29" s="3345"/>
      <c r="M29" s="2754">
        <v>12</v>
      </c>
      <c r="O29" s="2105"/>
      <c r="P29" s="2097"/>
      <c r="Q29" s="2075"/>
      <c r="R29" s="2075"/>
      <c r="S29" s="2075"/>
      <c r="T29" s="2075"/>
      <c r="U29" s="2075"/>
      <c r="V29" s="2075"/>
      <c r="W29" s="2075"/>
      <c r="X29" s="2075"/>
      <c r="Y29" s="2075"/>
      <c r="Z29" s="2075"/>
    </row>
    <row r="30" spans="1:26" ht="12.95" customHeight="1">
      <c r="B30" s="2752">
        <v>13</v>
      </c>
      <c r="C30" s="2102"/>
      <c r="D30" s="2871" t="s">
        <v>2248</v>
      </c>
      <c r="E30" s="3343">
        <v>59</v>
      </c>
      <c r="F30" s="3344"/>
      <c r="G30" s="3343"/>
      <c r="H30" s="3344"/>
      <c r="I30" s="3343">
        <v>174</v>
      </c>
      <c r="J30" s="3344">
        <f t="shared" si="0"/>
        <v>233</v>
      </c>
      <c r="K30" s="3347">
        <v>37</v>
      </c>
      <c r="L30" s="3345"/>
      <c r="M30" s="2754">
        <v>13</v>
      </c>
      <c r="O30" s="2106"/>
      <c r="P30" s="2097"/>
      <c r="Q30" s="2075"/>
      <c r="R30" s="2075"/>
      <c r="S30" s="2075"/>
      <c r="T30" s="2075"/>
      <c r="U30" s="2075"/>
      <c r="V30" s="2075"/>
      <c r="W30" s="2075"/>
      <c r="X30" s="2075"/>
      <c r="Y30" s="2075"/>
      <c r="Z30" s="2075"/>
    </row>
    <row r="31" spans="1:26" ht="12.95" customHeight="1">
      <c r="B31" s="2752">
        <v>14</v>
      </c>
      <c r="C31" s="2102"/>
      <c r="D31" s="2871" t="s">
        <v>2249</v>
      </c>
      <c r="E31" s="3343">
        <v>115</v>
      </c>
      <c r="F31" s="3344"/>
      <c r="G31" s="3343"/>
      <c r="H31" s="3344"/>
      <c r="I31" s="3343">
        <v>372</v>
      </c>
      <c r="J31" s="3344">
        <f t="shared" si="0"/>
        <v>487</v>
      </c>
      <c r="K31" s="3343">
        <v>157</v>
      </c>
      <c r="L31" s="3345"/>
      <c r="M31" s="2754">
        <v>14</v>
      </c>
      <c r="O31" s="2105"/>
      <c r="P31" s="2097"/>
      <c r="Q31" s="2075"/>
      <c r="R31" s="2075"/>
      <c r="S31" s="2075"/>
      <c r="T31" s="2075"/>
      <c r="U31" s="2075"/>
      <c r="V31" s="2075"/>
      <c r="W31" s="2075"/>
      <c r="X31" s="2075"/>
      <c r="Y31" s="2075"/>
      <c r="Z31" s="2075"/>
    </row>
    <row r="32" spans="1:26" ht="12.95" customHeight="1">
      <c r="B32" s="2752">
        <v>15</v>
      </c>
      <c r="C32" s="2102"/>
      <c r="D32" s="2871" t="s">
        <v>2250</v>
      </c>
      <c r="E32" s="3343">
        <v>209</v>
      </c>
      <c r="F32" s="3344"/>
      <c r="G32" s="3343"/>
      <c r="H32" s="3344"/>
      <c r="I32" s="3343">
        <v>2</v>
      </c>
      <c r="J32" s="3344">
        <f t="shared" si="0"/>
        <v>211</v>
      </c>
      <c r="K32" s="3343"/>
      <c r="L32" s="3345"/>
      <c r="M32" s="2754">
        <v>15</v>
      </c>
      <c r="O32" s="2105"/>
      <c r="P32" s="2097"/>
      <c r="Q32" s="2075"/>
      <c r="R32" s="2075"/>
      <c r="S32" s="2075"/>
      <c r="T32" s="2075"/>
      <c r="U32" s="2075"/>
      <c r="V32" s="2075"/>
      <c r="W32" s="2075"/>
      <c r="X32" s="2075"/>
      <c r="Y32" s="2075"/>
      <c r="Z32" s="2075"/>
    </row>
    <row r="33" spans="1:26" ht="12.95" customHeight="1">
      <c r="B33" s="2752">
        <v>16</v>
      </c>
      <c r="C33" s="2102"/>
      <c r="D33" s="2871" t="s">
        <v>2251</v>
      </c>
      <c r="E33" s="3343">
        <v>344</v>
      </c>
      <c r="F33" s="3344"/>
      <c r="G33" s="3343"/>
      <c r="H33" s="3344"/>
      <c r="I33" s="3343">
        <v>65</v>
      </c>
      <c r="J33" s="3344">
        <f t="shared" si="0"/>
        <v>409</v>
      </c>
      <c r="K33" s="3347"/>
      <c r="L33" s="3345"/>
      <c r="M33" s="2754">
        <v>16</v>
      </c>
      <c r="O33" s="2105"/>
      <c r="P33" s="2097"/>
      <c r="Q33" s="2075"/>
      <c r="R33" s="2075"/>
      <c r="S33" s="2075"/>
      <c r="T33" s="2075"/>
      <c r="U33" s="2075"/>
      <c r="V33" s="2075"/>
      <c r="W33" s="2075"/>
      <c r="X33" s="2075"/>
      <c r="Y33" s="2075"/>
      <c r="Z33" s="2075"/>
    </row>
    <row r="34" spans="1:26" ht="12.95" customHeight="1">
      <c r="B34" s="2752">
        <v>17</v>
      </c>
      <c r="C34" s="2102"/>
      <c r="D34" s="2871" t="s">
        <v>2252</v>
      </c>
      <c r="E34" s="3343">
        <v>124</v>
      </c>
      <c r="F34" s="3344"/>
      <c r="G34" s="3343"/>
      <c r="H34" s="3344"/>
      <c r="I34" s="3343">
        <v>807</v>
      </c>
      <c r="J34" s="3344">
        <f t="shared" si="0"/>
        <v>931</v>
      </c>
      <c r="K34" s="3347">
        <v>2</v>
      </c>
      <c r="L34" s="3345"/>
      <c r="M34" s="2754">
        <v>17</v>
      </c>
      <c r="N34" s="3845" t="s">
        <v>3204</v>
      </c>
      <c r="O34" s="2106"/>
      <c r="P34" s="2097"/>
      <c r="Q34" s="2075"/>
      <c r="R34" s="2075"/>
      <c r="S34" s="2075"/>
      <c r="T34" s="2075"/>
      <c r="U34" s="2075"/>
      <c r="V34" s="2075"/>
      <c r="W34" s="2075"/>
      <c r="X34" s="2075"/>
      <c r="Y34" s="2075"/>
      <c r="Z34" s="2075"/>
    </row>
    <row r="35" spans="1:26" ht="12.95" customHeight="1">
      <c r="A35" s="3846" t="s">
        <v>388</v>
      </c>
      <c r="B35" s="2752">
        <v>18</v>
      </c>
      <c r="C35" s="2102"/>
      <c r="D35" s="2871" t="s">
        <v>2253</v>
      </c>
      <c r="E35" s="3343">
        <v>596</v>
      </c>
      <c r="F35" s="3344"/>
      <c r="G35" s="3343"/>
      <c r="H35" s="3344"/>
      <c r="I35" s="3343">
        <v>294</v>
      </c>
      <c r="J35" s="3344">
        <f t="shared" si="0"/>
        <v>890</v>
      </c>
      <c r="K35" s="3343">
        <v>178</v>
      </c>
      <c r="L35" s="3345"/>
      <c r="M35" s="2754">
        <v>18</v>
      </c>
      <c r="N35" s="3845"/>
      <c r="O35" s="2105"/>
      <c r="P35" s="2097"/>
      <c r="Q35" s="2075"/>
      <c r="R35" s="2075"/>
      <c r="S35" s="2075"/>
      <c r="T35" s="2075"/>
      <c r="U35" s="2075"/>
      <c r="V35" s="2075"/>
      <c r="W35" s="2075"/>
      <c r="X35" s="2075"/>
      <c r="Y35" s="2075"/>
      <c r="Z35" s="2075"/>
    </row>
    <row r="36" spans="1:26" ht="12.95" customHeight="1">
      <c r="A36" s="3846"/>
      <c r="B36" s="2752">
        <v>19</v>
      </c>
      <c r="C36" s="2102"/>
      <c r="D36" s="2871" t="s">
        <v>2254</v>
      </c>
      <c r="E36" s="3343">
        <v>825</v>
      </c>
      <c r="F36" s="3344"/>
      <c r="G36" s="3343"/>
      <c r="H36" s="3344"/>
      <c r="I36" s="3343">
        <v>364</v>
      </c>
      <c r="J36" s="3344">
        <f t="shared" si="0"/>
        <v>1189</v>
      </c>
      <c r="K36" s="3343">
        <v>418</v>
      </c>
      <c r="L36" s="3345"/>
      <c r="M36" s="2754">
        <v>19</v>
      </c>
      <c r="N36" s="3845"/>
      <c r="O36" s="2105"/>
      <c r="P36" s="2097"/>
      <c r="Q36" s="2075"/>
      <c r="R36" s="2075"/>
      <c r="S36" s="2075"/>
      <c r="T36" s="2075"/>
      <c r="U36" s="2075"/>
      <c r="V36" s="2075"/>
      <c r="W36" s="2075"/>
      <c r="X36" s="2075"/>
      <c r="Y36" s="2075"/>
      <c r="Z36" s="2075"/>
    </row>
    <row r="37" spans="1:26" ht="12.95" customHeight="1">
      <c r="A37" s="3846"/>
      <c r="B37" s="2752">
        <v>20</v>
      </c>
      <c r="C37" s="2102"/>
      <c r="D37" s="2871" t="s">
        <v>2255</v>
      </c>
      <c r="E37" s="3343">
        <v>1622</v>
      </c>
      <c r="F37" s="3344"/>
      <c r="G37" s="3343">
        <v>10</v>
      </c>
      <c r="H37" s="3344"/>
      <c r="I37" s="3343">
        <v>389</v>
      </c>
      <c r="J37" s="3344">
        <f t="shared" si="0"/>
        <v>2021</v>
      </c>
      <c r="K37" s="3343">
        <v>251</v>
      </c>
      <c r="L37" s="3345"/>
      <c r="M37" s="2754">
        <v>20</v>
      </c>
      <c r="N37" s="3845"/>
      <c r="O37" s="2106"/>
      <c r="P37" s="2097"/>
      <c r="Q37" s="2075"/>
      <c r="R37" s="2075"/>
      <c r="S37" s="2075"/>
      <c r="T37" s="2075"/>
      <c r="U37" s="2075"/>
      <c r="V37" s="2075"/>
      <c r="W37" s="2075"/>
      <c r="X37" s="2075"/>
      <c r="Y37" s="2075"/>
      <c r="Z37" s="2075"/>
    </row>
    <row r="38" spans="1:26" ht="12.95" customHeight="1">
      <c r="A38" s="3846"/>
      <c r="B38" s="2752">
        <v>21</v>
      </c>
      <c r="C38" s="2102"/>
      <c r="D38" s="2871" t="s">
        <v>2256</v>
      </c>
      <c r="E38" s="3343">
        <v>1760</v>
      </c>
      <c r="F38" s="3346"/>
      <c r="G38" s="3347"/>
      <c r="H38" s="3344">
        <v>5</v>
      </c>
      <c r="I38" s="3343">
        <v>637</v>
      </c>
      <c r="J38" s="3344">
        <f t="shared" si="0"/>
        <v>2402</v>
      </c>
      <c r="K38" s="3343">
        <v>193</v>
      </c>
      <c r="L38" s="3345"/>
      <c r="M38" s="2754">
        <v>21</v>
      </c>
      <c r="N38" s="3845"/>
      <c r="O38" s="2105"/>
      <c r="P38" s="2097"/>
      <c r="Q38" s="2075"/>
      <c r="R38" s="2075"/>
      <c r="S38" s="2075"/>
      <c r="T38" s="2075"/>
      <c r="U38" s="2075"/>
      <c r="V38" s="2075"/>
      <c r="W38" s="2075"/>
      <c r="X38" s="2075"/>
      <c r="Y38" s="2075"/>
      <c r="Z38" s="2075"/>
    </row>
    <row r="39" spans="1:26" ht="12.95" customHeight="1">
      <c r="A39" s="3846"/>
      <c r="B39" s="2752">
        <v>22</v>
      </c>
      <c r="C39" s="2102"/>
      <c r="D39" s="2871" t="s">
        <v>2257</v>
      </c>
      <c r="E39" s="3343">
        <v>658</v>
      </c>
      <c r="F39" s="3344"/>
      <c r="G39" s="3343"/>
      <c r="H39" s="3344"/>
      <c r="I39" s="3343">
        <v>104</v>
      </c>
      <c r="J39" s="3344">
        <f t="shared" si="0"/>
        <v>762</v>
      </c>
      <c r="K39" s="3343">
        <v>37</v>
      </c>
      <c r="L39" s="3345"/>
      <c r="M39" s="2754">
        <v>22</v>
      </c>
      <c r="N39" s="3845"/>
      <c r="O39" s="2106"/>
      <c r="P39" s="2097"/>
      <c r="Q39" s="2075"/>
      <c r="R39" s="2075"/>
      <c r="S39" s="2075"/>
      <c r="T39" s="2075"/>
      <c r="U39" s="2075"/>
      <c r="V39" s="2075"/>
      <c r="W39" s="2075"/>
      <c r="X39" s="2075"/>
      <c r="Y39" s="2075"/>
      <c r="Z39" s="2075"/>
    </row>
    <row r="40" spans="1:26" ht="12.95" customHeight="1">
      <c r="A40" s="3846"/>
      <c r="B40" s="2752">
        <v>23</v>
      </c>
      <c r="C40" s="2102"/>
      <c r="D40" s="2871" t="s">
        <v>2258</v>
      </c>
      <c r="E40" s="3343">
        <v>647</v>
      </c>
      <c r="F40" s="3344"/>
      <c r="G40" s="3343">
        <v>136</v>
      </c>
      <c r="H40" s="3344"/>
      <c r="I40" s="3343">
        <v>46</v>
      </c>
      <c r="J40" s="3344">
        <f t="shared" si="0"/>
        <v>829</v>
      </c>
      <c r="K40" s="3343">
        <v>144</v>
      </c>
      <c r="L40" s="3345"/>
      <c r="M40" s="2754">
        <v>23</v>
      </c>
      <c r="N40" s="3845"/>
      <c r="O40" s="2105"/>
      <c r="P40" s="2097"/>
      <c r="Q40" s="2075"/>
      <c r="R40" s="2075"/>
      <c r="S40" s="2075"/>
      <c r="T40" s="2075"/>
      <c r="U40" s="2075"/>
      <c r="V40" s="2075"/>
      <c r="W40" s="2075"/>
      <c r="X40" s="2075"/>
      <c r="Y40" s="2075"/>
      <c r="Z40" s="2075"/>
    </row>
    <row r="41" spans="1:26" ht="12.95" customHeight="1">
      <c r="A41" s="3846"/>
      <c r="B41" s="2752">
        <v>24</v>
      </c>
      <c r="C41" s="2102"/>
      <c r="D41" s="2871" t="s">
        <v>2259</v>
      </c>
      <c r="E41" s="3343">
        <v>1883</v>
      </c>
      <c r="F41" s="3344"/>
      <c r="G41" s="3343"/>
      <c r="H41" s="3344"/>
      <c r="I41" s="3343">
        <v>107</v>
      </c>
      <c r="J41" s="3344">
        <f t="shared" si="0"/>
        <v>1990</v>
      </c>
      <c r="K41" s="3343">
        <v>154</v>
      </c>
      <c r="L41" s="3345"/>
      <c r="M41" s="2754">
        <v>24</v>
      </c>
      <c r="N41" s="3845"/>
      <c r="O41" s="2105"/>
      <c r="P41" s="2097"/>
      <c r="Q41" s="2075"/>
      <c r="R41" s="2075"/>
      <c r="S41" s="2075"/>
      <c r="T41" s="2075"/>
      <c r="U41" s="2075"/>
      <c r="V41" s="2075"/>
      <c r="W41" s="2075"/>
      <c r="X41" s="2075"/>
      <c r="Y41" s="2075"/>
      <c r="Z41" s="2075"/>
    </row>
    <row r="42" spans="1:26" ht="12.95" customHeight="1">
      <c r="A42" s="3846"/>
      <c r="B42" s="2752">
        <v>25</v>
      </c>
      <c r="C42" s="2102"/>
      <c r="D42" s="2871" t="s">
        <v>2260</v>
      </c>
      <c r="E42" s="3343">
        <v>586</v>
      </c>
      <c r="F42" s="3344"/>
      <c r="G42" s="3343"/>
      <c r="H42" s="3344"/>
      <c r="I42" s="3343">
        <v>32</v>
      </c>
      <c r="J42" s="3344">
        <f t="shared" si="0"/>
        <v>618</v>
      </c>
      <c r="K42" s="3343">
        <v>233</v>
      </c>
      <c r="L42" s="3345"/>
      <c r="M42" s="2754">
        <v>25</v>
      </c>
      <c r="N42" s="3845"/>
      <c r="O42" s="2105"/>
      <c r="P42" s="2097"/>
      <c r="Q42" s="2075"/>
      <c r="R42" s="2075"/>
      <c r="S42" s="2075"/>
      <c r="T42" s="2075"/>
      <c r="U42" s="2075"/>
      <c r="V42" s="2075"/>
      <c r="W42" s="2075"/>
      <c r="X42" s="2075"/>
      <c r="Y42" s="2075"/>
      <c r="Z42" s="2075"/>
    </row>
    <row r="43" spans="1:26" ht="12.95" customHeight="1">
      <c r="A43" s="3846"/>
      <c r="B43" s="2752">
        <v>26</v>
      </c>
      <c r="C43" s="2102"/>
      <c r="D43" s="2031"/>
      <c r="E43" s="2873"/>
      <c r="F43" s="2874"/>
      <c r="G43" s="3343"/>
      <c r="H43" s="2874"/>
      <c r="I43" s="2873"/>
      <c r="J43" s="2874"/>
      <c r="K43" s="2873"/>
      <c r="L43" s="3345"/>
      <c r="M43" s="2754">
        <v>26</v>
      </c>
      <c r="N43" s="3845"/>
      <c r="O43" s="2107"/>
      <c r="P43" s="2075"/>
      <c r="Q43" s="2075"/>
      <c r="R43" s="2075"/>
      <c r="S43" s="2075"/>
      <c r="T43" s="2075"/>
      <c r="U43" s="2075"/>
      <c r="V43" s="2075"/>
      <c r="W43" s="2075"/>
      <c r="X43" s="2075"/>
      <c r="Y43" s="2075"/>
      <c r="Z43" s="2075"/>
    </row>
    <row r="44" spans="1:26" ht="12.95" customHeight="1">
      <c r="A44" s="3846"/>
      <c r="B44" s="2752">
        <v>27</v>
      </c>
      <c r="C44" s="2102"/>
      <c r="D44" s="2031"/>
      <c r="E44" s="2873"/>
      <c r="F44" s="2874"/>
      <c r="G44" s="2873"/>
      <c r="H44" s="2874"/>
      <c r="I44" s="2873"/>
      <c r="J44" s="2874"/>
      <c r="K44" s="2873"/>
      <c r="L44" s="2872"/>
      <c r="M44" s="2754">
        <v>27</v>
      </c>
      <c r="N44" s="3845"/>
      <c r="O44" s="2079"/>
      <c r="P44" s="2075"/>
      <c r="Q44" s="2075"/>
      <c r="R44" s="2075"/>
      <c r="S44" s="2075"/>
      <c r="T44" s="2075"/>
      <c r="U44" s="2075"/>
      <c r="V44" s="2075"/>
      <c r="W44" s="2075"/>
      <c r="X44" s="2075"/>
      <c r="Y44" s="2075"/>
      <c r="Z44" s="2075"/>
    </row>
    <row r="45" spans="1:26" ht="12.95" customHeight="1">
      <c r="A45" s="3846"/>
      <c r="B45" s="2752">
        <v>28</v>
      </c>
      <c r="C45" s="2102"/>
      <c r="D45" s="2031"/>
      <c r="E45" s="2873"/>
      <c r="F45" s="2874"/>
      <c r="G45" s="2873"/>
      <c r="H45" s="2874"/>
      <c r="I45" s="2873"/>
      <c r="J45" s="2874"/>
      <c r="K45" s="2873"/>
      <c r="L45" s="2874"/>
      <c r="M45" s="2754">
        <v>28</v>
      </c>
      <c r="N45" s="3845"/>
      <c r="O45" s="2079"/>
      <c r="P45" s="2075"/>
      <c r="Q45" s="2075"/>
      <c r="R45" s="2075"/>
      <c r="S45" s="2075"/>
      <c r="T45" s="2075"/>
      <c r="U45" s="2075"/>
      <c r="V45" s="2075"/>
      <c r="W45" s="2075"/>
      <c r="X45" s="2075"/>
      <c r="Y45" s="2075"/>
      <c r="Z45" s="2075"/>
    </row>
    <row r="46" spans="1:26" ht="12.95" customHeight="1">
      <c r="A46" s="3846"/>
      <c r="B46" s="2752">
        <v>29</v>
      </c>
      <c r="C46" s="2102"/>
      <c r="D46" s="2031"/>
      <c r="E46" s="2873"/>
      <c r="F46" s="2874"/>
      <c r="G46" s="2873"/>
      <c r="H46" s="2874"/>
      <c r="I46" s="2873"/>
      <c r="J46" s="2874"/>
      <c r="K46" s="2873"/>
      <c r="L46" s="2874"/>
      <c r="M46" s="2754">
        <v>29</v>
      </c>
      <c r="N46" s="3845"/>
      <c r="O46" s="2079"/>
      <c r="P46" s="2075"/>
      <c r="Q46" s="2075"/>
      <c r="R46" s="2075"/>
      <c r="S46" s="2075"/>
      <c r="T46" s="2075"/>
      <c r="U46" s="2075"/>
      <c r="V46" s="2075"/>
      <c r="W46" s="2075"/>
      <c r="X46" s="2075"/>
      <c r="Y46" s="2075"/>
      <c r="Z46" s="2075"/>
    </row>
    <row r="47" spans="1:26" ht="12.95" customHeight="1">
      <c r="A47" s="3846"/>
      <c r="B47" s="2752">
        <v>30</v>
      </c>
      <c r="C47" s="2102"/>
      <c r="D47" s="2031"/>
      <c r="E47" s="2873"/>
      <c r="F47" s="2874"/>
      <c r="G47" s="2873"/>
      <c r="H47" s="2874"/>
      <c r="I47" s="2873"/>
      <c r="J47" s="2874"/>
      <c r="K47" s="2873"/>
      <c r="L47" s="2874"/>
      <c r="M47" s="2754">
        <v>30</v>
      </c>
      <c r="N47" s="3845"/>
      <c r="O47" s="2079"/>
      <c r="P47" s="2075"/>
      <c r="Q47" s="2075"/>
      <c r="R47" s="2075"/>
      <c r="S47" s="2075"/>
      <c r="T47" s="2075"/>
      <c r="U47" s="2075"/>
      <c r="V47" s="2075"/>
      <c r="W47" s="2075"/>
      <c r="X47" s="2075"/>
      <c r="Y47" s="2075"/>
      <c r="Z47" s="2075"/>
    </row>
    <row r="48" spans="1:26" ht="12.95" customHeight="1">
      <c r="A48" s="3846"/>
      <c r="B48" s="2752">
        <v>31</v>
      </c>
      <c r="C48" s="2102"/>
      <c r="D48" s="2031"/>
      <c r="E48" s="2873"/>
      <c r="F48" s="2874"/>
      <c r="G48" s="2873"/>
      <c r="H48" s="2874"/>
      <c r="I48" s="2873"/>
      <c r="J48" s="2874"/>
      <c r="K48" s="2873"/>
      <c r="L48" s="2874"/>
      <c r="M48" s="2754">
        <v>31</v>
      </c>
      <c r="N48" s="3845"/>
      <c r="O48" s="2079"/>
      <c r="P48" s="2075"/>
      <c r="Q48" s="2075"/>
      <c r="R48" s="2075"/>
      <c r="S48" s="2075"/>
      <c r="T48" s="2075"/>
      <c r="U48" s="2075"/>
      <c r="V48" s="2075"/>
      <c r="W48" s="2075"/>
      <c r="X48" s="2075"/>
      <c r="Y48" s="2075"/>
      <c r="Z48" s="2075"/>
    </row>
    <row r="49" spans="1:26" ht="12.95" customHeight="1">
      <c r="A49" s="3846"/>
      <c r="B49" s="2752">
        <v>32</v>
      </c>
      <c r="C49" s="2108" t="s">
        <v>2261</v>
      </c>
      <c r="D49" s="2032"/>
      <c r="E49" s="3343">
        <f>E18+E19+E20+E21+E22+E23+E24+E25+E26+E27+E28+E29+E30+E31+E32+E33+E34+E35+E36+E37+E38+E39+E40+E41+E42</f>
        <v>14713.1</v>
      </c>
      <c r="F49" s="3531"/>
      <c r="G49" s="3343">
        <f t="shared" ref="G49" si="1">G18+G19+G20+G21+G22+G23+G24+G25+G26+G27+G28+G29+G30+G31+G32+G33+G34+G35+G36+G37+G38+G39+G40+G41+G42</f>
        <v>360</v>
      </c>
      <c r="H49" s="3343">
        <f>H18+H19+H20+H21+H22+H23+H24+H25+H26+H27+H28+H29+H30+H31+H32+H33+H34+H35+H36+H37+H38+H39+H40+H41+H42</f>
        <v>6</v>
      </c>
      <c r="I49" s="3343">
        <f>I18+I19+I20+I21+I22+I23+I24+I25+I26+I27+I28+I29+I30+I31+I32+I33+I34+I35+I36+I37+I38+I39+I40+I41+I42</f>
        <v>4390</v>
      </c>
      <c r="J49" s="3343">
        <f t="shared" ref="J49:K49" si="2">J18+J19+J20+J21+J22+J23+J24+J25+J26+J27+J28+J29+J30+J31+J32+J33+J34+J35+J36+J37+J38+J39+J40+J41+J42</f>
        <v>19469.099999999999</v>
      </c>
      <c r="K49" s="3343">
        <f t="shared" si="2"/>
        <v>2509</v>
      </c>
      <c r="L49" s="3531"/>
      <c r="M49" s="2754">
        <v>32</v>
      </c>
      <c r="N49" s="3845"/>
      <c r="O49" s="2079"/>
      <c r="P49" s="2075"/>
      <c r="Q49" s="2075"/>
      <c r="R49" s="2075"/>
      <c r="S49" s="2075"/>
      <c r="T49" s="2075"/>
      <c r="U49" s="2075"/>
      <c r="V49" s="2075"/>
      <c r="W49" s="2075"/>
      <c r="X49" s="2075"/>
      <c r="Y49" s="2075"/>
      <c r="Z49" s="2075"/>
    </row>
    <row r="50" spans="1:26">
      <c r="A50" s="3427"/>
      <c r="N50" s="3428"/>
    </row>
    <row r="51" spans="1:26">
      <c r="A51" s="3427"/>
      <c r="N51" s="3428"/>
    </row>
    <row r="52" spans="1:26">
      <c r="A52" s="3427"/>
      <c r="D52" s="2097" t="s">
        <v>2210</v>
      </c>
      <c r="E52" s="2075" t="b">
        <f>IF(SUM(E18:E48)=E49,TRUE,FALSE)</f>
        <v>1</v>
      </c>
      <c r="G52" s="2075" t="b">
        <f>IF(SUM(G18:G48)=G49,TRUE,FALSE)</f>
        <v>1</v>
      </c>
      <c r="H52" s="2075" t="b">
        <f>IF(SUM(H18:H48)=H49,TRUE,FALSE)</f>
        <v>1</v>
      </c>
      <c r="I52" s="2075" t="b">
        <f>IF(SUM(I18:I48)=I49,TRUE,FALSE)</f>
        <v>1</v>
      </c>
      <c r="J52" s="2075" t="b">
        <f>IF(SUM(J18:J48)=J49,TRUE,FALSE)</f>
        <v>1</v>
      </c>
      <c r="K52" s="2075" t="b">
        <f>IF(SUM(K18:K48)=K49,TRUE,FALSE)</f>
        <v>1</v>
      </c>
      <c r="N52" s="3428"/>
    </row>
    <row r="53" spans="1:26">
      <c r="A53" s="3427"/>
      <c r="N53" s="3428"/>
    </row>
    <row r="54" spans="1:26">
      <c r="A54" s="3427"/>
      <c r="N54" s="3428"/>
    </row>
    <row r="55" spans="1:26">
      <c r="A55" s="3427"/>
      <c r="N55" s="3428"/>
    </row>
    <row r="56" spans="1:26">
      <c r="A56" s="3427"/>
      <c r="N56" s="3428"/>
    </row>
    <row r="57" spans="1:26">
      <c r="A57" s="3427"/>
      <c r="N57" s="3428"/>
    </row>
    <row r="58" spans="1:26">
      <c r="A58" s="3427"/>
      <c r="N58" s="3428"/>
      <c r="O58" s="2079"/>
      <c r="P58" s="2075"/>
      <c r="Q58" s="2075"/>
      <c r="R58" s="2075"/>
      <c r="S58" s="2075"/>
      <c r="T58" s="2075"/>
      <c r="U58" s="2075"/>
      <c r="V58" s="2075"/>
      <c r="W58" s="2075"/>
      <c r="X58" s="2075"/>
      <c r="Y58" s="2075"/>
      <c r="Z58" s="2075"/>
    </row>
    <row r="59" spans="1:26">
      <c r="A59" s="3427"/>
      <c r="N59" s="3428"/>
      <c r="Z59" s="2075"/>
    </row>
    <row r="60" spans="1:26">
      <c r="A60" s="3427"/>
      <c r="N60" s="3428"/>
    </row>
    <row r="61" spans="1:26">
      <c r="N61" s="3428"/>
    </row>
    <row r="62" spans="1:26">
      <c r="N62" s="3428"/>
    </row>
    <row r="2047" spans="5:26">
      <c r="E2047" s="2109"/>
      <c r="F2047" s="2109"/>
      <c r="G2047" s="2109"/>
      <c r="H2047" s="2109"/>
      <c r="I2047" s="2109"/>
      <c r="J2047" s="2109"/>
      <c r="K2047" s="2109"/>
      <c r="L2047" s="2109"/>
      <c r="M2047" s="2109"/>
      <c r="O2047" s="2079"/>
      <c r="P2047" s="2075"/>
      <c r="Q2047" s="2075"/>
      <c r="R2047" s="2075"/>
      <c r="S2047" s="2075"/>
      <c r="T2047" s="2075"/>
      <c r="U2047" s="2075"/>
      <c r="V2047" s="2075"/>
      <c r="W2047" s="2075"/>
      <c r="X2047" s="2075"/>
      <c r="Y2047" s="2075"/>
      <c r="Z2047" s="2075"/>
    </row>
  </sheetData>
  <customSheetViews>
    <customSheetView guid="{4E7A3D04-9F51-465C-A42B-3DF9B3E7D5B5}" showPageBreaks="1" fitToPage="1" printArea="1">
      <selection activeCell="O34" sqref="O34"/>
      <pageMargins left="0.5" right="0.5" top="0.5" bottom="0.25" header="0.5" footer="0.5"/>
      <printOptions horizontalCentered="1" verticalCentered="1"/>
      <pageSetup scale="93" orientation="landscape" horizontalDpi="4294967292" verticalDpi="4294967292" r:id="rId1"/>
      <headerFooter alignWithMargins="0"/>
    </customSheetView>
    <customSheetView guid="{0DB5BAD5-393A-4F38-9E8B-709DEA7858B1}" showPageBreaks="1" fitToPage="1" printArea="1">
      <selection activeCell="O34" sqref="O34"/>
      <pageMargins left="0.5" right="0.5" top="0.5" bottom="0.25" header="0.5" footer="0.5"/>
      <printOptions horizontalCentered="1" verticalCentered="1"/>
      <pageSetup scale="93" orientation="landscape" horizontalDpi="4294967292" verticalDpi="4294967292" r:id="rId2"/>
      <headerFooter alignWithMargins="0"/>
    </customSheetView>
    <customSheetView guid="{9188604F-721B-4607-B5A7-F14601E34BB8}" showPageBreaks="1" fitToPage="1" printArea="1">
      <selection activeCell="O34" sqref="O34"/>
      <pageMargins left="0.5" right="0.5" top="0.5" bottom="0.25" header="0.5" footer="0.5"/>
      <printOptions horizontalCentered="1" verticalCentered="1"/>
      <pageSetup scale="95" orientation="landscape" horizontalDpi="4294967292" verticalDpi="4294967292" r:id="rId3"/>
      <headerFooter alignWithMargins="0"/>
    </customSheetView>
    <customSheetView guid="{26429A53-B624-4AA6-8C8D-667186B058B8}" fitToPage="1">
      <selection activeCell="O34" sqref="O34"/>
      <pageMargins left="0.5" right="0.5" top="0.5" bottom="0.25" header="0.5" footer="0.5"/>
      <printOptions horizontalCentered="1" verticalCentered="1"/>
      <pageSetup scale="94" orientation="landscape" horizontalDpi="4294967292" verticalDpi="4294967292" r:id="rId4"/>
      <headerFooter alignWithMargins="0"/>
    </customSheetView>
    <customSheetView guid="{7390B031-6060-4327-BF01-8B9465EDB6D9}" fitToPage="1">
      <selection activeCell="O34" sqref="O34"/>
      <pageMargins left="0.5" right="0.5" top="0.5" bottom="0.25" header="0.5" footer="0.5"/>
      <printOptions horizontalCentered="1" verticalCentered="1"/>
      <pageSetup scale="94" orientation="landscape" horizontalDpi="4294967292" verticalDpi="4294967292" r:id="rId5"/>
      <headerFooter alignWithMargins="0"/>
    </customSheetView>
    <customSheetView guid="{49D366EC-C851-4932-854D-8EA887B298C5}" fitToPage="1">
      <selection activeCell="O34" sqref="O34"/>
      <pageMargins left="0.5" right="0.5" top="0.5" bottom="0.25" header="0.5" footer="0.5"/>
      <printOptions horizontalCentered="1" verticalCentered="1"/>
      <pageSetup scale="94" orientation="landscape" horizontalDpi="4294967292" verticalDpi="4294967292" r:id="rId6"/>
      <headerFooter alignWithMargins="0"/>
    </customSheetView>
    <customSheetView guid="{F228F194-B0FE-4A91-A927-06A4E89703F0}" fitToPage="1">
      <selection activeCell="O34" sqref="O34"/>
      <pageMargins left="0.5" right="0.5" top="0.5" bottom="0.25" header="0.5" footer="0.5"/>
      <printOptions horizontalCentered="1" verticalCentered="1"/>
      <pageSetup scale="93" orientation="landscape" horizontalDpi="4294967292" verticalDpi="4294967292" r:id="rId7"/>
      <headerFooter alignWithMargins="0"/>
    </customSheetView>
    <customSheetView guid="{A2494C54-8D9D-4A05-9F27-C858173D9692}" fitToPage="1">
      <selection activeCell="O34" sqref="O34"/>
      <pageMargins left="0.5" right="0.5" top="0.5" bottom="0.25" header="0.5" footer="0.5"/>
      <printOptions horizontalCentered="1" verticalCentered="1"/>
      <pageSetup scale="93" orientation="landscape" horizontalDpi="4294967292" verticalDpi="4294967292" r:id="rId8"/>
      <headerFooter alignWithMargins="0"/>
    </customSheetView>
    <customSheetView guid="{74404EEC-CA6A-48B0-B168-B7933282EEB2}" showPageBreaks="1" fitToPage="1" printArea="1">
      <selection activeCell="O34" sqref="O34"/>
      <pageMargins left="0.5" right="0.5" top="0.5" bottom="0.25" header="0.5" footer="0.5"/>
      <printOptions horizontalCentered="1" verticalCentered="1"/>
      <pageSetup scale="94" orientation="landscape" horizontalDpi="4294967292" verticalDpi="4294967292" r:id="rId9"/>
      <headerFooter alignWithMargins="0"/>
    </customSheetView>
    <customSheetView guid="{FB19BFAA-60BA-4CC2-92E5-E4C141AE804E}" fitToPage="1">
      <selection activeCell="O34" sqref="O34"/>
      <pageMargins left="0.5" right="0.5" top="0.5" bottom="0.25" header="0.5" footer="0.5"/>
      <printOptions horizontalCentered="1" verticalCentered="1"/>
      <pageSetup scale="93" orientation="landscape" horizontalDpi="4294967292" verticalDpi="4294967292" r:id="rId10"/>
      <headerFooter alignWithMargins="0"/>
    </customSheetView>
    <customSheetView guid="{F56BCD39-3910-4701-BCCF-245589B07D98}" showPageBreaks="1" fitToPage="1" printArea="1">
      <selection activeCell="O34" sqref="O34"/>
      <pageMargins left="0.5" right="0.5" top="0.5" bottom="0.25" header="0.5" footer="0.5"/>
      <printOptions horizontalCentered="1" verticalCentered="1"/>
      <pageSetup scale="95" orientation="landscape" horizontalDpi="4294967292" verticalDpi="4294967292" r:id="rId11"/>
      <headerFooter alignWithMargins="0"/>
    </customSheetView>
    <customSheetView guid="{D099E5BD-69C3-4A36-A01A-AB9127CD02AF}" fitToPage="1" topLeftCell="A25">
      <selection activeCell="L47" sqref="L47"/>
      <pageMargins left="0.5" right="0.5" top="0.5" bottom="0.25" header="0.5" footer="0.5"/>
      <printOptions horizontalCentered="1" verticalCentered="1"/>
      <pageSetup scale="94" orientation="landscape" r:id="rId12"/>
      <headerFooter alignWithMargins="0"/>
    </customSheetView>
  </customSheetViews>
  <mergeCells count="2">
    <mergeCell ref="N34:N49"/>
    <mergeCell ref="A35:A49"/>
  </mergeCells>
  <printOptions horizontalCentered="1" verticalCentered="1"/>
  <pageMargins left="0.5" right="0.5" top="0.5" bottom="0.25" header="0.5" footer="0.5"/>
  <pageSetup scale="94" orientation="landscape" r:id="rId13"/>
  <headerFooter alignWithMargins="0"/>
  <legacyDrawing r:id="rId1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topLeftCell="A4" zoomScaleNormal="100" workbookViewId="0">
      <selection activeCell="F33" sqref="F33"/>
    </sheetView>
  </sheetViews>
  <sheetFormatPr defaultColWidth="8" defaultRowHeight="11.25"/>
  <cols>
    <col min="1" max="1" width="2.5703125" style="1402" customWidth="1"/>
    <col min="2" max="2" width="2.42578125" style="1402" customWidth="1"/>
    <col min="3" max="3" width="56.5703125" style="1402" customWidth="1"/>
    <col min="4" max="4" width="1.85546875" style="1402" customWidth="1"/>
    <col min="5" max="5" width="2.85546875" style="1402" customWidth="1"/>
    <col min="6" max="6" width="25.28515625" style="1402" customWidth="1"/>
    <col min="7" max="7" width="35.140625" style="1402" customWidth="1"/>
    <col min="8" max="8" width="2.85546875" style="1402" customWidth="1"/>
    <col min="9" max="16384" width="8" style="1402"/>
  </cols>
  <sheetData>
    <row r="1" spans="1:8" ht="11.25" customHeight="1">
      <c r="A1" s="3849" t="s">
        <v>388</v>
      </c>
      <c r="B1" s="2110"/>
      <c r="C1" s="2111" t="s">
        <v>2262</v>
      </c>
      <c r="D1" s="2111"/>
      <c r="E1" s="2111"/>
      <c r="F1" s="2111"/>
      <c r="G1" s="2112"/>
      <c r="H1" s="3848" t="s">
        <v>3400</v>
      </c>
    </row>
    <row r="2" spans="1:8" ht="11.25" customHeight="1">
      <c r="A2" s="3849"/>
      <c r="B2" s="2113"/>
      <c r="C2" s="2114"/>
      <c r="D2" s="2114"/>
      <c r="E2" s="2114"/>
      <c r="F2" s="2114"/>
      <c r="G2" s="2115"/>
      <c r="H2" s="3848"/>
    </row>
    <row r="3" spans="1:8">
      <c r="A3" s="3849"/>
      <c r="B3" s="2113"/>
      <c r="C3" s="2114" t="s">
        <v>2263</v>
      </c>
      <c r="D3" s="2114"/>
      <c r="E3" s="2114"/>
      <c r="F3" s="2114"/>
      <c r="G3" s="2115"/>
      <c r="H3" s="3848"/>
    </row>
    <row r="4" spans="1:8">
      <c r="A4" s="3849"/>
      <c r="B4" s="2113"/>
      <c r="C4" s="2114"/>
      <c r="D4" s="2114"/>
      <c r="E4" s="2114"/>
      <c r="F4" s="2114"/>
      <c r="G4" s="2115"/>
      <c r="H4" s="3848"/>
    </row>
    <row r="5" spans="1:8">
      <c r="A5" s="3849"/>
      <c r="B5" s="2116" t="s">
        <v>153</v>
      </c>
      <c r="C5" s="2114" t="s">
        <v>2264</v>
      </c>
      <c r="D5" s="2114"/>
      <c r="E5" s="2117" t="s">
        <v>1784</v>
      </c>
      <c r="F5" s="2114" t="s">
        <v>2265</v>
      </c>
      <c r="G5" s="2115"/>
      <c r="H5" s="3848"/>
    </row>
    <row r="6" spans="1:8" ht="12.75">
      <c r="A6" s="3849"/>
      <c r="B6" s="2113"/>
      <c r="C6" s="2118" t="s">
        <v>2266</v>
      </c>
      <c r="D6" s="2114"/>
      <c r="E6" s="908"/>
      <c r="F6" s="2114" t="s">
        <v>2267</v>
      </c>
      <c r="G6" s="2115"/>
      <c r="H6" s="3848"/>
    </row>
    <row r="7" spans="1:8" ht="12.75">
      <c r="A7" s="3849"/>
      <c r="B7" s="2113"/>
      <c r="C7" s="2114"/>
      <c r="D7" s="2114"/>
      <c r="E7" s="908"/>
      <c r="F7" s="2114" t="s">
        <v>2268</v>
      </c>
      <c r="G7" s="2115"/>
      <c r="H7" s="3848"/>
    </row>
    <row r="8" spans="1:8" ht="12.75">
      <c r="A8" s="3849"/>
      <c r="B8" s="2116" t="s">
        <v>157</v>
      </c>
      <c r="C8" s="2114" t="s">
        <v>2269</v>
      </c>
      <c r="D8" s="2114"/>
      <c r="E8" s="908"/>
      <c r="F8" s="2114" t="s">
        <v>2270</v>
      </c>
      <c r="G8" s="2115"/>
      <c r="H8" s="3848"/>
    </row>
    <row r="9" spans="1:8" ht="12.75">
      <c r="A9" s="3849"/>
      <c r="B9" s="2113"/>
      <c r="C9" s="2118" t="s">
        <v>2271</v>
      </c>
      <c r="D9" s="2114"/>
      <c r="E9" s="908"/>
      <c r="F9" s="2114" t="s">
        <v>2272</v>
      </c>
      <c r="G9" s="2115"/>
      <c r="H9" s="3848"/>
    </row>
    <row r="10" spans="1:8" ht="12.75">
      <c r="A10" s="3849"/>
      <c r="B10" s="2113"/>
      <c r="C10" s="2118" t="s">
        <v>2273</v>
      </c>
      <c r="D10" s="2114"/>
      <c r="E10" s="908"/>
      <c r="F10" s="2114" t="s">
        <v>2274</v>
      </c>
      <c r="G10" s="2115"/>
      <c r="H10" s="3848"/>
    </row>
    <row r="11" spans="1:8">
      <c r="A11" s="3849"/>
      <c r="B11" s="2113"/>
      <c r="C11" s="2114"/>
      <c r="D11" s="2114"/>
      <c r="E11" s="2114"/>
      <c r="F11" s="2114"/>
      <c r="G11" s="2115"/>
      <c r="H11" s="3848"/>
    </row>
    <row r="12" spans="1:8">
      <c r="A12" s="3849"/>
      <c r="B12" s="2116" t="s">
        <v>162</v>
      </c>
      <c r="C12" s="2114" t="s">
        <v>2275</v>
      </c>
      <c r="D12" s="2114"/>
      <c r="E12" s="2117" t="s">
        <v>1793</v>
      </c>
      <c r="F12" s="2114" t="s">
        <v>2276</v>
      </c>
      <c r="G12" s="2119"/>
      <c r="H12" s="3848"/>
    </row>
    <row r="13" spans="1:8" ht="12.75">
      <c r="A13" s="3849"/>
      <c r="B13" s="1185"/>
      <c r="C13" s="2118" t="s">
        <v>2277</v>
      </c>
      <c r="D13" s="2114"/>
      <c r="E13" s="908"/>
      <c r="F13" s="2114" t="s">
        <v>2278</v>
      </c>
      <c r="G13" s="2115"/>
      <c r="H13" s="3848"/>
    </row>
    <row r="14" spans="1:8" ht="12.75">
      <c r="A14" s="3849"/>
      <c r="B14" s="2121"/>
      <c r="C14" s="2118" t="s">
        <v>2279</v>
      </c>
      <c r="D14" s="2114"/>
      <c r="E14" s="908"/>
      <c r="F14" s="2114" t="s">
        <v>2280</v>
      </c>
      <c r="G14" s="2115"/>
      <c r="H14" s="3848"/>
    </row>
    <row r="15" spans="1:8">
      <c r="A15" s="3849"/>
      <c r="B15" s="2121"/>
      <c r="C15" s="2118" t="s">
        <v>2281</v>
      </c>
      <c r="D15" s="2114"/>
      <c r="E15" s="2114"/>
      <c r="F15" s="2114"/>
      <c r="G15" s="2115"/>
      <c r="H15" s="3848"/>
    </row>
    <row r="16" spans="1:8">
      <c r="A16" s="2120"/>
      <c r="B16" s="2113"/>
      <c r="C16" s="2114"/>
      <c r="D16" s="2114"/>
      <c r="E16" s="2117" t="s">
        <v>2282</v>
      </c>
      <c r="F16" s="2114" t="s">
        <v>2283</v>
      </c>
      <c r="G16" s="2119"/>
      <c r="H16" s="3848"/>
    </row>
    <row r="17" spans="1:8">
      <c r="A17" s="2120"/>
      <c r="B17" s="2116" t="s">
        <v>155</v>
      </c>
      <c r="C17" s="2114" t="s">
        <v>2284</v>
      </c>
      <c r="D17" s="2114"/>
      <c r="E17" s="2114"/>
      <c r="F17" s="2114"/>
      <c r="G17" s="2115"/>
      <c r="H17" s="3848"/>
    </row>
    <row r="18" spans="1:8">
      <c r="A18" s="2120"/>
      <c r="B18" s="2121"/>
      <c r="C18" s="2118" t="s">
        <v>2285</v>
      </c>
      <c r="D18" s="2114"/>
      <c r="E18" s="2114"/>
      <c r="F18" s="2114" t="s">
        <v>2286</v>
      </c>
      <c r="G18" s="2115" t="s">
        <v>2287</v>
      </c>
      <c r="H18" s="3848"/>
    </row>
    <row r="19" spans="1:8">
      <c r="A19" s="2120"/>
      <c r="B19" s="2121"/>
      <c r="C19" s="2118" t="s">
        <v>2288</v>
      </c>
      <c r="D19" s="2114"/>
      <c r="E19" s="2114"/>
      <c r="F19" s="2114"/>
      <c r="G19" s="2115"/>
      <c r="H19" s="2120"/>
    </row>
    <row r="20" spans="1:8">
      <c r="A20" s="2120"/>
      <c r="B20" s="2121"/>
      <c r="C20" s="2118" t="s">
        <v>2289</v>
      </c>
      <c r="D20" s="2114"/>
      <c r="E20" s="2114"/>
      <c r="F20" s="2114" t="s">
        <v>1433</v>
      </c>
      <c r="G20" s="2115" t="s">
        <v>2290</v>
      </c>
      <c r="H20" s="2120"/>
    </row>
    <row r="21" spans="1:8">
      <c r="A21" s="2120"/>
      <c r="B21" s="2121"/>
      <c r="C21" s="2118" t="s">
        <v>2291</v>
      </c>
      <c r="D21" s="2114"/>
      <c r="E21" s="2114"/>
      <c r="F21" s="2114" t="s">
        <v>1435</v>
      </c>
      <c r="G21" s="2115" t="s">
        <v>2292</v>
      </c>
      <c r="H21" s="2120"/>
    </row>
    <row r="22" spans="1:8">
      <c r="A22" s="2120"/>
      <c r="B22" s="2121"/>
      <c r="C22" s="2118" t="s">
        <v>2293</v>
      </c>
      <c r="D22" s="2114"/>
      <c r="E22" s="2114"/>
      <c r="F22" s="2114" t="s">
        <v>1437</v>
      </c>
      <c r="G22" s="2115" t="s">
        <v>2294</v>
      </c>
      <c r="H22" s="2120"/>
    </row>
    <row r="23" spans="1:8">
      <c r="A23" s="2120"/>
      <c r="B23" s="2113"/>
      <c r="C23" s="2114"/>
      <c r="D23" s="2114"/>
      <c r="E23" s="2114"/>
      <c r="F23" s="2114" t="s">
        <v>1441</v>
      </c>
      <c r="G23" s="2115" t="s">
        <v>2295</v>
      </c>
      <c r="H23" s="2120"/>
    </row>
    <row r="24" spans="1:8">
      <c r="A24" s="2120"/>
      <c r="B24" s="2116" t="s">
        <v>164</v>
      </c>
      <c r="C24" s="2114" t="s">
        <v>2296</v>
      </c>
      <c r="D24" s="2114"/>
      <c r="E24" s="2114"/>
      <c r="F24" s="2114" t="s">
        <v>1445</v>
      </c>
      <c r="G24" s="2115" t="s">
        <v>2297</v>
      </c>
    </row>
    <row r="25" spans="1:8">
      <c r="A25" s="2120"/>
      <c r="B25" s="2121"/>
      <c r="C25" s="2118" t="s">
        <v>2298</v>
      </c>
      <c r="D25" s="2114"/>
      <c r="E25" s="2114"/>
      <c r="F25" s="2114" t="s">
        <v>1449</v>
      </c>
      <c r="G25" s="2115" t="s">
        <v>2299</v>
      </c>
    </row>
    <row r="26" spans="1:8">
      <c r="A26" s="2120"/>
      <c r="B26" s="2121"/>
      <c r="C26" s="2118" t="s">
        <v>2300</v>
      </c>
      <c r="D26" s="2114"/>
      <c r="E26" s="2114"/>
      <c r="F26" s="2114"/>
      <c r="G26" s="2115"/>
    </row>
    <row r="27" spans="1:8" ht="14.45" customHeight="1">
      <c r="B27" s="2113"/>
      <c r="C27" s="2114"/>
      <c r="D27" s="2114"/>
      <c r="E27" s="2114"/>
      <c r="F27" s="2114" t="s">
        <v>2301</v>
      </c>
      <c r="G27" s="2115"/>
    </row>
    <row r="28" spans="1:8">
      <c r="B28" s="2116" t="s">
        <v>313</v>
      </c>
      <c r="C28" s="2114" t="s">
        <v>2302</v>
      </c>
      <c r="D28" s="2114"/>
      <c r="E28" s="2114"/>
      <c r="F28" s="2114"/>
      <c r="G28" s="2115"/>
    </row>
    <row r="29" spans="1:8">
      <c r="B29" s="2121"/>
      <c r="C29" s="2118" t="s">
        <v>2303</v>
      </c>
      <c r="D29" s="2114"/>
      <c r="E29" s="2114"/>
      <c r="F29" s="2114" t="s">
        <v>2304</v>
      </c>
      <c r="G29" s="2115"/>
    </row>
    <row r="30" spans="1:8" ht="14.45" customHeight="1">
      <c r="B30" s="2121"/>
      <c r="C30" s="2118" t="s">
        <v>2305</v>
      </c>
      <c r="D30" s="2114"/>
      <c r="E30" s="908"/>
      <c r="F30" s="2114" t="s">
        <v>2306</v>
      </c>
      <c r="G30" s="2115"/>
    </row>
    <row r="31" spans="1:8">
      <c r="B31" s="2121"/>
      <c r="C31" s="2118" t="s">
        <v>2307</v>
      </c>
      <c r="D31" s="2114"/>
      <c r="E31" s="2114"/>
      <c r="F31" s="2114"/>
      <c r="G31" s="2115"/>
    </row>
    <row r="32" spans="1:8">
      <c r="B32" s="2121"/>
      <c r="C32" s="2118" t="s">
        <v>2308</v>
      </c>
      <c r="D32" s="2114"/>
      <c r="E32" s="2114"/>
      <c r="F32" s="2114"/>
      <c r="G32" s="2115"/>
    </row>
    <row r="33" spans="1:8">
      <c r="B33" s="2121"/>
      <c r="C33" s="2118" t="s">
        <v>2309</v>
      </c>
      <c r="D33" s="2114"/>
      <c r="E33" s="2114"/>
      <c r="F33" s="2114"/>
      <c r="G33" s="2115"/>
    </row>
    <row r="34" spans="1:8">
      <c r="B34" s="2121"/>
      <c r="C34" s="2118" t="s">
        <v>2310</v>
      </c>
      <c r="D34" s="2114"/>
      <c r="E34" s="2114"/>
      <c r="F34" s="2114"/>
      <c r="G34" s="2115"/>
    </row>
    <row r="35" spans="1:8">
      <c r="B35" s="2121"/>
      <c r="C35" s="2118" t="s">
        <v>2311</v>
      </c>
      <c r="D35" s="2114"/>
      <c r="E35" s="2114"/>
      <c r="F35" s="2114"/>
      <c r="G35" s="2115"/>
    </row>
    <row r="36" spans="1:8">
      <c r="B36" s="2121"/>
      <c r="C36" s="2118" t="s">
        <v>2312</v>
      </c>
      <c r="D36" s="2114"/>
      <c r="E36" s="2114"/>
      <c r="F36" s="2114"/>
      <c r="G36" s="2115"/>
    </row>
    <row r="37" spans="1:8">
      <c r="B37" s="2121"/>
      <c r="C37" s="2118" t="s">
        <v>2313</v>
      </c>
      <c r="D37" s="2114"/>
      <c r="E37" s="2114"/>
      <c r="F37" s="2114"/>
      <c r="G37" s="2115"/>
    </row>
    <row r="38" spans="1:8">
      <c r="B38" s="2121"/>
      <c r="C38" s="2118" t="s">
        <v>2314</v>
      </c>
      <c r="D38" s="2114"/>
      <c r="E38" s="2114"/>
      <c r="F38" s="2114"/>
      <c r="G38" s="2115"/>
    </row>
    <row r="39" spans="1:8">
      <c r="B39" s="2121"/>
      <c r="C39" s="2118" t="s">
        <v>2315</v>
      </c>
      <c r="D39" s="2114"/>
      <c r="E39" s="2114"/>
      <c r="F39" s="2114"/>
      <c r="G39" s="2115"/>
    </row>
    <row r="40" spans="1:8">
      <c r="B40" s="2113"/>
      <c r="C40" s="2114"/>
      <c r="D40" s="2114"/>
      <c r="E40" s="2114"/>
      <c r="F40" s="2114"/>
      <c r="G40" s="2115"/>
    </row>
    <row r="41" spans="1:8">
      <c r="B41" s="2113"/>
      <c r="C41" s="2114"/>
      <c r="D41" s="2114"/>
      <c r="E41" s="2114"/>
      <c r="F41" s="2114"/>
      <c r="G41" s="2115"/>
    </row>
    <row r="42" spans="1:8">
      <c r="B42" s="2113"/>
      <c r="C42" s="2114"/>
      <c r="D42" s="2114"/>
      <c r="E42" s="2114"/>
      <c r="F42" s="2114"/>
      <c r="G42" s="2115"/>
    </row>
    <row r="43" spans="1:8" ht="14.45" customHeight="1">
      <c r="B43" s="2113"/>
      <c r="C43" s="2114"/>
      <c r="D43" s="2114"/>
      <c r="E43" s="2114"/>
      <c r="F43" s="2114"/>
      <c r="G43" s="2115"/>
      <c r="H43" s="3847">
        <v>65</v>
      </c>
    </row>
    <row r="44" spans="1:8" ht="13.15" customHeight="1">
      <c r="B44" s="2122" t="s">
        <v>116</v>
      </c>
      <c r="C44" s="2123"/>
      <c r="D44" s="2123"/>
      <c r="E44" s="2123"/>
      <c r="F44" s="2123"/>
      <c r="G44" s="2124"/>
      <c r="H44" s="3847"/>
    </row>
    <row r="45" spans="1:8" ht="10.15" customHeight="1">
      <c r="A45" s="3487"/>
      <c r="H45" s="3480"/>
    </row>
    <row r="46" spans="1:8" ht="10.15" customHeight="1">
      <c r="A46" s="3487"/>
      <c r="H46" s="3480"/>
    </row>
    <row r="47" spans="1:8" ht="10.15" customHeight="1">
      <c r="A47" s="3487"/>
      <c r="H47" s="3480"/>
    </row>
    <row r="48" spans="1:8" ht="10.15" customHeight="1">
      <c r="A48" s="3487"/>
      <c r="H48" s="3480"/>
    </row>
    <row r="49" spans="1:8" ht="10.15" customHeight="1">
      <c r="A49" s="3487"/>
      <c r="H49" s="3480"/>
    </row>
    <row r="50" spans="1:8" ht="10.15" customHeight="1">
      <c r="A50" s="3487"/>
      <c r="H50" s="3480"/>
    </row>
    <row r="51" spans="1:8" ht="10.15" customHeight="1">
      <c r="A51" s="3487"/>
      <c r="H51" s="3480"/>
    </row>
    <row r="52" spans="1:8" ht="10.15" customHeight="1">
      <c r="A52" s="3487"/>
      <c r="H52" s="3480"/>
    </row>
    <row r="53" spans="1:8" ht="10.15" customHeight="1">
      <c r="A53" s="3487"/>
      <c r="H53" s="3480"/>
    </row>
    <row r="54" spans="1:8" ht="10.15" customHeight="1">
      <c r="A54" s="3487"/>
      <c r="H54" s="3480"/>
    </row>
    <row r="55" spans="1:8" ht="10.15" customHeight="1">
      <c r="A55" s="3487"/>
      <c r="H55" s="3480"/>
    </row>
    <row r="56" spans="1:8" ht="10.15" customHeight="1">
      <c r="A56" s="3487"/>
      <c r="H56" s="3480"/>
    </row>
    <row r="57" spans="1:8">
      <c r="H57" s="3486"/>
    </row>
    <row r="58" spans="1:8">
      <c r="H58" s="3486"/>
    </row>
    <row r="59" spans="1:8">
      <c r="H59" s="3486"/>
    </row>
    <row r="60" spans="1:8">
      <c r="H60" s="3486"/>
    </row>
    <row r="61" spans="1:8">
      <c r="H61" s="3486"/>
    </row>
  </sheetData>
  <customSheetViews>
    <customSheetView guid="{4E7A3D04-9F51-465C-A42B-3DF9B3E7D5B5}" showPageBreaks="1" fitToPage="1">
      <selection activeCell="N40" sqref="N40"/>
      <pageMargins left="0.5" right="0.5" top="0.5" bottom="0.5" header="0" footer="0"/>
      <printOptions horizontalCentered="1" verticalCentered="1"/>
      <pageSetup scale="98" orientation="landscape" horizontalDpi="1200" verticalDpi="1200" r:id="rId1"/>
      <headerFooter alignWithMargins="0"/>
    </customSheetView>
    <customSheetView guid="{0DB5BAD5-393A-4F38-9E8B-709DEA7858B1}" fitToPage="1">
      <selection activeCell="N40" sqref="N40"/>
      <pageMargins left="0.5" right="0.5" top="0.5" bottom="0.5" header="0" footer="0"/>
      <printOptions horizontalCentered="1" verticalCentered="1"/>
      <pageSetup orientation="landscape" horizontalDpi="1200" verticalDpi="1200" r:id="rId2"/>
      <headerFooter alignWithMargins="0"/>
    </customSheetView>
    <customSheetView guid="{9188604F-721B-4607-B5A7-F14601E34BB8}" fitToPage="1">
      <selection activeCell="N40" sqref="N40"/>
      <pageMargins left="0.5" right="0.5" top="0.5" bottom="0.5" header="0" footer="0"/>
      <printOptions horizontalCentered="1" verticalCentered="1"/>
      <pageSetup orientation="landscape" horizontalDpi="1200" verticalDpi="1200" r:id="rId3"/>
      <headerFooter alignWithMargins="0"/>
    </customSheetView>
    <customSheetView guid="{26429A53-B624-4AA6-8C8D-667186B058B8}" fitToPage="1">
      <selection activeCell="N40" sqref="N40"/>
      <pageMargins left="0.5" right="0.5" top="0.5" bottom="0.5" header="0" footer="0"/>
      <printOptions horizontalCentered="1" verticalCentered="1"/>
      <pageSetup orientation="landscape" horizontalDpi="1200" verticalDpi="1200" r:id="rId4"/>
      <headerFooter alignWithMargins="0"/>
    </customSheetView>
    <customSheetView guid="{7390B031-6060-4327-BF01-8B9465EDB6D9}" fitToPage="1">
      <selection activeCell="N40" sqref="N40"/>
      <pageMargins left="0.5" right="0.5" top="0.5" bottom="0.5" header="0" footer="0"/>
      <printOptions horizontalCentered="1" verticalCentered="1"/>
      <pageSetup orientation="landscape" horizontalDpi="1200" verticalDpi="1200" r:id="rId5"/>
      <headerFooter alignWithMargins="0"/>
    </customSheetView>
    <customSheetView guid="{49D366EC-C851-4932-854D-8EA887B298C5}" fitToPage="1">
      <selection activeCell="N40" sqref="N40"/>
      <pageMargins left="0.5" right="0.5" top="0.5" bottom="0.5" header="0" footer="0"/>
      <printOptions horizontalCentered="1" verticalCentered="1"/>
      <pageSetup orientation="landscape" horizontalDpi="1200" verticalDpi="1200" r:id="rId6"/>
      <headerFooter alignWithMargins="0"/>
    </customSheetView>
    <customSheetView guid="{F228F194-B0FE-4A91-A927-06A4E89703F0}" fitToPage="1">
      <selection activeCell="N40" sqref="N40"/>
      <pageMargins left="0.5" right="0.5" top="0.5" bottom="0.5" header="0" footer="0"/>
      <printOptions horizontalCentered="1" verticalCentered="1"/>
      <pageSetup orientation="landscape" horizontalDpi="1200" verticalDpi="1200" r:id="rId7"/>
      <headerFooter alignWithMargins="0"/>
    </customSheetView>
    <customSheetView guid="{A2494C54-8D9D-4A05-9F27-C858173D9692}" fitToPage="1">
      <selection activeCell="N40" sqref="N40"/>
      <pageMargins left="0.5" right="0.5" top="0.5" bottom="0.5" header="0" footer="0"/>
      <printOptions horizontalCentered="1" verticalCentered="1"/>
      <pageSetup orientation="landscape" horizontalDpi="1200" verticalDpi="1200" r:id="rId8"/>
      <headerFooter alignWithMargins="0"/>
    </customSheetView>
    <customSheetView guid="{74404EEC-CA6A-48B0-B168-B7933282EEB2}" fitToPage="1">
      <selection activeCell="N40" sqref="N40"/>
      <pageMargins left="0.5" right="0.5" top="0.5" bottom="0.5" header="0" footer="0"/>
      <printOptions horizontalCentered="1" verticalCentered="1"/>
      <pageSetup orientation="landscape" horizontalDpi="1200" verticalDpi="1200" r:id="rId9"/>
      <headerFooter alignWithMargins="0"/>
    </customSheetView>
    <customSheetView guid="{FB19BFAA-60BA-4CC2-92E5-E4C141AE804E}" fitToPage="1">
      <selection activeCell="N40" sqref="N40"/>
      <pageMargins left="0.5" right="0.5" top="0.5" bottom="0.5" header="0" footer="0"/>
      <printOptions horizontalCentered="1" verticalCentered="1"/>
      <pageSetup scale="98" orientation="landscape" horizontalDpi="1200" verticalDpi="1200" r:id="rId10"/>
      <headerFooter alignWithMargins="0"/>
    </customSheetView>
    <customSheetView guid="{F56BCD39-3910-4701-BCCF-245589B07D98}" fitToPage="1">
      <selection activeCell="N40" sqref="N40"/>
      <pageMargins left="0.5" right="0.5" top="0.5" bottom="0.5" header="0" footer="0"/>
      <printOptions horizontalCentered="1" verticalCentered="1"/>
      <pageSetup orientation="landscape" horizontalDpi="1200" verticalDpi="1200" r:id="rId11"/>
      <headerFooter alignWithMargins="0"/>
    </customSheetView>
    <customSheetView guid="{D099E5BD-69C3-4A36-A01A-AB9127CD02AF}" fitToPage="1" topLeftCell="A4">
      <selection activeCell="F33" sqref="F33"/>
      <pageMargins left="0.5" right="0.5" top="0.5" bottom="0.5" header="0" footer="0"/>
      <printOptions horizontalCentered="1" verticalCentered="1"/>
      <pageSetup scale="98" orientation="landscape" r:id="rId12"/>
      <headerFooter alignWithMargins="0"/>
    </customSheetView>
  </customSheetViews>
  <mergeCells count="3">
    <mergeCell ref="H43:H44"/>
    <mergeCell ref="H1:H18"/>
    <mergeCell ref="A1:A15"/>
  </mergeCells>
  <printOptions horizontalCentered="1" verticalCentered="1"/>
  <pageMargins left="0.5" right="0.5" top="0.5" bottom="0.5" header="0" footer="0"/>
  <pageSetup scale="98" orientation="landscape" r:id="rId13"/>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04"/>
  <sheetViews>
    <sheetView showGridLines="0" showZeros="0" zoomScale="80" zoomScaleNormal="80" workbookViewId="0">
      <selection activeCell="B27" sqref="B27"/>
    </sheetView>
  </sheetViews>
  <sheetFormatPr defaultColWidth="8.85546875" defaultRowHeight="12.75"/>
  <cols>
    <col min="1" max="1" width="3.140625" style="908" customWidth="1"/>
    <col min="2" max="2" width="3.85546875" style="908" customWidth="1"/>
    <col min="3" max="3" width="4.85546875" style="908" customWidth="1"/>
    <col min="4" max="4" width="21.7109375" style="908" customWidth="1"/>
    <col min="5" max="5" width="4.140625" style="908" customWidth="1"/>
    <col min="6" max="6" width="10" style="908" customWidth="1"/>
    <col min="7" max="7" width="8.85546875" style="908"/>
    <col min="8" max="8" width="9" style="908" customWidth="1"/>
    <col min="9" max="9" width="9.85546875" style="908" customWidth="1"/>
    <col min="10" max="10" width="11" style="908" customWidth="1"/>
    <col min="11" max="11" width="11.28515625" style="908" customWidth="1"/>
    <col min="12" max="12" width="8.42578125" style="908" customWidth="1"/>
    <col min="13" max="13" width="7.5703125" style="908" customWidth="1"/>
    <col min="14" max="14" width="8.85546875" style="908"/>
    <col min="15" max="15" width="11.28515625" style="908" customWidth="1"/>
    <col min="16" max="16" width="7.7109375" style="908" customWidth="1"/>
    <col min="17" max="17" width="3.7109375" style="2992" customWidth="1"/>
    <col min="18" max="18" width="4" style="2126" customWidth="1"/>
    <col min="19" max="19" width="8.85546875" style="908"/>
    <col min="20" max="20" width="20.140625" style="2992" bestFit="1" customWidth="1"/>
    <col min="21" max="21" width="10.140625" style="2992" customWidth="1"/>
    <col min="22" max="22" width="37.28515625" style="2992" bestFit="1" customWidth="1"/>
    <col min="23" max="23" width="10.140625" style="2992" customWidth="1"/>
    <col min="24" max="24" width="20.140625" style="2992" bestFit="1" customWidth="1"/>
    <col min="25" max="25" width="10.140625" style="2992" bestFit="1" customWidth="1"/>
    <col min="26" max="16384" width="8.85546875" style="908"/>
  </cols>
  <sheetData>
    <row r="1" spans="1:25">
      <c r="Q1" s="2125"/>
    </row>
    <row r="2" spans="1:25" ht="14.1" customHeight="1">
      <c r="B2" s="3728" t="s">
        <v>2316</v>
      </c>
      <c r="C2" s="3729"/>
      <c r="D2" s="3729"/>
      <c r="E2" s="3729"/>
      <c r="F2" s="3729"/>
      <c r="G2" s="3729"/>
      <c r="H2" s="3729"/>
      <c r="I2" s="3729"/>
      <c r="J2" s="3729"/>
      <c r="K2" s="3729"/>
      <c r="L2" s="3729"/>
      <c r="M2" s="3729"/>
      <c r="N2" s="3729"/>
      <c r="O2" s="3729"/>
      <c r="P2" s="3729"/>
      <c r="Q2" s="3730"/>
      <c r="R2" s="3850">
        <v>66</v>
      </c>
    </row>
    <row r="3" spans="1:25" ht="14.25" customHeight="1">
      <c r="B3" s="3735" t="s">
        <v>40</v>
      </c>
      <c r="C3" s="3792"/>
      <c r="D3" s="3792"/>
      <c r="E3" s="3792"/>
      <c r="F3" s="3792"/>
      <c r="G3" s="3792"/>
      <c r="H3" s="3792"/>
      <c r="I3" s="3792"/>
      <c r="J3" s="3792"/>
      <c r="K3" s="3792"/>
      <c r="L3" s="3792"/>
      <c r="M3" s="3792"/>
      <c r="N3" s="3792"/>
      <c r="O3" s="3792"/>
      <c r="P3" s="3792"/>
      <c r="Q3" s="3793"/>
      <c r="R3" s="3850"/>
    </row>
    <row r="4" spans="1:25" ht="14.1" customHeight="1">
      <c r="B4" s="1382"/>
      <c r="C4" s="1382"/>
      <c r="D4" s="3864"/>
      <c r="E4" s="3865"/>
      <c r="F4" s="2127" t="s">
        <v>41</v>
      </c>
      <c r="G4" s="2128"/>
      <c r="H4" s="2128"/>
      <c r="I4" s="2128"/>
      <c r="J4" s="2129"/>
      <c r="K4" s="1382"/>
      <c r="L4" s="2130" t="s">
        <v>42</v>
      </c>
      <c r="M4" s="1373"/>
      <c r="N4" s="1373"/>
      <c r="O4" s="1373"/>
      <c r="P4" s="1375"/>
      <c r="Q4" s="1350"/>
    </row>
    <row r="5" spans="1:25" ht="14.1" customHeight="1">
      <c r="B5" s="2131"/>
      <c r="C5" s="2131"/>
      <c r="D5" s="3856"/>
      <c r="E5" s="3857"/>
      <c r="F5" s="2130" t="s">
        <v>175</v>
      </c>
      <c r="G5" s="1373"/>
      <c r="H5" s="1373"/>
      <c r="I5" s="1373"/>
      <c r="J5" s="1375"/>
      <c r="K5" s="2131"/>
      <c r="L5" s="1684"/>
      <c r="M5" s="2131"/>
      <c r="N5" s="1684"/>
      <c r="O5" s="2131"/>
      <c r="P5" s="1684"/>
      <c r="Q5" s="1350"/>
    </row>
    <row r="6" spans="1:25" s="2992" customFormat="1" ht="14.1" customHeight="1">
      <c r="B6" s="1350"/>
      <c r="C6" s="1350"/>
      <c r="D6" s="3856"/>
      <c r="E6" s="3857"/>
      <c r="F6" s="1345"/>
      <c r="G6" s="1351"/>
      <c r="H6" s="1350"/>
      <c r="I6" s="1345"/>
      <c r="J6" s="1351" t="s">
        <v>44</v>
      </c>
      <c r="K6" s="1350" t="s">
        <v>45</v>
      </c>
      <c r="L6" s="1351"/>
      <c r="M6" s="1350"/>
      <c r="N6" s="1351"/>
      <c r="O6" s="1350"/>
      <c r="P6" s="1351"/>
      <c r="Q6" s="1350"/>
    </row>
    <row r="7" spans="1:25" s="2992" customFormat="1" ht="14.1" customHeight="1">
      <c r="B7" s="1350"/>
      <c r="C7" s="1350"/>
      <c r="D7" s="3856"/>
      <c r="E7" s="3857"/>
      <c r="F7" s="1350"/>
      <c r="G7" s="1351"/>
      <c r="H7" s="1350"/>
      <c r="I7" s="1350"/>
      <c r="J7" s="1351" t="s">
        <v>76</v>
      </c>
      <c r="K7" s="1350" t="s">
        <v>47</v>
      </c>
      <c r="L7" s="1351"/>
      <c r="M7" s="1350"/>
      <c r="N7" s="1351"/>
      <c r="O7" s="1350"/>
      <c r="P7" s="1351"/>
      <c r="Q7" s="1350"/>
    </row>
    <row r="8" spans="1:25" s="2992" customFormat="1" ht="14.1" customHeight="1">
      <c r="B8" s="1350"/>
      <c r="C8" s="1350"/>
      <c r="D8" s="3856"/>
      <c r="E8" s="3857"/>
      <c r="F8" s="1350"/>
      <c r="G8" s="1351"/>
      <c r="H8" s="1350"/>
      <c r="I8" s="1350" t="s">
        <v>48</v>
      </c>
      <c r="J8" s="1351" t="s">
        <v>49</v>
      </c>
      <c r="K8" s="1350" t="s">
        <v>50</v>
      </c>
      <c r="L8" s="1351"/>
      <c r="M8" s="1350"/>
      <c r="N8" s="1351"/>
      <c r="O8" s="1350" t="s">
        <v>51</v>
      </c>
      <c r="P8" s="1351"/>
      <c r="Q8" s="1350"/>
    </row>
    <row r="9" spans="1:25" s="2992" customFormat="1" ht="14.1" customHeight="1">
      <c r="B9" s="1350"/>
      <c r="C9" s="1350"/>
      <c r="D9" s="3856"/>
      <c r="E9" s="3857"/>
      <c r="F9" s="1350" t="s">
        <v>52</v>
      </c>
      <c r="G9" s="1351"/>
      <c r="H9" s="1350"/>
      <c r="I9" s="1350" t="s">
        <v>53</v>
      </c>
      <c r="J9" s="1351" t="s">
        <v>54</v>
      </c>
      <c r="K9" s="1350" t="s">
        <v>55</v>
      </c>
      <c r="L9" s="1351"/>
      <c r="M9" s="1350"/>
      <c r="N9" s="1351"/>
      <c r="O9" s="1350" t="s">
        <v>56</v>
      </c>
      <c r="P9" s="1351"/>
      <c r="Q9" s="1350"/>
    </row>
    <row r="10" spans="1:25" s="2992" customFormat="1" ht="14.1" customHeight="1">
      <c r="B10" s="1350"/>
      <c r="C10" s="1350"/>
      <c r="D10" s="3856"/>
      <c r="E10" s="3857"/>
      <c r="F10" s="1350" t="s">
        <v>57</v>
      </c>
      <c r="G10" s="1351"/>
      <c r="H10" s="1350" t="s">
        <v>58</v>
      </c>
      <c r="I10" s="1350" t="s">
        <v>59</v>
      </c>
      <c r="J10" s="1351" t="s">
        <v>60</v>
      </c>
      <c r="K10" s="1350" t="s">
        <v>4</v>
      </c>
      <c r="L10" s="1351"/>
      <c r="M10" s="1350"/>
      <c r="N10" s="1351" t="s">
        <v>61</v>
      </c>
      <c r="O10" s="1350" t="s">
        <v>62</v>
      </c>
      <c r="P10" s="1351"/>
      <c r="Q10" s="1350"/>
    </row>
    <row r="11" spans="1:25" s="2992" customFormat="1" ht="14.1" customHeight="1">
      <c r="B11" s="1350"/>
      <c r="C11" s="1350"/>
      <c r="D11" s="3856"/>
      <c r="E11" s="3857"/>
      <c r="F11" s="1350" t="s">
        <v>18</v>
      </c>
      <c r="G11" s="1351" t="s">
        <v>58</v>
      </c>
      <c r="H11" s="1350" t="s">
        <v>63</v>
      </c>
      <c r="I11" s="1350" t="s">
        <v>64</v>
      </c>
      <c r="J11" s="1351" t="s">
        <v>65</v>
      </c>
      <c r="K11" s="1350" t="s">
        <v>66</v>
      </c>
      <c r="L11" s="1351" t="s">
        <v>67</v>
      </c>
      <c r="M11" s="1350" t="s">
        <v>68</v>
      </c>
      <c r="N11" s="1351" t="s">
        <v>57</v>
      </c>
      <c r="O11" s="1350" t="s">
        <v>69</v>
      </c>
      <c r="P11" s="1351"/>
      <c r="Q11" s="1350"/>
    </row>
    <row r="12" spans="1:25" s="2992" customFormat="1" ht="14.1" customHeight="1">
      <c r="B12" s="1350" t="s">
        <v>7</v>
      </c>
      <c r="C12" s="1350" t="s">
        <v>71</v>
      </c>
      <c r="D12" s="3856"/>
      <c r="E12" s="3857"/>
      <c r="F12" s="1350" t="s">
        <v>72</v>
      </c>
      <c r="G12" s="1351" t="s">
        <v>65</v>
      </c>
      <c r="H12" s="1350" t="s">
        <v>73</v>
      </c>
      <c r="I12" s="1350" t="s">
        <v>74</v>
      </c>
      <c r="J12" s="1351" t="s">
        <v>75</v>
      </c>
      <c r="K12" s="1350" t="s">
        <v>76</v>
      </c>
      <c r="L12" s="1351" t="s">
        <v>77</v>
      </c>
      <c r="M12" s="1350" t="s">
        <v>73</v>
      </c>
      <c r="N12" s="1351" t="s">
        <v>18</v>
      </c>
      <c r="O12" s="1350" t="s">
        <v>2317</v>
      </c>
      <c r="P12" s="1351" t="s">
        <v>68</v>
      </c>
      <c r="Q12" s="1350" t="s">
        <v>7</v>
      </c>
    </row>
    <row r="13" spans="1:25" s="2992" customFormat="1" ht="14.1" customHeight="1">
      <c r="B13" s="1350" t="s">
        <v>17</v>
      </c>
      <c r="C13" s="1350" t="s">
        <v>79</v>
      </c>
      <c r="D13" s="3856" t="s">
        <v>80</v>
      </c>
      <c r="E13" s="3857"/>
      <c r="F13" s="1350" t="s">
        <v>81</v>
      </c>
      <c r="G13" s="1351" t="s">
        <v>82</v>
      </c>
      <c r="H13" s="1350" t="s">
        <v>83</v>
      </c>
      <c r="I13" s="1350" t="s">
        <v>84</v>
      </c>
      <c r="J13" s="1351" t="s">
        <v>83</v>
      </c>
      <c r="K13" s="1350" t="s">
        <v>49</v>
      </c>
      <c r="L13" s="1351" t="s">
        <v>85</v>
      </c>
      <c r="M13" s="1350" t="s">
        <v>83</v>
      </c>
      <c r="N13" s="1351" t="s">
        <v>86</v>
      </c>
      <c r="O13" s="1350" t="s">
        <v>87</v>
      </c>
      <c r="P13" s="1351" t="s">
        <v>88</v>
      </c>
      <c r="Q13" s="1350" t="s">
        <v>17</v>
      </c>
    </row>
    <row r="14" spans="1:25" s="2992" customFormat="1" ht="14.1" customHeight="1" thickBot="1">
      <c r="B14" s="1356"/>
      <c r="C14" s="1356"/>
      <c r="D14" s="3858" t="s">
        <v>24</v>
      </c>
      <c r="E14" s="3859"/>
      <c r="F14" s="2132" t="s">
        <v>25</v>
      </c>
      <c r="G14" s="2133" t="s">
        <v>26</v>
      </c>
      <c r="H14" s="2132" t="s">
        <v>27</v>
      </c>
      <c r="I14" s="2132" t="s">
        <v>28</v>
      </c>
      <c r="J14" s="2133" t="s">
        <v>29</v>
      </c>
      <c r="K14" s="2132" t="s">
        <v>30</v>
      </c>
      <c r="L14" s="2133" t="s">
        <v>31</v>
      </c>
      <c r="M14" s="2132" t="s">
        <v>32</v>
      </c>
      <c r="N14" s="2133" t="s">
        <v>89</v>
      </c>
      <c r="O14" s="2132" t="s">
        <v>90</v>
      </c>
      <c r="P14" s="2133" t="s">
        <v>2318</v>
      </c>
      <c r="Q14" s="1356"/>
      <c r="T14" s="213"/>
      <c r="U14" s="213"/>
      <c r="V14" s="213"/>
      <c r="W14" s="213"/>
      <c r="X14" s="213"/>
      <c r="Y14" s="213"/>
    </row>
    <row r="15" spans="1:25" ht="14.1" customHeight="1">
      <c r="B15" s="2134"/>
      <c r="C15" s="2135"/>
      <c r="D15" s="2995" t="s">
        <v>92</v>
      </c>
      <c r="E15" s="1347"/>
      <c r="F15" s="3031"/>
      <c r="G15" s="3032"/>
      <c r="H15" s="3032"/>
      <c r="I15" s="3032"/>
      <c r="J15" s="3032"/>
      <c r="K15" s="3032"/>
      <c r="L15" s="3032"/>
      <c r="M15" s="3032"/>
      <c r="N15" s="3032"/>
      <c r="O15" s="3033"/>
      <c r="P15" s="3034"/>
      <c r="Q15" s="1345"/>
    </row>
    <row r="16" spans="1:25" ht="14.1" customHeight="1">
      <c r="B16" s="1356">
        <v>1</v>
      </c>
      <c r="C16" s="1379"/>
      <c r="D16" s="1687" t="s">
        <v>2319</v>
      </c>
      <c r="E16" s="1361" t="s">
        <v>62</v>
      </c>
      <c r="F16" s="3042">
        <v>2838</v>
      </c>
      <c r="G16" s="3043">
        <v>50</v>
      </c>
      <c r="H16" s="3044"/>
      <c r="I16" s="3043">
        <v>84</v>
      </c>
      <c r="J16" s="3044">
        <v>10</v>
      </c>
      <c r="K16" s="3045">
        <v>128</v>
      </c>
      <c r="L16" s="3043">
        <v>2854</v>
      </c>
      <c r="M16" s="3044"/>
      <c r="N16" s="3044">
        <v>2854</v>
      </c>
      <c r="O16" s="3043">
        <v>12071500</v>
      </c>
      <c r="P16" s="3098">
        <v>13</v>
      </c>
      <c r="Q16" s="1356">
        <f t="shared" ref="Q16:Q24" si="0">Q15+1</f>
        <v>1</v>
      </c>
    </row>
    <row r="17" spans="1:18" ht="14.1" customHeight="1">
      <c r="B17" s="1356">
        <f t="shared" ref="B17:B24" si="1">B16+1</f>
        <v>2</v>
      </c>
      <c r="C17" s="1144"/>
      <c r="D17" s="1687" t="s">
        <v>95</v>
      </c>
      <c r="E17" s="1361" t="s">
        <v>62</v>
      </c>
      <c r="F17" s="3042"/>
      <c r="G17" s="3044"/>
      <c r="H17" s="3044"/>
      <c r="I17" s="3044"/>
      <c r="J17" s="3044"/>
      <c r="K17" s="3044"/>
      <c r="L17" s="3044"/>
      <c r="M17" s="3044"/>
      <c r="N17" s="3044"/>
      <c r="O17" s="3044"/>
      <c r="P17" s="3098"/>
      <c r="Q17" s="1356">
        <f t="shared" si="0"/>
        <v>2</v>
      </c>
    </row>
    <row r="18" spans="1:18" ht="14.1" customHeight="1">
      <c r="B18" s="1356">
        <f t="shared" si="1"/>
        <v>3</v>
      </c>
      <c r="C18" s="1379" t="s">
        <v>98</v>
      </c>
      <c r="D18" s="1687" t="s">
        <v>2320</v>
      </c>
      <c r="E18" s="1361" t="s">
        <v>62</v>
      </c>
      <c r="F18" s="3042">
        <v>1189</v>
      </c>
      <c r="G18" s="3044"/>
      <c r="H18" s="3044"/>
      <c r="I18" s="3043">
        <v>12</v>
      </c>
      <c r="J18" s="3043">
        <v>3</v>
      </c>
      <c r="K18" s="3043">
        <v>84</v>
      </c>
      <c r="L18" s="3043">
        <v>1120</v>
      </c>
      <c r="M18" s="3044"/>
      <c r="N18" s="3044">
        <v>1120</v>
      </c>
      <c r="O18" s="3043">
        <v>2974500</v>
      </c>
      <c r="P18" s="3129">
        <v>54</v>
      </c>
      <c r="Q18" s="1356">
        <f t="shared" si="0"/>
        <v>3</v>
      </c>
    </row>
    <row r="19" spans="1:18" ht="14.1" customHeight="1">
      <c r="B19" s="1356">
        <f t="shared" si="1"/>
        <v>4</v>
      </c>
      <c r="C19" s="1379" t="s">
        <v>98</v>
      </c>
      <c r="D19" s="1687" t="s">
        <v>2321</v>
      </c>
      <c r="E19" s="1361" t="s">
        <v>62</v>
      </c>
      <c r="F19" s="3042">
        <v>95</v>
      </c>
      <c r="G19" s="3044"/>
      <c r="H19" s="3044"/>
      <c r="I19" s="3044"/>
      <c r="J19" s="3044">
        <v>1</v>
      </c>
      <c r="K19" s="3043">
        <v>44</v>
      </c>
      <c r="L19" s="3043">
        <v>52</v>
      </c>
      <c r="M19" s="3044">
        <v>0</v>
      </c>
      <c r="N19" s="3044">
        <v>52</v>
      </c>
      <c r="O19" s="3043">
        <v>78700</v>
      </c>
      <c r="P19" s="3129">
        <v>2</v>
      </c>
      <c r="Q19" s="1356">
        <f t="shared" si="0"/>
        <v>4</v>
      </c>
    </row>
    <row r="20" spans="1:18" ht="14.1" customHeight="1">
      <c r="B20" s="3008">
        <f t="shared" si="1"/>
        <v>5</v>
      </c>
      <c r="C20" s="1379" t="s">
        <v>98</v>
      </c>
      <c r="D20" s="3006" t="s">
        <v>2322</v>
      </c>
      <c r="E20" s="3002" t="s">
        <v>62</v>
      </c>
      <c r="F20" s="3042">
        <v>4122</v>
      </c>
      <c r="G20" s="3044">
        <v>50</v>
      </c>
      <c r="H20" s="3044">
        <v>0</v>
      </c>
      <c r="I20" s="3044">
        <v>96</v>
      </c>
      <c r="J20" s="3044">
        <v>14</v>
      </c>
      <c r="K20" s="3044">
        <v>256</v>
      </c>
      <c r="L20" s="3044">
        <v>4026</v>
      </c>
      <c r="M20" s="3044">
        <v>0</v>
      </c>
      <c r="N20" s="3044">
        <v>4026</v>
      </c>
      <c r="O20" s="3044">
        <v>15124700</v>
      </c>
      <c r="P20" s="3098">
        <v>69</v>
      </c>
      <c r="Q20" s="1356">
        <f t="shared" si="0"/>
        <v>5</v>
      </c>
    </row>
    <row r="21" spans="1:18" ht="14.1" customHeight="1">
      <c r="B21" s="1356">
        <f t="shared" si="1"/>
        <v>6</v>
      </c>
      <c r="C21" s="1379"/>
      <c r="D21" s="1687" t="s">
        <v>2323</v>
      </c>
      <c r="E21" s="1361"/>
      <c r="F21" s="3042"/>
      <c r="G21" s="3044"/>
      <c r="H21" s="3044"/>
      <c r="I21" s="3044"/>
      <c r="J21" s="3044"/>
      <c r="K21" s="3044"/>
      <c r="L21" s="3044"/>
      <c r="M21" s="3044"/>
      <c r="N21" s="3044"/>
      <c r="O21" s="3044"/>
      <c r="P21" s="3098"/>
      <c r="Q21" s="1356">
        <f t="shared" si="0"/>
        <v>6</v>
      </c>
    </row>
    <row r="22" spans="1:18" ht="14.1" customHeight="1">
      <c r="B22" s="1356">
        <f t="shared" si="1"/>
        <v>7</v>
      </c>
      <c r="C22" s="1379"/>
      <c r="D22" s="1687" t="s">
        <v>101</v>
      </c>
      <c r="E22" s="1361"/>
      <c r="F22" s="3042">
        <v>1</v>
      </c>
      <c r="G22" s="3044"/>
      <c r="H22" s="3044"/>
      <c r="I22" s="3044"/>
      <c r="J22" s="3044"/>
      <c r="K22" s="3044"/>
      <c r="L22" s="3044">
        <v>1</v>
      </c>
      <c r="M22" s="3044"/>
      <c r="N22" s="3044">
        <v>1</v>
      </c>
      <c r="O22" s="3044">
        <v>1350</v>
      </c>
      <c r="P22" s="3098"/>
      <c r="Q22" s="1356">
        <f t="shared" si="0"/>
        <v>7</v>
      </c>
    </row>
    <row r="23" spans="1:18" ht="14.1" customHeight="1">
      <c r="B23" s="1356">
        <f t="shared" si="1"/>
        <v>8</v>
      </c>
      <c r="C23" s="1379" t="s">
        <v>98</v>
      </c>
      <c r="D23" s="3006" t="s">
        <v>2324</v>
      </c>
      <c r="E23" s="3002"/>
      <c r="F23" s="3042">
        <v>4123</v>
      </c>
      <c r="G23" s="3044">
        <v>50</v>
      </c>
      <c r="H23" s="3044">
        <v>0</v>
      </c>
      <c r="I23" s="3044">
        <v>96</v>
      </c>
      <c r="J23" s="3044">
        <v>14</v>
      </c>
      <c r="K23" s="3044">
        <v>256</v>
      </c>
      <c r="L23" s="3044">
        <v>4027</v>
      </c>
      <c r="M23" s="3044">
        <v>0</v>
      </c>
      <c r="N23" s="3044">
        <v>4027</v>
      </c>
      <c r="O23" s="3044">
        <v>15126050</v>
      </c>
      <c r="P23" s="3098">
        <v>69</v>
      </c>
      <c r="Q23" s="1356">
        <f t="shared" si="0"/>
        <v>8</v>
      </c>
    </row>
    <row r="24" spans="1:18" ht="14.1" customHeight="1">
      <c r="B24" s="1356">
        <f t="shared" si="1"/>
        <v>9</v>
      </c>
      <c r="C24" s="1379"/>
      <c r="D24" s="1687" t="s">
        <v>103</v>
      </c>
      <c r="E24" s="1361"/>
      <c r="F24" s="3042">
        <v>155</v>
      </c>
      <c r="G24" s="3044">
        <v>16</v>
      </c>
      <c r="H24" s="3044"/>
      <c r="I24" s="3043">
        <v>1</v>
      </c>
      <c r="J24" s="3044">
        <v>0</v>
      </c>
      <c r="K24" s="3043">
        <v>0</v>
      </c>
      <c r="L24" s="3044">
        <v>172</v>
      </c>
      <c r="M24" s="3044">
        <v>0</v>
      </c>
      <c r="N24" s="3044">
        <v>172</v>
      </c>
      <c r="O24" s="3046" t="s">
        <v>104</v>
      </c>
      <c r="P24" s="3098"/>
      <c r="Q24" s="1356">
        <f t="shared" si="0"/>
        <v>9</v>
      </c>
    </row>
    <row r="25" spans="1:18" ht="14.1" customHeight="1">
      <c r="B25" s="1350"/>
      <c r="C25" s="2136"/>
      <c r="D25" s="3003" t="s">
        <v>105</v>
      </c>
      <c r="E25" s="3001"/>
      <c r="F25" s="3047"/>
      <c r="G25" s="3048"/>
      <c r="H25" s="3048"/>
      <c r="I25" s="3048"/>
      <c r="J25" s="3048"/>
      <c r="K25" s="3048"/>
      <c r="L25" s="3048"/>
      <c r="M25" s="3048"/>
      <c r="N25" s="3048"/>
      <c r="O25" s="3048"/>
      <c r="P25" s="3123"/>
      <c r="Q25" s="1350"/>
    </row>
    <row r="26" spans="1:18" ht="14.1" customHeight="1" thickBot="1">
      <c r="B26" s="1356">
        <v>10</v>
      </c>
      <c r="C26" s="1379" t="s">
        <v>98</v>
      </c>
      <c r="D26" s="3006" t="s">
        <v>2325</v>
      </c>
      <c r="E26" s="3002"/>
      <c r="F26" s="3049">
        <v>4278</v>
      </c>
      <c r="G26" s="3050">
        <v>66</v>
      </c>
      <c r="H26" s="3050">
        <v>0</v>
      </c>
      <c r="I26" s="3050">
        <v>97</v>
      </c>
      <c r="J26" s="3050">
        <v>14</v>
      </c>
      <c r="K26" s="3050">
        <v>256</v>
      </c>
      <c r="L26" s="3050">
        <v>4199</v>
      </c>
      <c r="M26" s="3050">
        <v>0</v>
      </c>
      <c r="N26" s="3050">
        <v>4199</v>
      </c>
      <c r="O26" s="3051">
        <v>15126050</v>
      </c>
      <c r="P26" s="3114">
        <v>69</v>
      </c>
      <c r="Q26" s="1356">
        <v>10</v>
      </c>
    </row>
    <row r="27" spans="1:18" ht="14.1" customHeight="1">
      <c r="B27" s="2137" t="s">
        <v>3489</v>
      </c>
      <c r="C27" s="1684"/>
      <c r="D27" s="1684"/>
      <c r="E27" s="1684"/>
      <c r="F27" s="2138"/>
      <c r="G27" s="2138"/>
      <c r="H27" s="2138"/>
      <c r="I27" s="2138"/>
      <c r="J27" s="2138"/>
      <c r="K27" s="2138"/>
      <c r="L27" s="2138"/>
      <c r="M27" s="2138"/>
      <c r="N27" s="2138"/>
      <c r="O27" s="2138"/>
      <c r="P27" s="2138"/>
      <c r="Q27" s="2994"/>
      <c r="R27" s="3852" t="s">
        <v>3401</v>
      </c>
    </row>
    <row r="28" spans="1:18" ht="14.1" customHeight="1">
      <c r="B28" s="2137"/>
      <c r="C28" s="1684"/>
      <c r="D28" s="1684"/>
      <c r="E28" s="1684"/>
      <c r="F28" s="2138"/>
      <c r="G28" s="2138"/>
      <c r="H28" s="2138"/>
      <c r="I28" s="2138"/>
      <c r="J28" s="2138"/>
      <c r="K28" s="2138"/>
      <c r="L28" s="2138"/>
      <c r="M28" s="2138"/>
      <c r="N28" s="2138"/>
      <c r="O28" s="2138"/>
      <c r="P28" s="2138"/>
      <c r="Q28" s="2994"/>
      <c r="R28" s="3852"/>
    </row>
    <row r="29" spans="1:18" ht="14.1" customHeight="1">
      <c r="B29" s="2997"/>
      <c r="C29" s="1361"/>
      <c r="D29" s="1361"/>
      <c r="E29" s="1361"/>
      <c r="F29" s="2139"/>
      <c r="G29" s="2139"/>
      <c r="H29" s="2139"/>
      <c r="I29" s="2139"/>
      <c r="J29" s="2139"/>
      <c r="K29" s="2139"/>
      <c r="L29" s="2139"/>
      <c r="M29" s="2139"/>
      <c r="N29" s="2139"/>
      <c r="O29" s="2139"/>
      <c r="P29" s="2139"/>
      <c r="Q29" s="2998"/>
      <c r="R29" s="3852"/>
    </row>
    <row r="30" spans="1:18" ht="14.1" customHeight="1">
      <c r="A30" s="3854" t="s">
        <v>3396</v>
      </c>
      <c r="B30" s="3861" t="s">
        <v>107</v>
      </c>
      <c r="C30" s="3862"/>
      <c r="D30" s="3862"/>
      <c r="E30" s="3862"/>
      <c r="F30" s="3862"/>
      <c r="G30" s="3862"/>
      <c r="H30" s="3862"/>
      <c r="I30" s="3862"/>
      <c r="J30" s="3862"/>
      <c r="K30" s="3862"/>
      <c r="L30" s="3862"/>
      <c r="M30" s="3862"/>
      <c r="N30" s="3862"/>
      <c r="O30" s="3862"/>
      <c r="P30" s="3862"/>
      <c r="Q30" s="3863"/>
      <c r="R30" s="3852"/>
    </row>
    <row r="31" spans="1:18" ht="14.1" customHeight="1">
      <c r="A31" s="3854"/>
      <c r="B31" s="1345"/>
      <c r="C31" s="1685"/>
      <c r="D31" s="3864"/>
      <c r="E31" s="3865"/>
      <c r="F31" s="3023"/>
      <c r="G31" s="3022"/>
      <c r="H31" s="3023"/>
      <c r="I31" s="3022"/>
      <c r="J31" s="3022"/>
      <c r="K31" s="3866" t="s">
        <v>109</v>
      </c>
      <c r="L31" s="3867"/>
      <c r="M31" s="3867"/>
      <c r="N31" s="3867"/>
      <c r="O31" s="3867"/>
      <c r="P31" s="3868"/>
      <c r="Q31" s="2996"/>
      <c r="R31" s="3852"/>
    </row>
    <row r="32" spans="1:18" s="2992" customFormat="1" ht="14.1" customHeight="1">
      <c r="A32" s="3854"/>
      <c r="B32" s="1350"/>
      <c r="C32" s="1351"/>
      <c r="D32" s="3856"/>
      <c r="E32" s="3857"/>
      <c r="F32" s="3024"/>
      <c r="G32" s="2140" t="s">
        <v>110</v>
      </c>
      <c r="H32" s="3024" t="s">
        <v>110</v>
      </c>
      <c r="I32" s="2140" t="s">
        <v>110</v>
      </c>
      <c r="J32" s="2140" t="s">
        <v>110</v>
      </c>
      <c r="K32" s="2140"/>
      <c r="L32" s="3024"/>
      <c r="M32" s="2140"/>
      <c r="N32" s="3024"/>
      <c r="O32" s="2140"/>
      <c r="P32" s="3025"/>
      <c r="Q32" s="2994"/>
      <c r="R32" s="3852"/>
    </row>
    <row r="33" spans="1:25" s="2992" customFormat="1" ht="14.1" customHeight="1">
      <c r="A33" s="3854"/>
      <c r="B33" s="1350"/>
      <c r="C33" s="1351"/>
      <c r="D33" s="3856"/>
      <c r="E33" s="3857"/>
      <c r="F33" s="3024"/>
      <c r="G33" s="3026" t="s">
        <v>3150</v>
      </c>
      <c r="H33" s="3027" t="s">
        <v>3151</v>
      </c>
      <c r="I33" s="3026" t="s">
        <v>3152</v>
      </c>
      <c r="J33" s="3026" t="s">
        <v>3158</v>
      </c>
      <c r="K33" s="2140"/>
      <c r="L33" s="3024"/>
      <c r="M33" s="2140"/>
      <c r="N33" s="3024"/>
      <c r="O33" s="2140"/>
      <c r="P33" s="1191"/>
      <c r="Q33" s="2994"/>
      <c r="R33" s="3852"/>
    </row>
    <row r="34" spans="1:25" s="2992" customFormat="1" ht="14.1" customHeight="1">
      <c r="A34" s="3854"/>
      <c r="B34" s="1350" t="s">
        <v>7</v>
      </c>
      <c r="C34" s="1351" t="s">
        <v>71</v>
      </c>
      <c r="D34" s="3856"/>
      <c r="E34" s="3857"/>
      <c r="F34" s="3024" t="s">
        <v>111</v>
      </c>
      <c r="G34" s="2140" t="s">
        <v>77</v>
      </c>
      <c r="H34" s="3024" t="s">
        <v>77</v>
      </c>
      <c r="I34" s="2140" t="s">
        <v>77</v>
      </c>
      <c r="J34" s="2140" t="s">
        <v>77</v>
      </c>
      <c r="K34" s="3028"/>
      <c r="L34" s="3029"/>
      <c r="M34" s="3028"/>
      <c r="N34" s="3029"/>
      <c r="O34" s="3028"/>
      <c r="P34" s="1350"/>
      <c r="Q34" s="2994" t="s">
        <v>7</v>
      </c>
      <c r="R34" s="3852"/>
    </row>
    <row r="35" spans="1:25" s="2992" customFormat="1" ht="14.1" customHeight="1">
      <c r="A35" s="3854"/>
      <c r="B35" s="1350" t="s">
        <v>17</v>
      </c>
      <c r="C35" s="1351" t="s">
        <v>79</v>
      </c>
      <c r="D35" s="3856" t="s">
        <v>80</v>
      </c>
      <c r="E35" s="3857"/>
      <c r="F35" s="3027" t="s">
        <v>3150</v>
      </c>
      <c r="G35" s="3026" t="s">
        <v>3153</v>
      </c>
      <c r="H35" s="3027" t="s">
        <v>3154</v>
      </c>
      <c r="I35" s="3026" t="s">
        <v>3155</v>
      </c>
      <c r="J35" s="3026" t="s">
        <v>3159</v>
      </c>
      <c r="K35" s="3028">
        <v>2015</v>
      </c>
      <c r="L35" s="3029">
        <v>2016</v>
      </c>
      <c r="M35" s="3028">
        <v>2017</v>
      </c>
      <c r="N35" s="3029">
        <v>2018</v>
      </c>
      <c r="O35" s="3028">
        <v>2019</v>
      </c>
      <c r="P35" s="1350" t="s">
        <v>16</v>
      </c>
      <c r="Q35" s="2994" t="s">
        <v>17</v>
      </c>
      <c r="R35" s="3852"/>
      <c r="T35" s="213"/>
      <c r="U35" s="213"/>
      <c r="V35" s="213"/>
      <c r="W35" s="213"/>
      <c r="X35" s="213"/>
      <c r="Y35" s="213"/>
    </row>
    <row r="36" spans="1:25" s="2992" customFormat="1" ht="14.1" customHeight="1" thickBot="1">
      <c r="A36" s="3854"/>
      <c r="B36" s="1356"/>
      <c r="C36" s="2141"/>
      <c r="D36" s="3858" t="s">
        <v>24</v>
      </c>
      <c r="E36" s="3859"/>
      <c r="F36" s="3030" t="s">
        <v>25</v>
      </c>
      <c r="G36" s="2142" t="s">
        <v>26</v>
      </c>
      <c r="H36" s="3030" t="s">
        <v>27</v>
      </c>
      <c r="I36" s="2142" t="s">
        <v>28</v>
      </c>
      <c r="J36" s="3030" t="s">
        <v>29</v>
      </c>
      <c r="K36" s="2142" t="s">
        <v>30</v>
      </c>
      <c r="L36" s="3030" t="s">
        <v>31</v>
      </c>
      <c r="M36" s="2142" t="s">
        <v>32</v>
      </c>
      <c r="N36" s="3030" t="s">
        <v>89</v>
      </c>
      <c r="O36" s="2142" t="s">
        <v>90</v>
      </c>
      <c r="P36" s="1356" t="s">
        <v>91</v>
      </c>
      <c r="Q36" s="2998"/>
      <c r="R36" s="3852"/>
    </row>
    <row r="37" spans="1:25" ht="14.1" customHeight="1">
      <c r="A37" s="3854"/>
      <c r="B37" s="2143">
        <f>B26+1</f>
        <v>11</v>
      </c>
      <c r="C37" s="2144" t="s">
        <v>98</v>
      </c>
      <c r="D37" s="2145" t="s">
        <v>112</v>
      </c>
      <c r="E37" s="2146"/>
      <c r="F37" s="3103">
        <v>1794</v>
      </c>
      <c r="G37" s="3102">
        <v>844</v>
      </c>
      <c r="H37" s="3102">
        <v>662</v>
      </c>
      <c r="I37" s="3099">
        <v>359</v>
      </c>
      <c r="J37" s="3102">
        <v>317</v>
      </c>
      <c r="K37" s="3097">
        <v>0</v>
      </c>
      <c r="L37" s="3102">
        <v>50</v>
      </c>
      <c r="M37" s="3099"/>
      <c r="N37" s="3102"/>
      <c r="O37" s="3099"/>
      <c r="P37" s="3096">
        <v>4026</v>
      </c>
      <c r="Q37" s="1376">
        <f>Q26+1</f>
        <v>11</v>
      </c>
      <c r="R37" s="3852"/>
    </row>
    <row r="38" spans="1:25" ht="14.1" customHeight="1">
      <c r="A38" s="3854"/>
      <c r="B38" s="1356">
        <f>B37+1</f>
        <v>12</v>
      </c>
      <c r="C38" s="2144" t="s">
        <v>98</v>
      </c>
      <c r="D38" s="1687" t="s">
        <v>113</v>
      </c>
      <c r="E38" s="2147"/>
      <c r="F38" s="3095"/>
      <c r="G38" s="3044"/>
      <c r="H38" s="3115"/>
      <c r="I38" s="3105"/>
      <c r="J38" s="3044"/>
      <c r="K38" s="3105"/>
      <c r="L38" s="3044"/>
      <c r="M38" s="3105"/>
      <c r="N38" s="3044"/>
      <c r="O38" s="3105"/>
      <c r="P38" s="3101"/>
      <c r="Q38" s="1376">
        <f>Q37+1</f>
        <v>12</v>
      </c>
      <c r="R38" s="3852"/>
    </row>
    <row r="39" spans="1:25" ht="14.1" customHeight="1">
      <c r="A39" s="3854"/>
      <c r="B39" s="1356">
        <f>B38+1</f>
        <v>13</v>
      </c>
      <c r="C39" s="2144" t="s">
        <v>98</v>
      </c>
      <c r="D39" s="1687" t="s">
        <v>101</v>
      </c>
      <c r="E39" s="2147"/>
      <c r="F39" s="3095">
        <v>1</v>
      </c>
      <c r="G39" s="3048"/>
      <c r="H39" s="3152"/>
      <c r="I39" s="3104"/>
      <c r="J39" s="3048"/>
      <c r="K39" s="3104"/>
      <c r="L39" s="3048"/>
      <c r="M39" s="3104"/>
      <c r="N39" s="3048"/>
      <c r="O39" s="3105"/>
      <c r="P39" s="3101">
        <v>1</v>
      </c>
      <c r="Q39" s="1376">
        <f>Q38+1</f>
        <v>13</v>
      </c>
      <c r="R39" s="3852"/>
    </row>
    <row r="40" spans="1:25" ht="14.1" customHeight="1">
      <c r="A40" s="3854"/>
      <c r="B40" s="1356">
        <f>B39+1</f>
        <v>14</v>
      </c>
      <c r="C40" s="2144" t="s">
        <v>98</v>
      </c>
      <c r="D40" s="3006" t="s">
        <v>2326</v>
      </c>
      <c r="E40" s="2148"/>
      <c r="F40" s="3095">
        <v>1795</v>
      </c>
      <c r="G40" s="3115">
        <v>844</v>
      </c>
      <c r="H40" s="3115">
        <v>662</v>
      </c>
      <c r="I40" s="3115">
        <v>359</v>
      </c>
      <c r="J40" s="3115">
        <v>317</v>
      </c>
      <c r="K40" s="3115">
        <v>0</v>
      </c>
      <c r="L40" s="3115">
        <v>50</v>
      </c>
      <c r="M40" s="3115">
        <v>0</v>
      </c>
      <c r="N40" s="3115">
        <v>0</v>
      </c>
      <c r="O40" s="3105">
        <v>0</v>
      </c>
      <c r="P40" s="3098">
        <v>4027</v>
      </c>
      <c r="Q40" s="1376">
        <f>Q39+1</f>
        <v>14</v>
      </c>
      <c r="R40" s="3852"/>
    </row>
    <row r="41" spans="1:25" ht="14.1" customHeight="1">
      <c r="A41" s="3854"/>
      <c r="B41" s="1356">
        <f>B40+1</f>
        <v>15</v>
      </c>
      <c r="C41" s="2144" t="s">
        <v>98</v>
      </c>
      <c r="D41" s="1687" t="s">
        <v>103</v>
      </c>
      <c r="E41" s="2147"/>
      <c r="F41" s="3095">
        <v>140</v>
      </c>
      <c r="G41" s="3044"/>
      <c r="H41" s="3044"/>
      <c r="I41" s="3105"/>
      <c r="J41" s="3044">
        <v>8</v>
      </c>
      <c r="K41" s="3105">
        <v>8</v>
      </c>
      <c r="L41" s="3044">
        <v>16</v>
      </c>
      <c r="M41" s="3105"/>
      <c r="N41" s="3044"/>
      <c r="O41" s="3105"/>
      <c r="P41" s="3101">
        <v>172</v>
      </c>
      <c r="Q41" s="1376">
        <f>Q40+1</f>
        <v>15</v>
      </c>
      <c r="R41" s="3852"/>
    </row>
    <row r="42" spans="1:25" ht="14.1" customHeight="1">
      <c r="A42" s="3854"/>
      <c r="B42" s="2995"/>
      <c r="C42" s="2149"/>
      <c r="D42" s="2150" t="s">
        <v>105</v>
      </c>
      <c r="E42" s="2150"/>
      <c r="F42" s="3154"/>
      <c r="G42" s="3153"/>
      <c r="H42" s="3121"/>
      <c r="I42" s="3152"/>
      <c r="J42" s="3121"/>
      <c r="K42" s="3152"/>
      <c r="L42" s="3121"/>
      <c r="M42" s="3152"/>
      <c r="N42" s="3121"/>
      <c r="O42" s="3152"/>
      <c r="P42" s="3151"/>
      <c r="Q42" s="2996"/>
      <c r="R42" s="3852"/>
    </row>
    <row r="43" spans="1:25" ht="14.1" customHeight="1" thickBot="1">
      <c r="A43" s="3854"/>
      <c r="B43" s="2997">
        <f>B41+1</f>
        <v>16</v>
      </c>
      <c r="C43" s="3008" t="s">
        <v>98</v>
      </c>
      <c r="D43" s="3002" t="s">
        <v>2327</v>
      </c>
      <c r="E43" s="2148"/>
      <c r="F43" s="3049">
        <v>1935</v>
      </c>
      <c r="G43" s="3050">
        <v>844</v>
      </c>
      <c r="H43" s="3050">
        <v>662</v>
      </c>
      <c r="I43" s="3050">
        <v>359</v>
      </c>
      <c r="J43" s="3050">
        <v>325</v>
      </c>
      <c r="K43" s="3050">
        <v>8</v>
      </c>
      <c r="L43" s="3050">
        <v>66</v>
      </c>
      <c r="M43" s="3050">
        <v>0</v>
      </c>
      <c r="N43" s="3050">
        <v>0</v>
      </c>
      <c r="O43" s="3050">
        <v>0</v>
      </c>
      <c r="P43" s="3114">
        <v>4199</v>
      </c>
      <c r="Q43" s="3497">
        <f>Q41+1</f>
        <v>16</v>
      </c>
      <c r="R43" s="3852"/>
    </row>
    <row r="44" spans="1:25">
      <c r="A44" s="3854"/>
      <c r="B44" s="1146"/>
      <c r="C44" s="1145"/>
      <c r="D44" s="1145"/>
      <c r="E44" s="1145"/>
      <c r="F44" s="1145"/>
      <c r="G44" s="1145"/>
      <c r="H44" s="1145"/>
      <c r="I44" s="1145"/>
      <c r="J44" s="1145"/>
      <c r="K44" s="1145"/>
      <c r="L44" s="1145"/>
      <c r="M44" s="1145"/>
      <c r="N44" s="1145"/>
      <c r="O44" s="1145"/>
      <c r="P44" s="1145"/>
      <c r="Q44" s="3496"/>
      <c r="R44" s="3853"/>
    </row>
    <row r="45" spans="1:25">
      <c r="B45" s="2151"/>
      <c r="Q45" s="3496"/>
      <c r="R45" s="3853"/>
    </row>
    <row r="46" spans="1:25">
      <c r="B46" s="2151"/>
      <c r="Q46" s="3496"/>
      <c r="R46" s="3495"/>
    </row>
    <row r="47" spans="1:25">
      <c r="B47" s="2151"/>
      <c r="Q47" s="3496"/>
      <c r="R47" s="3495"/>
    </row>
    <row r="48" spans="1:25">
      <c r="B48" s="2151"/>
      <c r="Q48" s="3496"/>
      <c r="R48" s="3495"/>
    </row>
    <row r="49" spans="1:25" ht="13.15" customHeight="1">
      <c r="A49" s="3860" t="s">
        <v>3404</v>
      </c>
      <c r="B49" s="3728" t="s">
        <v>2328</v>
      </c>
      <c r="C49" s="3729"/>
      <c r="D49" s="3729"/>
      <c r="E49" s="3729"/>
      <c r="F49" s="3729"/>
      <c r="G49" s="3729"/>
      <c r="H49" s="3729"/>
      <c r="I49" s="3729"/>
      <c r="J49" s="3729"/>
      <c r="K49" s="3729"/>
      <c r="L49" s="3729"/>
      <c r="M49" s="3729"/>
      <c r="N49" s="3729"/>
      <c r="O49" s="3729"/>
      <c r="P49" s="3729"/>
      <c r="Q49" s="3730"/>
      <c r="R49" s="3851" t="s">
        <v>3403</v>
      </c>
    </row>
    <row r="50" spans="1:25" ht="12.75" customHeight="1">
      <c r="A50" s="3860"/>
      <c r="B50" s="1068" t="s">
        <v>40</v>
      </c>
      <c r="C50" s="1205"/>
      <c r="D50" s="1205"/>
      <c r="E50" s="1205"/>
      <c r="F50" s="1205"/>
      <c r="G50" s="1205"/>
      <c r="H50" s="1205"/>
      <c r="I50" s="1205"/>
      <c r="J50" s="1205"/>
      <c r="K50" s="1205"/>
      <c r="L50" s="1205"/>
      <c r="M50" s="1205"/>
      <c r="N50" s="1205"/>
      <c r="O50" s="1205"/>
      <c r="P50" s="1205"/>
      <c r="Q50" s="1602"/>
      <c r="R50" s="3851"/>
    </row>
    <row r="51" spans="1:25">
      <c r="A51" s="3860"/>
      <c r="B51" s="1382"/>
      <c r="C51" s="1382"/>
      <c r="D51" s="1684"/>
      <c r="E51" s="1684"/>
      <c r="F51" s="2127" t="s">
        <v>41</v>
      </c>
      <c r="G51" s="2128"/>
      <c r="H51" s="2128"/>
      <c r="I51" s="2128"/>
      <c r="J51" s="2129"/>
      <c r="K51" s="1382"/>
      <c r="L51" s="2130" t="s">
        <v>42</v>
      </c>
      <c r="M51" s="1373"/>
      <c r="N51" s="1373"/>
      <c r="O51" s="1373"/>
      <c r="P51" s="1375"/>
      <c r="Q51" s="1350"/>
      <c r="R51" s="3851"/>
    </row>
    <row r="52" spans="1:25">
      <c r="A52" s="3860"/>
      <c r="B52" s="2131"/>
      <c r="C52" s="2131"/>
      <c r="D52" s="1684"/>
      <c r="E52" s="1684"/>
      <c r="F52" s="2130" t="s">
        <v>175</v>
      </c>
      <c r="G52" s="1373"/>
      <c r="H52" s="1373"/>
      <c r="I52" s="1373"/>
      <c r="J52" s="1375"/>
      <c r="K52" s="2131"/>
      <c r="L52" s="1684"/>
      <c r="M52" s="2131"/>
      <c r="N52" s="1684"/>
      <c r="O52" s="2131"/>
      <c r="P52" s="1684"/>
      <c r="Q52" s="1350"/>
      <c r="R52" s="3851"/>
    </row>
    <row r="53" spans="1:25">
      <c r="A53" s="3860"/>
      <c r="B53" s="1350"/>
      <c r="C53" s="1350"/>
      <c r="D53" s="1351"/>
      <c r="E53" s="1351"/>
      <c r="F53" s="1345"/>
      <c r="G53" s="1351"/>
      <c r="H53" s="1345"/>
      <c r="I53" s="1345"/>
      <c r="J53" s="1351" t="s">
        <v>44</v>
      </c>
      <c r="K53" s="1350" t="s">
        <v>45</v>
      </c>
      <c r="L53" s="1351"/>
      <c r="M53" s="1350"/>
      <c r="N53" s="1351"/>
      <c r="O53" s="1350"/>
      <c r="P53" s="1351"/>
      <c r="Q53" s="1350"/>
      <c r="R53" s="3851"/>
    </row>
    <row r="54" spans="1:25">
      <c r="A54" s="3860"/>
      <c r="B54" s="1350"/>
      <c r="C54" s="1350"/>
      <c r="D54" s="1351"/>
      <c r="E54" s="1351"/>
      <c r="F54" s="1350"/>
      <c r="G54" s="1351"/>
      <c r="H54" s="1350"/>
      <c r="I54" s="1350"/>
      <c r="J54" s="1351" t="s">
        <v>2329</v>
      </c>
      <c r="K54" s="1350" t="s">
        <v>47</v>
      </c>
      <c r="L54" s="1351"/>
      <c r="M54" s="1350"/>
      <c r="N54" s="1351"/>
      <c r="O54" s="1350"/>
      <c r="P54" s="1351"/>
      <c r="Q54" s="1350"/>
      <c r="R54" s="3851"/>
    </row>
    <row r="55" spans="1:25">
      <c r="A55" s="3860"/>
      <c r="B55" s="1350"/>
      <c r="C55" s="1350"/>
      <c r="D55" s="1351"/>
      <c r="E55" s="1351"/>
      <c r="F55" s="1350"/>
      <c r="G55" s="1351"/>
      <c r="H55" s="1350"/>
      <c r="I55" s="1350" t="s">
        <v>48</v>
      </c>
      <c r="J55" s="1351" t="s">
        <v>2330</v>
      </c>
      <c r="K55" s="1350" t="s">
        <v>50</v>
      </c>
      <c r="L55" s="1351"/>
      <c r="M55" s="1350"/>
      <c r="N55" s="1351"/>
      <c r="O55" s="1350" t="s">
        <v>51</v>
      </c>
      <c r="P55" s="1351"/>
      <c r="Q55" s="1350"/>
      <c r="R55" s="3851"/>
    </row>
    <row r="56" spans="1:25">
      <c r="A56" s="3860"/>
      <c r="B56" s="1350"/>
      <c r="C56" s="1350"/>
      <c r="D56" s="1351"/>
      <c r="E56" s="1351"/>
      <c r="F56" s="1350" t="s">
        <v>52</v>
      </c>
      <c r="G56" s="1351"/>
      <c r="H56" s="1350"/>
      <c r="I56" s="1350" t="s">
        <v>53</v>
      </c>
      <c r="J56" s="1351" t="s">
        <v>54</v>
      </c>
      <c r="K56" s="1350" t="s">
        <v>55</v>
      </c>
      <c r="L56" s="1351"/>
      <c r="M56" s="1350"/>
      <c r="N56" s="1351"/>
      <c r="O56" s="1350" t="s">
        <v>56</v>
      </c>
      <c r="P56" s="1351"/>
      <c r="Q56" s="1350"/>
      <c r="R56" s="3851"/>
    </row>
    <row r="57" spans="1:25">
      <c r="A57" s="3860"/>
      <c r="B57" s="1350"/>
      <c r="C57" s="1350"/>
      <c r="D57" s="1351"/>
      <c r="E57" s="1351"/>
      <c r="F57" s="1350" t="s">
        <v>57</v>
      </c>
      <c r="G57" s="1351"/>
      <c r="H57" s="1350" t="s">
        <v>58</v>
      </c>
      <c r="I57" s="1350" t="s">
        <v>59</v>
      </c>
      <c r="J57" s="1351" t="s">
        <v>60</v>
      </c>
      <c r="K57" s="1350" t="s">
        <v>4</v>
      </c>
      <c r="L57" s="1351"/>
      <c r="M57" s="1350"/>
      <c r="N57" s="1351" t="s">
        <v>61</v>
      </c>
      <c r="O57" s="1350" t="s">
        <v>62</v>
      </c>
      <c r="P57" s="1351"/>
      <c r="Q57" s="1350"/>
      <c r="R57" s="3851"/>
    </row>
    <row r="58" spans="1:25">
      <c r="A58" s="3860"/>
      <c r="B58" s="1350"/>
      <c r="C58" s="1350"/>
      <c r="D58" s="1351"/>
      <c r="E58" s="1351"/>
      <c r="F58" s="1350" t="s">
        <v>18</v>
      </c>
      <c r="G58" s="1351" t="s">
        <v>58</v>
      </c>
      <c r="H58" s="1350" t="s">
        <v>63</v>
      </c>
      <c r="I58" s="1350" t="s">
        <v>64</v>
      </c>
      <c r="J58" s="1351" t="s">
        <v>65</v>
      </c>
      <c r="K58" s="1350" t="s">
        <v>66</v>
      </c>
      <c r="L58" s="1351" t="s">
        <v>67</v>
      </c>
      <c r="M58" s="1350" t="s">
        <v>68</v>
      </c>
      <c r="N58" s="1351" t="s">
        <v>57</v>
      </c>
      <c r="O58" s="1350" t="s">
        <v>69</v>
      </c>
      <c r="P58" s="1351"/>
      <c r="Q58" s="1350"/>
      <c r="R58" s="3851"/>
    </row>
    <row r="59" spans="1:25">
      <c r="A59" s="3860"/>
      <c r="B59" s="1350" t="s">
        <v>7</v>
      </c>
      <c r="C59" s="1350" t="s">
        <v>71</v>
      </c>
      <c r="D59" s="1351"/>
      <c r="E59" s="1351"/>
      <c r="F59" s="1350" t="s">
        <v>72</v>
      </c>
      <c r="G59" s="1351" t="s">
        <v>65</v>
      </c>
      <c r="H59" s="1350" t="s">
        <v>73</v>
      </c>
      <c r="I59" s="1350" t="s">
        <v>74</v>
      </c>
      <c r="J59" s="1351" t="s">
        <v>75</v>
      </c>
      <c r="K59" s="1350" t="s">
        <v>76</v>
      </c>
      <c r="L59" s="1351" t="s">
        <v>77</v>
      </c>
      <c r="M59" s="1350" t="s">
        <v>73</v>
      </c>
      <c r="N59" s="1351" t="s">
        <v>18</v>
      </c>
      <c r="O59" s="1350" t="s">
        <v>2317</v>
      </c>
      <c r="P59" s="1351" t="s">
        <v>68</v>
      </c>
      <c r="Q59" s="1350" t="s">
        <v>7</v>
      </c>
      <c r="R59" s="3851"/>
    </row>
    <row r="60" spans="1:25">
      <c r="A60" s="3860"/>
      <c r="B60" s="1350" t="s">
        <v>17</v>
      </c>
      <c r="C60" s="1350" t="s">
        <v>79</v>
      </c>
      <c r="D60" s="1351" t="s">
        <v>80</v>
      </c>
      <c r="E60" s="1351"/>
      <c r="F60" s="1350" t="s">
        <v>81</v>
      </c>
      <c r="G60" s="1351" t="s">
        <v>82</v>
      </c>
      <c r="H60" s="1350" t="s">
        <v>83</v>
      </c>
      <c r="I60" s="1350" t="s">
        <v>84</v>
      </c>
      <c r="J60" s="1351" t="s">
        <v>83</v>
      </c>
      <c r="K60" s="1350" t="s">
        <v>49</v>
      </c>
      <c r="L60" s="1351" t="s">
        <v>85</v>
      </c>
      <c r="M60" s="1350" t="s">
        <v>83</v>
      </c>
      <c r="N60" s="1351" t="s">
        <v>2331</v>
      </c>
      <c r="O60" s="1350" t="s">
        <v>2332</v>
      </c>
      <c r="P60" s="1351" t="s">
        <v>88</v>
      </c>
      <c r="Q60" s="1350" t="s">
        <v>17</v>
      </c>
      <c r="R60" s="3851"/>
    </row>
    <row r="61" spans="1:25">
      <c r="A61" s="3860"/>
      <c r="B61" s="1356"/>
      <c r="C61" s="1356"/>
      <c r="D61" s="2141" t="s">
        <v>24</v>
      </c>
      <c r="E61" s="2141"/>
      <c r="F61" s="1356" t="s">
        <v>25</v>
      </c>
      <c r="G61" s="2141" t="s">
        <v>26</v>
      </c>
      <c r="H61" s="1356" t="s">
        <v>27</v>
      </c>
      <c r="I61" s="1356" t="s">
        <v>28</v>
      </c>
      <c r="J61" s="2141" t="s">
        <v>29</v>
      </c>
      <c r="K61" s="1356" t="s">
        <v>30</v>
      </c>
      <c r="L61" s="2141" t="s">
        <v>31</v>
      </c>
      <c r="M61" s="1356" t="s">
        <v>32</v>
      </c>
      <c r="N61" s="2141" t="s">
        <v>89</v>
      </c>
      <c r="O61" s="1356" t="s">
        <v>90</v>
      </c>
      <c r="P61" s="2141" t="s">
        <v>91</v>
      </c>
      <c r="Q61" s="1356"/>
      <c r="R61" s="3851"/>
    </row>
    <row r="62" spans="1:25">
      <c r="A62" s="3860"/>
      <c r="B62" s="2134"/>
      <c r="C62" s="2135"/>
      <c r="D62" s="2995" t="s">
        <v>2333</v>
      </c>
      <c r="E62" s="2996"/>
      <c r="F62" s="3150"/>
      <c r="G62" s="3149"/>
      <c r="H62" s="3149"/>
      <c r="I62" s="3149"/>
      <c r="J62" s="3149"/>
      <c r="K62" s="3149"/>
      <c r="L62" s="3149"/>
      <c r="M62" s="3149"/>
      <c r="N62" s="3149"/>
      <c r="O62" s="3150"/>
      <c r="P62" s="3150"/>
      <c r="Q62" s="1345"/>
      <c r="R62" s="3851"/>
      <c r="T62" s="213"/>
      <c r="U62" s="213"/>
      <c r="V62" s="213"/>
      <c r="W62" s="213"/>
      <c r="X62" s="213"/>
      <c r="Y62" s="213"/>
    </row>
    <row r="63" spans="1:25">
      <c r="A63" s="3860"/>
      <c r="B63" s="2152"/>
      <c r="C63" s="2136"/>
      <c r="D63" s="2993" t="s">
        <v>119</v>
      </c>
      <c r="E63" s="2994"/>
      <c r="F63" s="3125"/>
      <c r="G63" s="3100"/>
      <c r="H63" s="3100"/>
      <c r="I63" s="3100"/>
      <c r="J63" s="3100"/>
      <c r="K63" s="3100"/>
      <c r="L63" s="3100"/>
      <c r="M63" s="3100"/>
      <c r="N63" s="3100"/>
      <c r="O63" s="3125"/>
      <c r="P63" s="3125"/>
      <c r="Q63" s="1350"/>
      <c r="R63" s="3851"/>
    </row>
    <row r="64" spans="1:25">
      <c r="A64" s="3860"/>
      <c r="B64" s="1356">
        <f>1+B43</f>
        <v>17</v>
      </c>
      <c r="C64" s="1144"/>
      <c r="D64" s="1687" t="s">
        <v>120</v>
      </c>
      <c r="E64" s="1689"/>
      <c r="F64" s="3148"/>
      <c r="G64" s="3147"/>
      <c r="H64" s="3147"/>
      <c r="I64" s="3147"/>
      <c r="J64" s="3147"/>
      <c r="K64" s="3147">
        <v>0</v>
      </c>
      <c r="L64" s="3147">
        <v>0</v>
      </c>
      <c r="M64" s="3147"/>
      <c r="N64" s="3147">
        <v>0</v>
      </c>
      <c r="O64" s="3035"/>
      <c r="P64" s="3148"/>
      <c r="Q64" s="1356">
        <f>B64</f>
        <v>17</v>
      </c>
      <c r="R64" s="3494"/>
    </row>
    <row r="65" spans="1:18">
      <c r="A65" s="3860"/>
      <c r="B65" s="1350"/>
      <c r="C65" s="2136"/>
      <c r="D65" s="1308" t="s">
        <v>121</v>
      </c>
      <c r="E65" s="1381"/>
      <c r="F65" s="3125"/>
      <c r="G65" s="3100"/>
      <c r="H65" s="3100"/>
      <c r="I65" s="3100"/>
      <c r="J65" s="3100"/>
      <c r="K65" s="3100"/>
      <c r="L65" s="3100"/>
      <c r="M65" s="3100"/>
      <c r="N65" s="3100"/>
      <c r="O65" s="3125"/>
      <c r="P65" s="3125"/>
      <c r="Q65" s="1350"/>
      <c r="R65" s="3494"/>
    </row>
    <row r="66" spans="1:18">
      <c r="B66" s="1356">
        <f>B64+1</f>
        <v>18</v>
      </c>
      <c r="C66" s="1144"/>
      <c r="D66" s="1687" t="s">
        <v>122</v>
      </c>
      <c r="E66" s="1689"/>
      <c r="F66" s="3148"/>
      <c r="G66" s="3147"/>
      <c r="H66" s="3147"/>
      <c r="I66" s="3147"/>
      <c r="J66" s="3147"/>
      <c r="K66" s="3147"/>
      <c r="L66" s="3147">
        <v>0</v>
      </c>
      <c r="M66" s="3147"/>
      <c r="N66" s="3147">
        <v>0</v>
      </c>
      <c r="O66" s="3035"/>
      <c r="P66" s="3148"/>
      <c r="Q66" s="1356">
        <f>B66</f>
        <v>18</v>
      </c>
      <c r="R66" s="3494"/>
    </row>
    <row r="67" spans="1:18">
      <c r="B67" s="1356">
        <f>B66+1</f>
        <v>19</v>
      </c>
      <c r="C67" s="1144"/>
      <c r="D67" s="1687" t="s">
        <v>123</v>
      </c>
      <c r="E67" s="2153"/>
      <c r="F67" s="3148"/>
      <c r="G67" s="3147"/>
      <c r="H67" s="3147"/>
      <c r="I67" s="3147"/>
      <c r="J67" s="3147"/>
      <c r="K67" s="3147"/>
      <c r="L67" s="3147"/>
      <c r="M67" s="3147"/>
      <c r="N67" s="3147"/>
      <c r="O67" s="3148"/>
      <c r="P67" s="3148"/>
      <c r="Q67" s="1356">
        <f>B67</f>
        <v>19</v>
      </c>
      <c r="R67" s="3494"/>
    </row>
    <row r="68" spans="1:18">
      <c r="B68" s="1356">
        <f>B67+1</f>
        <v>20</v>
      </c>
      <c r="C68" s="1144"/>
      <c r="D68" s="1687" t="s">
        <v>124</v>
      </c>
      <c r="E68" s="2153"/>
      <c r="F68" s="3148"/>
      <c r="G68" s="3147"/>
      <c r="H68" s="3147"/>
      <c r="I68" s="3147"/>
      <c r="J68" s="3147"/>
      <c r="K68" s="3147"/>
      <c r="L68" s="3147">
        <v>0</v>
      </c>
      <c r="M68" s="3147"/>
      <c r="N68" s="3147">
        <v>0</v>
      </c>
      <c r="O68" s="3035"/>
      <c r="P68" s="3148"/>
      <c r="Q68" s="1356">
        <f>B68</f>
        <v>20</v>
      </c>
      <c r="R68" s="3493"/>
    </row>
    <row r="69" spans="1:18">
      <c r="B69" s="1350"/>
      <c r="C69" s="2136"/>
      <c r="D69" s="1308" t="s">
        <v>2334</v>
      </c>
      <c r="E69" s="1381"/>
      <c r="F69" s="3125"/>
      <c r="G69" s="3100"/>
      <c r="H69" s="3100"/>
      <c r="I69" s="3100"/>
      <c r="J69" s="3100"/>
      <c r="K69" s="3100"/>
      <c r="L69" s="3100"/>
      <c r="M69" s="3100"/>
      <c r="N69" s="3100"/>
      <c r="O69" s="3125"/>
      <c r="P69" s="3125"/>
      <c r="Q69" s="1350"/>
      <c r="R69" s="3493"/>
    </row>
    <row r="70" spans="1:18">
      <c r="B70" s="3008">
        <f>B68+1</f>
        <v>21</v>
      </c>
      <c r="C70" s="1144"/>
      <c r="D70" s="3006" t="s">
        <v>2335</v>
      </c>
      <c r="E70" s="1144"/>
      <c r="F70" s="3147"/>
      <c r="G70" s="3147"/>
      <c r="H70" s="3147"/>
      <c r="I70" s="3147"/>
      <c r="J70" s="3147"/>
      <c r="K70" s="3147"/>
      <c r="L70" s="3147"/>
      <c r="M70" s="3147"/>
      <c r="N70" s="3147"/>
      <c r="O70" s="3170"/>
      <c r="P70" s="3147"/>
      <c r="Q70" s="1356">
        <f>B70</f>
        <v>21</v>
      </c>
    </row>
    <row r="71" spans="1:18">
      <c r="B71" s="3007"/>
      <c r="C71" s="2136"/>
      <c r="D71" s="3003" t="s">
        <v>2336</v>
      </c>
      <c r="E71" s="2135"/>
      <c r="F71" s="3100"/>
      <c r="G71" s="3100"/>
      <c r="H71" s="3100"/>
      <c r="I71" s="3100"/>
      <c r="J71" s="3100"/>
      <c r="K71" s="3100"/>
      <c r="L71" s="3100"/>
      <c r="M71" s="3100"/>
      <c r="N71" s="3100"/>
      <c r="O71" s="3100"/>
      <c r="P71" s="3100"/>
      <c r="Q71" s="1350"/>
    </row>
    <row r="72" spans="1:18" ht="14.45" customHeight="1">
      <c r="B72" s="1356">
        <f>B70+1</f>
        <v>22</v>
      </c>
      <c r="C72" s="1144"/>
      <c r="D72" s="1687" t="s">
        <v>2337</v>
      </c>
      <c r="E72" s="1689"/>
      <c r="F72" s="3148"/>
      <c r="G72" s="3147"/>
      <c r="H72" s="3147"/>
      <c r="I72" s="3147"/>
      <c r="J72" s="3147"/>
      <c r="K72" s="3147"/>
      <c r="L72" s="3147">
        <v>0</v>
      </c>
      <c r="M72" s="3147"/>
      <c r="N72" s="3147">
        <v>0</v>
      </c>
      <c r="O72" s="3170"/>
      <c r="P72" s="3148"/>
      <c r="Q72" s="1356">
        <f>B72</f>
        <v>22</v>
      </c>
    </row>
    <row r="73" spans="1:18">
      <c r="A73" s="3488"/>
      <c r="B73" s="1356">
        <f>B72+1</f>
        <v>23</v>
      </c>
      <c r="C73" s="1144"/>
      <c r="D73" s="3006" t="s">
        <v>2338</v>
      </c>
      <c r="E73" s="2154"/>
      <c r="F73" s="3147">
        <v>0</v>
      </c>
      <c r="G73" s="3147">
        <v>0</v>
      </c>
      <c r="H73" s="3147">
        <v>0</v>
      </c>
      <c r="I73" s="3147">
        <v>0</v>
      </c>
      <c r="J73" s="3147">
        <v>0</v>
      </c>
      <c r="K73" s="3147">
        <v>0</v>
      </c>
      <c r="L73" s="3147">
        <v>0</v>
      </c>
      <c r="M73" s="3147"/>
      <c r="N73" s="3147">
        <v>0</v>
      </c>
      <c r="O73" s="3171"/>
      <c r="P73" s="3147"/>
      <c r="Q73" s="1356">
        <f>B73</f>
        <v>23</v>
      </c>
    </row>
    <row r="74" spans="1:18">
      <c r="A74" s="3488"/>
      <c r="B74" s="1350"/>
      <c r="C74" s="2136"/>
      <c r="D74" s="3003" t="s">
        <v>130</v>
      </c>
      <c r="E74" s="2135"/>
      <c r="F74" s="3100"/>
      <c r="G74" s="3100"/>
      <c r="H74" s="3100"/>
      <c r="I74" s="3100"/>
      <c r="J74" s="3100"/>
      <c r="K74" s="3100"/>
      <c r="L74" s="3100"/>
      <c r="M74" s="3100"/>
      <c r="N74" s="3100"/>
      <c r="O74" s="3100"/>
      <c r="P74" s="3100"/>
      <c r="Q74" s="1350"/>
    </row>
    <row r="75" spans="1:18">
      <c r="A75" s="3488"/>
      <c r="B75" s="1350"/>
      <c r="C75" s="2136"/>
      <c r="D75" s="3003" t="s">
        <v>131</v>
      </c>
      <c r="E75" s="2136"/>
      <c r="F75" s="3100"/>
      <c r="G75" s="3100"/>
      <c r="H75" s="3100"/>
      <c r="I75" s="3100"/>
      <c r="J75" s="3100"/>
      <c r="K75" s="3100"/>
      <c r="L75" s="3100"/>
      <c r="M75" s="3100"/>
      <c r="N75" s="3100"/>
      <c r="O75" s="3100"/>
      <c r="P75" s="3100"/>
      <c r="Q75" s="1350"/>
    </row>
    <row r="76" spans="1:18" ht="14.45" customHeight="1">
      <c r="A76" s="3488"/>
      <c r="B76" s="1356">
        <f>B73+1</f>
        <v>24</v>
      </c>
      <c r="C76" s="1144"/>
      <c r="D76" s="3006" t="s">
        <v>132</v>
      </c>
      <c r="E76" s="1144"/>
      <c r="F76" s="3147"/>
      <c r="G76" s="3147"/>
      <c r="H76" s="3147"/>
      <c r="I76" s="3147"/>
      <c r="J76" s="3147"/>
      <c r="K76" s="3147"/>
      <c r="L76" s="3147"/>
      <c r="M76" s="3147"/>
      <c r="N76" s="3147"/>
      <c r="O76" s="3147"/>
      <c r="P76" s="3147"/>
      <c r="Q76" s="1356">
        <f>B76</f>
        <v>24</v>
      </c>
    </row>
    <row r="77" spans="1:18" ht="14.45" customHeight="1">
      <c r="B77" s="1356">
        <f>B76+1</f>
        <v>25</v>
      </c>
      <c r="C77" s="1144"/>
      <c r="D77" s="1687" t="s">
        <v>133</v>
      </c>
      <c r="E77" s="2153"/>
      <c r="F77" s="3148"/>
      <c r="G77" s="3147"/>
      <c r="H77" s="3147"/>
      <c r="I77" s="3147"/>
      <c r="J77" s="3147"/>
      <c r="K77" s="3147"/>
      <c r="L77" s="3147"/>
      <c r="M77" s="3147"/>
      <c r="N77" s="3147"/>
      <c r="O77" s="3148"/>
      <c r="P77" s="3148"/>
      <c r="Q77" s="1356">
        <f>B77</f>
        <v>25</v>
      </c>
    </row>
    <row r="78" spans="1:18">
      <c r="B78" s="1350"/>
      <c r="C78" s="2136"/>
      <c r="D78" s="3003" t="s">
        <v>2339</v>
      </c>
      <c r="E78" s="2135"/>
      <c r="F78" s="3100"/>
      <c r="G78" s="3100"/>
      <c r="H78" s="3100"/>
      <c r="I78" s="3100"/>
      <c r="J78" s="3100"/>
      <c r="K78" s="3100"/>
      <c r="L78" s="3100"/>
      <c r="M78" s="3100"/>
      <c r="N78" s="3100"/>
      <c r="O78" s="3100"/>
      <c r="P78" s="3100"/>
      <c r="Q78" s="1350"/>
    </row>
    <row r="79" spans="1:18">
      <c r="B79" s="1356">
        <f>B77+1</f>
        <v>26</v>
      </c>
      <c r="C79" s="1144"/>
      <c r="D79" s="3002" t="s">
        <v>2340</v>
      </c>
      <c r="E79" s="1144"/>
      <c r="F79" s="3147"/>
      <c r="G79" s="3147"/>
      <c r="H79" s="3147"/>
      <c r="I79" s="3147"/>
      <c r="J79" s="3147"/>
      <c r="K79" s="3147"/>
      <c r="L79" s="3147"/>
      <c r="M79" s="3147"/>
      <c r="N79" s="3147"/>
      <c r="O79" s="3147"/>
      <c r="P79" s="3147"/>
      <c r="Q79" s="1356">
        <f>B79</f>
        <v>26</v>
      </c>
    </row>
    <row r="80" spans="1:18">
      <c r="B80" s="1350"/>
      <c r="C80" s="3001"/>
      <c r="D80" s="3003" t="s">
        <v>136</v>
      </c>
      <c r="E80" s="2135"/>
      <c r="F80" s="3112"/>
      <c r="G80" s="3100"/>
      <c r="H80" s="3112"/>
      <c r="I80" s="3146"/>
      <c r="J80" s="3100"/>
      <c r="K80" s="3112"/>
      <c r="L80" s="3100"/>
      <c r="M80" s="3112"/>
      <c r="N80" s="3100"/>
      <c r="O80" s="3112"/>
      <c r="P80" s="3100"/>
      <c r="Q80" s="2994"/>
    </row>
    <row r="81" spans="1:18" ht="13.15" customHeight="1">
      <c r="B81" s="1356">
        <f>B79+1</f>
        <v>27</v>
      </c>
      <c r="C81" s="3002"/>
      <c r="D81" s="1687" t="s">
        <v>137</v>
      </c>
      <c r="E81" s="1689"/>
      <c r="F81" s="3145"/>
      <c r="G81" s="3147"/>
      <c r="H81" s="3127"/>
      <c r="I81" s="3113"/>
      <c r="J81" s="3147"/>
      <c r="K81" s="3127"/>
      <c r="L81" s="3147"/>
      <c r="M81" s="3127"/>
      <c r="N81" s="3147"/>
      <c r="O81" s="3145"/>
      <c r="P81" s="3148"/>
      <c r="Q81" s="1356">
        <f>B81</f>
        <v>27</v>
      </c>
    </row>
    <row r="82" spans="1:18">
      <c r="B82" s="1356">
        <f>B81+1</f>
        <v>28</v>
      </c>
      <c r="C82" s="3002"/>
      <c r="D82" s="3006" t="s">
        <v>2341</v>
      </c>
      <c r="E82" s="2154"/>
      <c r="F82" s="3094">
        <v>0</v>
      </c>
      <c r="G82" s="3094">
        <v>0</v>
      </c>
      <c r="H82" s="3094">
        <v>0</v>
      </c>
      <c r="I82" s="3094">
        <v>0</v>
      </c>
      <c r="J82" s="3094">
        <v>0</v>
      </c>
      <c r="K82" s="3094">
        <v>0</v>
      </c>
      <c r="L82" s="3094">
        <v>0</v>
      </c>
      <c r="M82" s="3094">
        <v>0</v>
      </c>
      <c r="N82" s="3094">
        <v>0</v>
      </c>
      <c r="O82" s="3094"/>
      <c r="P82" s="3094">
        <v>0</v>
      </c>
      <c r="Q82" s="1356">
        <f>B82</f>
        <v>28</v>
      </c>
    </row>
    <row r="83" spans="1:18">
      <c r="B83" s="1356">
        <f>B82+1</f>
        <v>29</v>
      </c>
      <c r="C83" s="3002"/>
      <c r="D83" s="3006" t="s">
        <v>2342</v>
      </c>
      <c r="E83" s="2154"/>
      <c r="F83" s="3094"/>
      <c r="G83" s="3094"/>
      <c r="H83" s="3094"/>
      <c r="I83" s="3094"/>
      <c r="J83" s="3094"/>
      <c r="K83" s="3094"/>
      <c r="L83" s="3094"/>
      <c r="M83" s="3094"/>
      <c r="N83" s="3094"/>
      <c r="O83" s="3171"/>
      <c r="P83" s="3094">
        <v>0</v>
      </c>
      <c r="Q83" s="1356">
        <f>B83</f>
        <v>29</v>
      </c>
    </row>
    <row r="84" spans="1:18">
      <c r="B84" s="1350"/>
      <c r="C84" s="3001"/>
      <c r="D84" s="2155" t="s">
        <v>2343</v>
      </c>
      <c r="E84" s="2156"/>
      <c r="F84" s="3093"/>
      <c r="G84" s="3112"/>
      <c r="H84" s="3146"/>
      <c r="I84" s="3100"/>
      <c r="J84" s="3112"/>
      <c r="K84" s="3100"/>
      <c r="L84" s="3112"/>
      <c r="M84" s="3100"/>
      <c r="N84" s="3112"/>
      <c r="O84" s="3100"/>
      <c r="P84" s="3093"/>
      <c r="Q84" s="2996"/>
    </row>
    <row r="85" spans="1:18">
      <c r="B85" s="1356">
        <f>B83+1</f>
        <v>30</v>
      </c>
      <c r="C85" s="3002"/>
      <c r="D85" s="3006" t="s">
        <v>141</v>
      </c>
      <c r="E85" s="1144"/>
      <c r="F85" s="3094">
        <v>33</v>
      </c>
      <c r="G85" s="3127"/>
      <c r="H85" s="3113"/>
      <c r="I85" s="3147"/>
      <c r="J85" s="3127">
        <v>0</v>
      </c>
      <c r="K85" s="3147">
        <v>0</v>
      </c>
      <c r="L85" s="3147">
        <v>33</v>
      </c>
      <c r="M85" s="3147">
        <v>0</v>
      </c>
      <c r="N85" s="3127">
        <v>33</v>
      </c>
      <c r="O85" s="3170" t="s">
        <v>104</v>
      </c>
      <c r="P85" s="3094"/>
      <c r="Q85" s="1356">
        <f>B85</f>
        <v>30</v>
      </c>
    </row>
    <row r="86" spans="1:18">
      <c r="B86" s="1356">
        <f>B85+1</f>
        <v>31</v>
      </c>
      <c r="C86" s="3002"/>
      <c r="D86" s="1687" t="s">
        <v>142</v>
      </c>
      <c r="E86" s="2153"/>
      <c r="F86" s="3145">
        <v>289</v>
      </c>
      <c r="G86" s="3147"/>
      <c r="H86" s="3127"/>
      <c r="I86" s="3113"/>
      <c r="J86" s="3147">
        <v>21</v>
      </c>
      <c r="K86" s="3127">
        <v>2</v>
      </c>
      <c r="L86" s="3147">
        <v>308</v>
      </c>
      <c r="M86" s="3127">
        <v>0</v>
      </c>
      <c r="N86" s="3147">
        <v>308</v>
      </c>
      <c r="O86" s="3170" t="s">
        <v>104</v>
      </c>
      <c r="P86" s="3148"/>
      <c r="Q86" s="1356">
        <f>B86</f>
        <v>31</v>
      </c>
    </row>
    <row r="87" spans="1:18">
      <c r="B87" s="1345"/>
      <c r="C87" s="2150"/>
      <c r="D87" s="1380" t="s">
        <v>2344</v>
      </c>
      <c r="E87" s="1381"/>
      <c r="F87" s="3155"/>
      <c r="G87" s="3149"/>
      <c r="H87" s="3144"/>
      <c r="I87" s="3120"/>
      <c r="J87" s="3149"/>
      <c r="K87" s="3144"/>
      <c r="L87" s="3149"/>
      <c r="M87" s="3144"/>
      <c r="N87" s="3149"/>
      <c r="O87" s="3155"/>
      <c r="P87" s="3150"/>
      <c r="Q87" s="2994"/>
    </row>
    <row r="88" spans="1:18">
      <c r="B88" s="1356">
        <v>32</v>
      </c>
      <c r="C88" s="3002"/>
      <c r="D88" s="1687" t="s">
        <v>144</v>
      </c>
      <c r="E88" s="1689"/>
      <c r="F88" s="3145">
        <v>255</v>
      </c>
      <c r="G88" s="3147"/>
      <c r="H88" s="3127"/>
      <c r="I88" s="3113"/>
      <c r="J88" s="3147">
        <v>6</v>
      </c>
      <c r="K88" s="3127">
        <v>1</v>
      </c>
      <c r="L88" s="3147">
        <v>260</v>
      </c>
      <c r="M88" s="3127">
        <v>0</v>
      </c>
      <c r="N88" s="3147">
        <v>260</v>
      </c>
      <c r="O88" s="3170" t="s">
        <v>104</v>
      </c>
      <c r="P88" s="3148"/>
      <c r="Q88" s="1356">
        <f>B88</f>
        <v>32</v>
      </c>
    </row>
    <row r="89" spans="1:18">
      <c r="B89" s="1350"/>
      <c r="C89" s="3001"/>
      <c r="D89" s="1308" t="s">
        <v>145</v>
      </c>
      <c r="E89" s="1381"/>
      <c r="F89" s="3143"/>
      <c r="G89" s="3100"/>
      <c r="H89" s="3112"/>
      <c r="I89" s="3146"/>
      <c r="J89" s="3100"/>
      <c r="K89" s="3112"/>
      <c r="L89" s="3100"/>
      <c r="M89" s="3112"/>
      <c r="N89" s="3100"/>
      <c r="O89" s="3143"/>
      <c r="P89" s="3125"/>
      <c r="Q89" s="2994"/>
    </row>
    <row r="90" spans="1:18">
      <c r="B90" s="1356">
        <v>33</v>
      </c>
      <c r="C90" s="3002"/>
      <c r="D90" s="1687" t="s">
        <v>146</v>
      </c>
      <c r="E90" s="1689"/>
      <c r="F90" s="3145">
        <v>760</v>
      </c>
      <c r="G90" s="3147"/>
      <c r="H90" s="3127"/>
      <c r="I90" s="3113"/>
      <c r="J90" s="3147">
        <v>56</v>
      </c>
      <c r="K90" s="3127">
        <v>64</v>
      </c>
      <c r="L90" s="3147">
        <v>497</v>
      </c>
      <c r="M90" s="3127">
        <v>255</v>
      </c>
      <c r="N90" s="3147">
        <v>752</v>
      </c>
      <c r="O90" s="3170" t="s">
        <v>104</v>
      </c>
      <c r="P90" s="3148"/>
      <c r="Q90" s="1356">
        <f>B90</f>
        <v>33</v>
      </c>
    </row>
    <row r="91" spans="1:18">
      <c r="B91" s="1350"/>
      <c r="C91" s="3001"/>
      <c r="D91" s="1308" t="s">
        <v>147</v>
      </c>
      <c r="E91" s="1381"/>
      <c r="F91" s="3143"/>
      <c r="G91" s="3100"/>
      <c r="H91" s="3112"/>
      <c r="I91" s="3146"/>
      <c r="J91" s="3100"/>
      <c r="K91" s="3112"/>
      <c r="L91" s="3100"/>
      <c r="M91" s="3112"/>
      <c r="N91" s="3100"/>
      <c r="O91" s="3143"/>
      <c r="P91" s="3125"/>
      <c r="Q91" s="2994"/>
    </row>
    <row r="92" spans="1:18" ht="13.15" customHeight="1">
      <c r="B92" s="1356">
        <v>34</v>
      </c>
      <c r="C92" s="3002"/>
      <c r="D92" s="1687" t="s">
        <v>2345</v>
      </c>
      <c r="E92" s="1689"/>
      <c r="F92" s="3145">
        <v>3605</v>
      </c>
      <c r="G92" s="3147"/>
      <c r="H92" s="3127"/>
      <c r="I92" s="3113"/>
      <c r="J92" s="3147">
        <v>1179</v>
      </c>
      <c r="K92" s="3127">
        <v>97</v>
      </c>
      <c r="L92" s="3147">
        <v>4684</v>
      </c>
      <c r="M92" s="3127">
        <v>3</v>
      </c>
      <c r="N92" s="3147">
        <v>4687</v>
      </c>
      <c r="O92" s="3170" t="s">
        <v>104</v>
      </c>
      <c r="P92" s="3148"/>
      <c r="Q92" s="1356">
        <f>B92</f>
        <v>34</v>
      </c>
      <c r="R92" s="3855">
        <v>67</v>
      </c>
    </row>
    <row r="93" spans="1:18" ht="13.15" customHeight="1">
      <c r="B93" s="1356">
        <v>35</v>
      </c>
      <c r="C93" s="3002"/>
      <c r="D93" s="3006" t="s">
        <v>2346</v>
      </c>
      <c r="E93" s="2154"/>
      <c r="F93" s="3127">
        <v>4942</v>
      </c>
      <c r="G93" s="3147">
        <v>0</v>
      </c>
      <c r="H93" s="3147">
        <v>0</v>
      </c>
      <c r="I93" s="3147">
        <v>0</v>
      </c>
      <c r="J93" s="3127">
        <v>1262</v>
      </c>
      <c r="K93" s="3147">
        <v>164</v>
      </c>
      <c r="L93" s="3127">
        <v>5782</v>
      </c>
      <c r="M93" s="3147">
        <v>258</v>
      </c>
      <c r="N93" s="3127">
        <v>6040</v>
      </c>
      <c r="O93" s="3171" t="s">
        <v>104</v>
      </c>
      <c r="P93" s="3147">
        <v>0</v>
      </c>
      <c r="Q93" s="1356">
        <f>B93</f>
        <v>35</v>
      </c>
      <c r="R93" s="3855"/>
    </row>
    <row r="94" spans="1:18">
      <c r="A94" s="3488"/>
      <c r="B94" s="2151"/>
      <c r="C94" s="1145"/>
      <c r="D94" s="1145"/>
      <c r="E94" s="1145"/>
      <c r="F94" s="1145"/>
      <c r="G94" s="1145"/>
      <c r="H94" s="1145"/>
      <c r="I94" s="1145"/>
      <c r="J94" s="1145"/>
      <c r="K94" s="1145"/>
      <c r="L94" s="1145"/>
      <c r="M94" s="1145"/>
      <c r="N94" s="1145"/>
      <c r="O94" s="1145"/>
      <c r="P94" s="1145"/>
      <c r="Q94" s="2125"/>
      <c r="R94" s="3430"/>
    </row>
    <row r="95" spans="1:18">
      <c r="A95" s="3488"/>
      <c r="O95" s="1177"/>
      <c r="R95" s="3430"/>
    </row>
    <row r="96" spans="1:18">
      <c r="A96" s="3429"/>
      <c r="R96" s="3430"/>
    </row>
    <row r="97" spans="1:18">
      <c r="A97" s="3429"/>
      <c r="R97" s="3430"/>
    </row>
    <row r="98" spans="1:18">
      <c r="A98" s="3429"/>
      <c r="R98" s="3430"/>
    </row>
    <row r="99" spans="1:18">
      <c r="A99" s="3429"/>
      <c r="R99" s="3430"/>
    </row>
    <row r="100" spans="1:18">
      <c r="A100" s="3429"/>
      <c r="R100" s="3430"/>
    </row>
    <row r="101" spans="1:18">
      <c r="A101" s="3429"/>
      <c r="R101" s="3430"/>
    </row>
    <row r="102" spans="1:18">
      <c r="A102" s="3429"/>
      <c r="R102" s="3430"/>
    </row>
    <row r="103" spans="1:18">
      <c r="A103" s="3429"/>
      <c r="R103" s="3430"/>
    </row>
    <row r="104" spans="1:18">
      <c r="A104" s="3429"/>
      <c r="R104" s="3430"/>
    </row>
  </sheetData>
  <customSheetViews>
    <customSheetView guid="{4E7A3D04-9F51-465C-A42B-3DF9B3E7D5B5}" showPageBreaks="1" showGridLines="0" zeroValues="0" printArea="1">
      <selection activeCell="S18" sqref="S18"/>
      <rowBreaks count="1" manualBreakCount="1">
        <brk id="45" max="17" man="1"/>
      </rowBreaks>
      <pageMargins left="0.5" right="0.5" top="0.5" bottom="0.25" header="0.25" footer="0.5"/>
      <printOptions horizontalCentered="1" verticalCentered="1"/>
      <pageSetup scale="81" fitToHeight="2" orientation="landscape" cellComments="asDisplayed" r:id="rId1"/>
      <headerFooter alignWithMargins="0"/>
    </customSheetView>
    <customSheetView guid="{0DB5BAD5-393A-4F38-9E8B-709DEA7858B1}" showPageBreaks="1" showGridLines="0" zeroValues="0" printArea="1">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2"/>
      <headerFooter alignWithMargins="0"/>
    </customSheetView>
    <customSheetView guid="{9188604F-721B-4607-B5A7-F14601E34BB8}" showPageBreaks="1" showGridLines="0" zeroValues="0" printArea="1">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3"/>
      <headerFooter alignWithMargins="0"/>
    </customSheetView>
    <customSheetView guid="{26429A53-B624-4AA6-8C8D-667186B058B8}" showGridLines="0" zeroValues="0">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4"/>
      <headerFooter alignWithMargins="0"/>
    </customSheetView>
    <customSheetView guid="{7390B031-6060-4327-BF01-8B9465EDB6D9}" showGridLines="0" zeroValues="0">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5"/>
      <headerFooter alignWithMargins="0"/>
    </customSheetView>
    <customSheetView guid="{49D366EC-C851-4932-854D-8EA887B298C5}" showGridLines="0" zeroValues="0">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6"/>
      <headerFooter alignWithMargins="0"/>
    </customSheetView>
    <customSheetView guid="{F228F194-B0FE-4A91-A927-06A4E89703F0}" showGridLines="0" zeroValues="0">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7"/>
      <headerFooter alignWithMargins="0"/>
    </customSheetView>
    <customSheetView guid="{A2494C54-8D9D-4A05-9F27-C858173D9692}" showGridLines="0" zeroValues="0">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8"/>
      <headerFooter alignWithMargins="0"/>
    </customSheetView>
    <customSheetView guid="{74404EEC-CA6A-48B0-B168-B7933282EEB2}" showPageBreaks="1" showGridLines="0" zeroValues="0" printArea="1">
      <selection activeCell="S18" sqref="S18"/>
      <rowBreaks count="1" manualBreakCount="1">
        <brk id="45" max="17" man="1"/>
      </rowBreaks>
      <pageMargins left="0.5" right="0.5" top="0.5" bottom="0.25" header="0.25" footer="0.5"/>
      <printOptions horizontalCentered="1" verticalCentered="1"/>
      <pageSetup scale="87" fitToHeight="2" orientation="landscape" cellComments="asDisplayed" r:id="rId9"/>
      <headerFooter alignWithMargins="0"/>
    </customSheetView>
    <customSheetView guid="{FB19BFAA-60BA-4CC2-92E5-E4C141AE804E}" showGridLines="0" zeroValues="0">
      <selection activeCell="S18" sqref="S18"/>
      <rowBreaks count="1" manualBreakCount="1">
        <brk id="45" max="17" man="1"/>
      </rowBreaks>
      <pageMargins left="0.5" right="0.5" top="0.5" bottom="0.25" header="0.25" footer="0.5"/>
      <printOptions horizontalCentered="1" verticalCentered="1"/>
      <pageSetup scale="81" fitToHeight="2" orientation="landscape" cellComments="asDisplayed" r:id="rId10"/>
      <headerFooter alignWithMargins="0"/>
    </customSheetView>
    <customSheetView guid="{F56BCD39-3910-4701-BCCF-245589B07D98}" showPageBreaks="1" showGridLines="0" zeroValues="0" printArea="1">
      <selection activeCell="O90" sqref="O90"/>
      <rowBreaks count="1" manualBreakCount="1">
        <brk id="45" max="17" man="1"/>
      </rowBreaks>
      <pageMargins left="0.5" right="0.5" top="0.5" bottom="0.25" header="0.25" footer="0.5"/>
      <printOptions horizontalCentered="1" verticalCentered="1"/>
      <pageSetup scale="87" fitToHeight="2" orientation="landscape" cellComments="asDisplayed" r:id="rId11"/>
      <headerFooter alignWithMargins="0"/>
    </customSheetView>
    <customSheetView guid="{D099E5BD-69C3-4A36-A01A-AB9127CD02AF}" scale="80" showGridLines="0" zeroValues="0" fitToPage="1">
      <selection activeCell="B27" sqref="B27"/>
      <rowBreaks count="1" manualBreakCount="1">
        <brk id="48" max="16383" man="1"/>
      </rowBreaks>
      <pageMargins left="0.5" right="0.5" top="0.5" bottom="0.25" header="0.25" footer="0.5"/>
      <printOptions horizontalCentered="1" verticalCentered="1"/>
      <pageSetup scale="85" fitToHeight="2" orientation="landscape" cellComments="asDisplayed" r:id="rId12"/>
      <headerFooter alignWithMargins="0"/>
    </customSheetView>
  </customSheetViews>
  <mergeCells count="28">
    <mergeCell ref="K31:P31"/>
    <mergeCell ref="D12:E12"/>
    <mergeCell ref="B2:Q2"/>
    <mergeCell ref="B3:Q3"/>
    <mergeCell ref="D4:E4"/>
    <mergeCell ref="D5:E5"/>
    <mergeCell ref="D6:E6"/>
    <mergeCell ref="D7:E7"/>
    <mergeCell ref="D8:E8"/>
    <mergeCell ref="D9:E9"/>
    <mergeCell ref="D10:E10"/>
    <mergeCell ref="D11:E11"/>
    <mergeCell ref="R2:R3"/>
    <mergeCell ref="R49:R63"/>
    <mergeCell ref="R27:R45"/>
    <mergeCell ref="A30:A44"/>
    <mergeCell ref="R92:R93"/>
    <mergeCell ref="D34:E34"/>
    <mergeCell ref="D35:E35"/>
    <mergeCell ref="D36:E36"/>
    <mergeCell ref="B49:Q49"/>
    <mergeCell ref="A49:A65"/>
    <mergeCell ref="D13:E13"/>
    <mergeCell ref="D14:E14"/>
    <mergeCell ref="B30:Q30"/>
    <mergeCell ref="D31:E31"/>
    <mergeCell ref="D32:E32"/>
    <mergeCell ref="D33:E33"/>
  </mergeCells>
  <printOptions horizontalCentered="1" verticalCentered="1" gridLinesSet="0"/>
  <pageMargins left="0.5" right="0.5" top="0.5" bottom="0.25" header="0.25" footer="0.5"/>
  <pageSetup scale="85" fitToHeight="2" orientation="landscape" cellComments="asDisplayed" r:id="rId13"/>
  <headerFooter alignWithMargins="0"/>
  <rowBreaks count="1" manualBreakCount="1">
    <brk id="48" max="16383" man="1"/>
  </rowBreaks>
  <legacyDrawing r:id="rId1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48"/>
  <sheetViews>
    <sheetView showGridLines="0" showZeros="0" zoomScale="80" zoomScaleNormal="80" workbookViewId="0">
      <selection activeCell="AP25" sqref="AP25"/>
    </sheetView>
  </sheetViews>
  <sheetFormatPr defaultColWidth="8.85546875" defaultRowHeight="12.75"/>
  <cols>
    <col min="1" max="1" width="4.28515625" style="908" customWidth="1"/>
    <col min="2" max="2" width="6.7109375" style="908" customWidth="1"/>
    <col min="3" max="3" width="30.7109375" style="908" customWidth="1"/>
    <col min="4" max="4" width="9.85546875" style="908" customWidth="1"/>
    <col min="5" max="5" width="8.85546875" style="908"/>
    <col min="6" max="6" width="9.42578125" style="908" customWidth="1"/>
    <col min="7" max="7" width="9.85546875" style="908" customWidth="1"/>
    <col min="8" max="8" width="11.42578125" style="908" customWidth="1"/>
    <col min="9" max="9" width="12.85546875" style="908" customWidth="1"/>
    <col min="10" max="10" width="4" style="908" customWidth="1"/>
    <col min="11" max="11" width="4.140625" style="908" customWidth="1"/>
    <col min="12" max="12" width="5.7109375" style="908" customWidth="1"/>
    <col min="13" max="13" width="15.42578125" style="908" customWidth="1"/>
    <col min="14" max="14" width="11.28515625" style="908" customWidth="1"/>
    <col min="15" max="15" width="10.7109375" style="908" customWidth="1"/>
    <col min="16" max="16" width="11.140625" style="908" customWidth="1"/>
    <col min="17" max="17" width="11.7109375" style="908" customWidth="1"/>
    <col min="18" max="18" width="14.7109375" style="908" customWidth="1"/>
    <col min="19" max="19" width="14" style="908" customWidth="1"/>
    <col min="20" max="20" width="4.140625" style="908" customWidth="1"/>
    <col min="21" max="21" width="4" style="908" customWidth="1"/>
    <col min="22" max="22" width="5.5703125" style="908" customWidth="1"/>
    <col min="23" max="23" width="30.140625" style="908" customWidth="1"/>
    <col min="24" max="24" width="9.85546875" style="908" customWidth="1"/>
    <col min="25" max="25" width="9.7109375" style="908" customWidth="1"/>
    <col min="26" max="26" width="9.42578125" style="908" customWidth="1"/>
    <col min="27" max="27" width="9.7109375" style="908" customWidth="1"/>
    <col min="28" max="28" width="11.85546875" style="908" customWidth="1"/>
    <col min="29" max="29" width="13" style="908" customWidth="1"/>
    <col min="30" max="30" width="4.28515625" style="908" customWidth="1"/>
    <col min="31" max="31" width="4.42578125" style="908" customWidth="1"/>
    <col min="32" max="32" width="5.85546875" style="908" customWidth="1"/>
    <col min="33" max="33" width="15.85546875" style="908" customWidth="1"/>
    <col min="34" max="34" width="11.140625" style="908" customWidth="1"/>
    <col min="35" max="36" width="11.42578125" style="908" customWidth="1"/>
    <col min="37" max="37" width="10.85546875" style="908" customWidth="1"/>
    <col min="38" max="38" width="13.5703125" style="908" customWidth="1"/>
    <col min="39" max="39" width="13" style="908" customWidth="1"/>
    <col min="40" max="40" width="4.42578125" style="908" customWidth="1"/>
    <col min="41" max="43" width="9.140625" style="908" customWidth="1"/>
    <col min="44" max="44" width="20.140625" style="2992" customWidth="1"/>
    <col min="45" max="45" width="10.140625" style="2992" customWidth="1"/>
    <col min="46" max="46" width="20.140625" style="2992" customWidth="1"/>
    <col min="47" max="47" width="10.140625" style="2992" customWidth="1"/>
    <col min="48" max="48" width="20.140625" style="2992" customWidth="1"/>
    <col min="49" max="49" width="10.140625" style="2992" customWidth="1"/>
    <col min="50" max="50" width="20.140625" style="2992" customWidth="1"/>
    <col min="51" max="51" width="10.140625" style="2992" customWidth="1"/>
    <col min="52" max="52" width="31.7109375" style="2992" bestFit="1" customWidth="1"/>
    <col min="53" max="53" width="10.140625" style="2992" bestFit="1" customWidth="1"/>
    <col min="54" max="54" width="26.5703125" style="2992" bestFit="1" customWidth="1"/>
    <col min="55" max="55" width="10.140625" style="2992" bestFit="1" customWidth="1"/>
    <col min="56" max="16384" width="8.85546875" style="908"/>
  </cols>
  <sheetData>
    <row r="1" spans="1:55">
      <c r="A1" s="1734">
        <v>68</v>
      </c>
      <c r="B1" s="2637"/>
      <c r="C1" s="2637"/>
      <c r="D1" s="2637"/>
      <c r="E1" s="2637"/>
      <c r="F1" s="2637"/>
      <c r="G1" s="2637"/>
      <c r="H1" s="2637"/>
      <c r="I1" s="2637"/>
      <c r="J1" s="1735" t="s">
        <v>3204</v>
      </c>
      <c r="K1" s="1734" t="s">
        <v>3204</v>
      </c>
      <c r="L1" s="2637"/>
      <c r="M1" s="2637"/>
      <c r="N1" s="2637"/>
      <c r="O1" s="2637"/>
      <c r="P1" s="2637"/>
      <c r="Q1" s="2637"/>
      <c r="R1" s="2637"/>
      <c r="S1" s="2637"/>
      <c r="T1" s="1735">
        <v>69</v>
      </c>
      <c r="U1" s="1734">
        <v>70</v>
      </c>
      <c r="V1" s="2637"/>
      <c r="W1" s="2637"/>
      <c r="X1" s="2637"/>
      <c r="Y1" s="2637"/>
      <c r="Z1" s="2637" t="s">
        <v>327</v>
      </c>
      <c r="AB1" s="2637"/>
      <c r="AC1" s="2637"/>
      <c r="AD1" s="1735" t="s">
        <v>3204</v>
      </c>
      <c r="AE1" s="1734" t="s">
        <v>3204</v>
      </c>
      <c r="AF1" s="2637"/>
      <c r="AG1" s="2637"/>
      <c r="AH1" s="2637"/>
      <c r="AI1" s="2637" t="s">
        <v>327</v>
      </c>
      <c r="AJ1" s="2637"/>
      <c r="AK1" s="2637"/>
      <c r="AL1" s="2637"/>
      <c r="AM1" s="2637"/>
      <c r="AN1" s="1735">
        <v>71</v>
      </c>
    </row>
    <row r="2" spans="1:55" s="1145" customFormat="1" ht="15.75" customHeight="1">
      <c r="A2" s="3728" t="s">
        <v>2328</v>
      </c>
      <c r="B2" s="3729"/>
      <c r="C2" s="3729"/>
      <c r="D2" s="3729"/>
      <c r="E2" s="3729"/>
      <c r="F2" s="3729"/>
      <c r="G2" s="3729"/>
      <c r="H2" s="3729"/>
      <c r="I2" s="3729"/>
      <c r="J2" s="3730"/>
      <c r="K2" s="3728" t="s">
        <v>2328</v>
      </c>
      <c r="L2" s="3729"/>
      <c r="M2" s="3729"/>
      <c r="N2" s="3729"/>
      <c r="O2" s="3729"/>
      <c r="P2" s="3729"/>
      <c r="Q2" s="3729"/>
      <c r="R2" s="3729"/>
      <c r="S2" s="3729"/>
      <c r="T2" s="3730"/>
      <c r="U2" s="3728" t="s">
        <v>2328</v>
      </c>
      <c r="V2" s="3729"/>
      <c r="W2" s="3729"/>
      <c r="X2" s="3729"/>
      <c r="Y2" s="3729"/>
      <c r="Z2" s="3729"/>
      <c r="AA2" s="3729"/>
      <c r="AB2" s="3729"/>
      <c r="AC2" s="3729"/>
      <c r="AD2" s="3730"/>
      <c r="AE2" s="3869" t="s">
        <v>2807</v>
      </c>
      <c r="AF2" s="3870"/>
      <c r="AG2" s="3870"/>
      <c r="AH2" s="3870"/>
      <c r="AI2" s="3870"/>
      <c r="AJ2" s="3870"/>
      <c r="AK2" s="3870"/>
      <c r="AL2" s="3870"/>
      <c r="AM2" s="3870"/>
      <c r="AN2" s="3871"/>
      <c r="AR2" s="1146"/>
      <c r="AS2" s="1146"/>
      <c r="AT2" s="1146"/>
      <c r="AU2" s="1146"/>
      <c r="AV2" s="1146"/>
      <c r="AW2" s="1146"/>
      <c r="AX2" s="1146"/>
      <c r="AY2" s="1146"/>
      <c r="AZ2" s="1146"/>
      <c r="BA2" s="1146"/>
      <c r="BB2" s="1146"/>
      <c r="BC2" s="1146"/>
    </row>
    <row r="3" spans="1:55" s="1340" customFormat="1" ht="6" customHeight="1">
      <c r="A3" s="2638"/>
      <c r="B3" s="2639"/>
      <c r="C3" s="2639"/>
      <c r="D3" s="2639"/>
      <c r="E3" s="2639"/>
      <c r="F3" s="2639"/>
      <c r="G3" s="2639"/>
      <c r="H3" s="2639"/>
      <c r="I3" s="2639"/>
      <c r="J3" s="1342"/>
      <c r="K3" s="2638"/>
      <c r="L3" s="2639"/>
      <c r="M3" s="2639"/>
      <c r="N3" s="2639"/>
      <c r="O3" s="2639"/>
      <c r="P3" s="2639"/>
      <c r="Q3" s="2639"/>
      <c r="R3" s="2639"/>
      <c r="S3" s="2639"/>
      <c r="T3" s="1342"/>
      <c r="U3" s="2638"/>
      <c r="V3" s="2639"/>
      <c r="W3" s="2639"/>
      <c r="X3" s="2639"/>
      <c r="Y3" s="2639"/>
      <c r="Z3" s="2639"/>
      <c r="AA3" s="2639"/>
      <c r="AB3" s="2639"/>
      <c r="AC3" s="2639"/>
      <c r="AD3" s="1342"/>
      <c r="AE3" s="2638"/>
      <c r="AF3" s="2639"/>
      <c r="AG3" s="2639"/>
      <c r="AH3" s="2639"/>
      <c r="AI3" s="2639"/>
      <c r="AJ3" s="2639"/>
      <c r="AK3" s="2639"/>
      <c r="AL3" s="2639"/>
      <c r="AM3" s="2639"/>
      <c r="AN3" s="1342"/>
      <c r="AR3" s="2640"/>
      <c r="AS3" s="2640"/>
      <c r="AT3" s="2640"/>
      <c r="AU3" s="2640"/>
      <c r="AV3" s="2640"/>
      <c r="AW3" s="2640"/>
      <c r="AX3" s="2640"/>
      <c r="AY3" s="2640"/>
      <c r="AZ3" s="2640"/>
      <c r="BA3" s="2640"/>
      <c r="BB3" s="2640"/>
      <c r="BC3" s="2640"/>
    </row>
    <row r="4" spans="1:55" s="1340" customFormat="1" ht="9">
      <c r="A4" s="2638"/>
      <c r="B4" s="2639" t="s">
        <v>2808</v>
      </c>
      <c r="C4" s="2639"/>
      <c r="D4" s="2639"/>
      <c r="E4" s="2639"/>
      <c r="F4" s="2639"/>
      <c r="G4" s="2639"/>
      <c r="H4" s="2639"/>
      <c r="I4" s="2639"/>
      <c r="J4" s="1342"/>
      <c r="K4" s="2638"/>
      <c r="L4" s="2639"/>
      <c r="M4" s="2639"/>
      <c r="N4" s="2639"/>
      <c r="O4" s="2639"/>
      <c r="P4" s="2639"/>
      <c r="Q4" s="2639"/>
      <c r="R4" s="2639"/>
      <c r="S4" s="2639"/>
      <c r="T4" s="1342"/>
      <c r="U4" s="2638"/>
      <c r="V4" s="2639"/>
      <c r="W4" s="2639"/>
      <c r="X4" s="2639"/>
      <c r="Y4" s="2639"/>
      <c r="Z4" s="2639"/>
      <c r="AA4" s="2639"/>
      <c r="AB4" s="2639"/>
      <c r="AC4" s="2639"/>
      <c r="AD4" s="1342"/>
      <c r="AE4" s="2638"/>
      <c r="AF4" s="2639"/>
      <c r="AG4" s="2639"/>
      <c r="AH4" s="2639"/>
      <c r="AI4" s="2639"/>
      <c r="AJ4" s="2639"/>
      <c r="AK4" s="2639"/>
      <c r="AL4" s="2639"/>
      <c r="AM4" s="2639"/>
      <c r="AN4" s="1342"/>
      <c r="AR4" s="2640"/>
      <c r="AS4" s="2640"/>
      <c r="AT4" s="2640"/>
      <c r="AU4" s="2640"/>
      <c r="AV4" s="2640"/>
      <c r="AW4" s="2640"/>
      <c r="AX4" s="2640"/>
      <c r="AY4" s="2640"/>
      <c r="AZ4" s="2640"/>
      <c r="BA4" s="2640"/>
      <c r="BB4" s="2640"/>
      <c r="BC4" s="2640"/>
    </row>
    <row r="5" spans="1:55" s="1340" customFormat="1" ht="9">
      <c r="A5" s="2638"/>
      <c r="B5" s="2639" t="s">
        <v>2809</v>
      </c>
      <c r="C5" s="2639"/>
      <c r="D5" s="2639"/>
      <c r="E5" s="2639"/>
      <c r="F5" s="2639"/>
      <c r="G5" s="2639"/>
      <c r="H5" s="2639"/>
      <c r="I5" s="2639"/>
      <c r="J5" s="1342"/>
      <c r="K5" s="2638"/>
      <c r="L5" s="2639" t="s">
        <v>2810</v>
      </c>
      <c r="M5" s="2639"/>
      <c r="N5" s="2639"/>
      <c r="O5" s="2639"/>
      <c r="P5" s="2639"/>
      <c r="Q5" s="2639"/>
      <c r="R5" s="2639"/>
      <c r="S5" s="2639"/>
      <c r="T5" s="1342"/>
      <c r="U5" s="2638"/>
      <c r="V5" s="2639"/>
      <c r="W5" s="2639"/>
      <c r="X5" s="2639"/>
      <c r="Y5" s="2639"/>
      <c r="Z5" s="2639"/>
      <c r="AA5" s="2639"/>
      <c r="AB5" s="2639"/>
      <c r="AC5" s="2639"/>
      <c r="AD5" s="1342"/>
      <c r="AE5" s="2638"/>
      <c r="AF5" s="2639"/>
      <c r="AG5" s="2639"/>
      <c r="AH5" s="2639"/>
      <c r="AI5" s="2639"/>
      <c r="AJ5" s="2639"/>
      <c r="AK5" s="2639"/>
      <c r="AL5" s="2639"/>
      <c r="AM5" s="2639"/>
      <c r="AN5" s="1342"/>
      <c r="AR5" s="2640"/>
      <c r="AS5" s="2640"/>
      <c r="AT5" s="2640"/>
      <c r="AU5" s="2640"/>
      <c r="AV5" s="2640"/>
      <c r="AW5" s="2640"/>
      <c r="AX5" s="2640"/>
      <c r="AY5" s="2640"/>
      <c r="AZ5" s="2640"/>
      <c r="BA5" s="2640"/>
      <c r="BB5" s="2640"/>
      <c r="BC5" s="2640"/>
    </row>
    <row r="6" spans="1:55" s="1340" customFormat="1">
      <c r="A6" s="2638"/>
      <c r="B6" s="2639" t="s">
        <v>2811</v>
      </c>
      <c r="C6" s="2639"/>
      <c r="D6" s="2639"/>
      <c r="E6" s="2639"/>
      <c r="F6" s="2639"/>
      <c r="G6" s="2639"/>
      <c r="H6" s="2639"/>
      <c r="I6" s="2639"/>
      <c r="J6" s="1342"/>
      <c r="K6" s="2638"/>
      <c r="L6" s="2639" t="s">
        <v>2812</v>
      </c>
      <c r="M6" s="2639"/>
      <c r="N6" s="2639"/>
      <c r="O6" s="2639"/>
      <c r="P6" s="2639"/>
      <c r="Q6" s="2639"/>
      <c r="R6" s="2639"/>
      <c r="S6" s="2639"/>
      <c r="T6" s="1342"/>
      <c r="U6" s="3872"/>
      <c r="V6" s="3873"/>
      <c r="W6" s="3873"/>
      <c r="X6" s="3873"/>
      <c r="Y6" s="3873"/>
      <c r="Z6" s="3873"/>
      <c r="AA6" s="3873"/>
      <c r="AB6" s="3873"/>
      <c r="AC6" s="3873"/>
      <c r="AD6" s="3874"/>
      <c r="AE6" s="3872"/>
      <c r="AF6" s="3873"/>
      <c r="AG6" s="3873"/>
      <c r="AH6" s="3873"/>
      <c r="AI6" s="3873"/>
      <c r="AJ6" s="3873"/>
      <c r="AK6" s="3873"/>
      <c r="AL6" s="3873"/>
      <c r="AM6" s="3873"/>
      <c r="AN6" s="3874"/>
      <c r="AR6" s="2640"/>
      <c r="AS6" s="2640"/>
      <c r="AT6" s="2640"/>
      <c r="AU6" s="2640"/>
      <c r="AV6" s="2640"/>
      <c r="AW6" s="2640"/>
      <c r="AX6" s="2640"/>
      <c r="AY6" s="2640"/>
      <c r="AZ6" s="2640"/>
      <c r="BA6" s="2640"/>
      <c r="BB6" s="2640"/>
      <c r="BC6" s="2640"/>
    </row>
    <row r="7" spans="1:55" s="1340" customFormat="1" ht="9">
      <c r="A7" s="2638"/>
      <c r="B7" s="2639" t="s">
        <v>2813</v>
      </c>
      <c r="C7" s="2639"/>
      <c r="D7" s="2639"/>
      <c r="E7" s="2639"/>
      <c r="F7" s="2639"/>
      <c r="G7" s="2639"/>
      <c r="H7" s="2639"/>
      <c r="I7" s="2639"/>
      <c r="J7" s="1342"/>
      <c r="K7" s="2638"/>
      <c r="L7" s="2639" t="s">
        <v>2814</v>
      </c>
      <c r="M7" s="2639"/>
      <c r="N7" s="2639"/>
      <c r="O7" s="2639"/>
      <c r="P7" s="2639"/>
      <c r="Q7" s="2639"/>
      <c r="R7" s="2639"/>
      <c r="S7" s="2639"/>
      <c r="T7" s="1342"/>
      <c r="U7" s="2638"/>
      <c r="V7" s="2639"/>
      <c r="W7" s="2639"/>
      <c r="X7" s="2639"/>
      <c r="Y7" s="2639"/>
      <c r="Z7" s="2639"/>
      <c r="AA7" s="2639"/>
      <c r="AB7" s="2639"/>
      <c r="AC7" s="2639"/>
      <c r="AD7" s="1342"/>
      <c r="AE7" s="2638"/>
      <c r="AF7" s="2639"/>
      <c r="AG7" s="2639"/>
      <c r="AH7" s="2639"/>
      <c r="AI7" s="2639"/>
      <c r="AJ7" s="2639"/>
      <c r="AK7" s="2639"/>
      <c r="AL7" s="2639"/>
      <c r="AM7" s="2639"/>
      <c r="AN7" s="1342"/>
      <c r="AR7" s="2640"/>
      <c r="AS7" s="2640"/>
      <c r="AT7" s="2640"/>
      <c r="AU7" s="2640"/>
      <c r="AV7" s="2640"/>
      <c r="AW7" s="2640"/>
      <c r="AX7" s="2640"/>
      <c r="AY7" s="2640"/>
      <c r="AZ7" s="2640"/>
      <c r="BA7" s="2640"/>
      <c r="BB7" s="2640"/>
      <c r="BC7" s="2640"/>
    </row>
    <row r="8" spans="1:55" s="1340" customFormat="1" ht="9">
      <c r="A8" s="2638"/>
      <c r="B8" s="2639" t="s">
        <v>2815</v>
      </c>
      <c r="C8" s="2639"/>
      <c r="D8" s="2639"/>
      <c r="E8" s="2639"/>
      <c r="F8" s="2639"/>
      <c r="G8" s="2639"/>
      <c r="H8" s="2639"/>
      <c r="I8" s="2639"/>
      <c r="J8" s="1342"/>
      <c r="K8" s="2638"/>
      <c r="L8" s="2639" t="s">
        <v>2816</v>
      </c>
      <c r="M8" s="2639"/>
      <c r="N8" s="2639"/>
      <c r="O8" s="2639"/>
      <c r="P8" s="2639"/>
      <c r="Q8" s="2639"/>
      <c r="R8" s="2639"/>
      <c r="S8" s="2639"/>
      <c r="T8" s="1342"/>
      <c r="U8" s="2638"/>
      <c r="V8" s="2639"/>
      <c r="W8" s="2639"/>
      <c r="X8" s="2639"/>
      <c r="Y8" s="2639"/>
      <c r="Z8" s="2639"/>
      <c r="AA8" s="2639"/>
      <c r="AB8" s="2639"/>
      <c r="AC8" s="2639"/>
      <c r="AD8" s="1342"/>
      <c r="AE8" s="2638"/>
      <c r="AF8" s="2639"/>
      <c r="AG8" s="2639"/>
      <c r="AH8" s="2639"/>
      <c r="AI8" s="2639"/>
      <c r="AJ8" s="2639"/>
      <c r="AK8" s="2639"/>
      <c r="AL8" s="2639"/>
      <c r="AM8" s="2639"/>
      <c r="AN8" s="1342"/>
      <c r="AR8" s="2640"/>
      <c r="AS8" s="2640"/>
      <c r="AT8" s="2640"/>
      <c r="AU8" s="2640"/>
      <c r="AV8" s="2640"/>
      <c r="AW8" s="2640"/>
      <c r="AX8" s="2640"/>
      <c r="AY8" s="2640"/>
      <c r="AZ8" s="2640"/>
      <c r="BA8" s="2640"/>
      <c r="BB8" s="2640"/>
      <c r="BC8" s="2640"/>
    </row>
    <row r="9" spans="1:55" s="1340" customFormat="1" ht="9">
      <c r="A9" s="2638"/>
      <c r="B9" s="2639" t="s">
        <v>2817</v>
      </c>
      <c r="C9" s="2639"/>
      <c r="D9" s="2639"/>
      <c r="E9" s="2639"/>
      <c r="F9" s="2639"/>
      <c r="G9" s="2639"/>
      <c r="H9" s="2639"/>
      <c r="I9" s="2639"/>
      <c r="J9" s="1342"/>
      <c r="K9" s="2638"/>
      <c r="L9" s="2639" t="s">
        <v>2818</v>
      </c>
      <c r="M9" s="2639"/>
      <c r="N9" s="2639"/>
      <c r="O9" s="2639"/>
      <c r="P9" s="2639"/>
      <c r="Q9" s="2639"/>
      <c r="R9" s="2639"/>
      <c r="S9" s="2639"/>
      <c r="T9" s="1342"/>
      <c r="U9" s="2638"/>
      <c r="V9" s="2639"/>
      <c r="W9" s="2639"/>
      <c r="X9" s="2639"/>
      <c r="Y9" s="2639"/>
      <c r="Z9" s="2639"/>
      <c r="AA9" s="2639"/>
      <c r="AB9" s="2639"/>
      <c r="AC9" s="2639"/>
      <c r="AD9" s="1342"/>
      <c r="AE9" s="2638"/>
      <c r="AF9" s="2639"/>
      <c r="AG9" s="2639"/>
      <c r="AH9" s="2639"/>
      <c r="AI9" s="2639"/>
      <c r="AJ9" s="2639"/>
      <c r="AK9" s="2639"/>
      <c r="AL9" s="2639"/>
      <c r="AM9" s="2639"/>
      <c r="AN9" s="1342"/>
      <c r="AR9" s="2640"/>
      <c r="AS9" s="2640"/>
      <c r="AT9" s="2640"/>
      <c r="AU9" s="2640"/>
      <c r="AV9" s="2640"/>
      <c r="AW9" s="2640"/>
      <c r="AX9" s="2640"/>
      <c r="AY9" s="2640"/>
      <c r="AZ9" s="2640"/>
      <c r="BA9" s="2640"/>
      <c r="BB9" s="2640"/>
      <c r="BC9" s="2640"/>
    </row>
    <row r="10" spans="1:55" s="2639" customFormat="1" ht="7.5" customHeight="1">
      <c r="A10" s="2638"/>
      <c r="J10" s="1342"/>
      <c r="K10" s="2638"/>
      <c r="T10" s="1342"/>
      <c r="U10" s="2638"/>
      <c r="AD10" s="1342"/>
      <c r="AE10" s="2638"/>
      <c r="AN10" s="1342"/>
      <c r="AR10" s="2641"/>
      <c r="AS10" s="2641"/>
      <c r="AT10" s="2641"/>
      <c r="AU10" s="2641"/>
      <c r="AV10" s="2641"/>
      <c r="AW10" s="2641"/>
      <c r="AX10" s="2641"/>
      <c r="AY10" s="2641"/>
      <c r="AZ10" s="2641"/>
      <c r="BA10" s="2641"/>
      <c r="BB10" s="2641"/>
      <c r="BC10" s="2641"/>
    </row>
    <row r="11" spans="1:55" s="1145" customFormat="1" ht="6.75" customHeight="1">
      <c r="A11" s="1308"/>
      <c r="B11" s="1684"/>
      <c r="C11" s="1684"/>
      <c r="D11" s="1684"/>
      <c r="E11" s="1684"/>
      <c r="F11" s="1684"/>
      <c r="G11" s="1684"/>
      <c r="H11" s="1684"/>
      <c r="I11" s="1684"/>
      <c r="J11" s="1686"/>
      <c r="K11" s="1308"/>
      <c r="L11" s="1684"/>
      <c r="M11" s="1684"/>
      <c r="N11" s="1684"/>
      <c r="O11" s="1684"/>
      <c r="P11" s="1684"/>
      <c r="Q11" s="1684"/>
      <c r="R11" s="1684"/>
      <c r="S11" s="1684"/>
      <c r="T11" s="1686"/>
      <c r="U11" s="1308"/>
      <c r="V11" s="1684"/>
      <c r="W11" s="1684"/>
      <c r="X11" s="1684"/>
      <c r="Y11" s="1684"/>
      <c r="Z11" s="1684"/>
      <c r="AA11" s="1684"/>
      <c r="AB11" s="1684"/>
      <c r="AC11" s="1684"/>
      <c r="AD11" s="1686"/>
      <c r="AE11" s="1308"/>
      <c r="AF11" s="1684"/>
      <c r="AG11" s="1684"/>
      <c r="AH11" s="1684"/>
      <c r="AI11" s="1684"/>
      <c r="AJ11" s="1684"/>
      <c r="AK11" s="1684"/>
      <c r="AL11" s="1684"/>
      <c r="AM11" s="1684"/>
      <c r="AN11" s="1686"/>
      <c r="AR11" s="1146"/>
      <c r="AS11" s="1146"/>
      <c r="AT11" s="1146"/>
      <c r="AU11" s="1146"/>
      <c r="AV11" s="1146"/>
      <c r="AW11" s="1146"/>
      <c r="AX11" s="1146"/>
      <c r="AY11" s="1146"/>
      <c r="AZ11" s="1146"/>
      <c r="BA11" s="1146"/>
      <c r="BB11" s="1146"/>
      <c r="BC11" s="1146"/>
    </row>
    <row r="12" spans="1:55" s="1145" customFormat="1" ht="11.25">
      <c r="A12" s="2130" t="s">
        <v>40</v>
      </c>
      <c r="B12" s="1373"/>
      <c r="C12" s="1373"/>
      <c r="D12" s="1373"/>
      <c r="E12" s="1373"/>
      <c r="F12" s="1373"/>
      <c r="G12" s="1373"/>
      <c r="H12" s="1373"/>
      <c r="I12" s="1373"/>
      <c r="J12" s="1375"/>
      <c r="K12" s="2130" t="s">
        <v>40</v>
      </c>
      <c r="L12" s="1373"/>
      <c r="M12" s="1373"/>
      <c r="N12" s="1373"/>
      <c r="O12" s="1373"/>
      <c r="P12" s="1373"/>
      <c r="Q12" s="1373"/>
      <c r="R12" s="1373"/>
      <c r="S12" s="1373"/>
      <c r="T12" s="1375"/>
      <c r="U12" s="2130" t="s">
        <v>40</v>
      </c>
      <c r="V12" s="1373"/>
      <c r="W12" s="1373"/>
      <c r="X12" s="1373"/>
      <c r="Y12" s="1373"/>
      <c r="Z12" s="1373"/>
      <c r="AA12" s="1373"/>
      <c r="AB12" s="1373"/>
      <c r="AC12" s="1373"/>
      <c r="AD12" s="1375"/>
      <c r="AE12" s="2130" t="s">
        <v>40</v>
      </c>
      <c r="AF12" s="1373"/>
      <c r="AG12" s="1373"/>
      <c r="AH12" s="1373"/>
      <c r="AI12" s="1373"/>
      <c r="AJ12" s="1373"/>
      <c r="AK12" s="1373"/>
      <c r="AL12" s="1373"/>
      <c r="AM12" s="1373"/>
      <c r="AN12" s="1375"/>
      <c r="AR12" s="1146"/>
      <c r="AS12" s="1146"/>
      <c r="AT12" s="1146"/>
      <c r="AU12" s="1146"/>
      <c r="AV12" s="1146"/>
      <c r="AW12" s="1146"/>
      <c r="AX12" s="1146"/>
      <c r="AY12" s="1146"/>
      <c r="AZ12" s="1146"/>
      <c r="BA12" s="1146"/>
      <c r="BB12" s="1146"/>
      <c r="BC12" s="1146"/>
    </row>
    <row r="13" spans="1:55" s="1145" customFormat="1" ht="12.75" customHeight="1">
      <c r="A13" s="1382"/>
      <c r="B13" s="1685"/>
      <c r="C13" s="1382"/>
      <c r="D13" s="2127" t="s">
        <v>170</v>
      </c>
      <c r="E13" s="1387"/>
      <c r="F13" s="2127" t="s">
        <v>41</v>
      </c>
      <c r="G13" s="1386"/>
      <c r="H13" s="2128"/>
      <c r="I13" s="2129"/>
      <c r="J13" s="1381"/>
      <c r="K13" s="1382"/>
      <c r="L13" s="1685"/>
      <c r="M13" s="1382" t="s">
        <v>172</v>
      </c>
      <c r="N13" s="2642" t="s">
        <v>173</v>
      </c>
      <c r="O13" s="1335"/>
      <c r="P13" s="1335"/>
      <c r="Q13" s="1335"/>
      <c r="R13" s="1335"/>
      <c r="S13" s="1335"/>
      <c r="T13" s="1381"/>
      <c r="U13" s="1382"/>
      <c r="V13" s="1685"/>
      <c r="W13" s="1382"/>
      <c r="X13" s="2127" t="s">
        <v>170</v>
      </c>
      <c r="Y13" s="1387"/>
      <c r="Z13" s="2127" t="s">
        <v>41</v>
      </c>
      <c r="AA13" s="1386"/>
      <c r="AB13" s="2128"/>
      <c r="AC13" s="2129"/>
      <c r="AD13" s="1381"/>
      <c r="AE13" s="1382"/>
      <c r="AF13" s="1685"/>
      <c r="AG13" s="1345" t="s">
        <v>172</v>
      </c>
      <c r="AH13" s="3875" t="s">
        <v>173</v>
      </c>
      <c r="AI13" s="3876"/>
      <c r="AJ13" s="3876"/>
      <c r="AK13" s="3876"/>
      <c r="AL13" s="3876"/>
      <c r="AM13" s="3876"/>
      <c r="AN13" s="2153"/>
      <c r="AO13" s="1308"/>
      <c r="AR13" s="1146"/>
      <c r="AS13" s="1146"/>
      <c r="AT13" s="1146"/>
      <c r="AU13" s="1146"/>
      <c r="AV13" s="1146"/>
      <c r="AW13" s="1146"/>
      <c r="AX13" s="1146"/>
      <c r="AY13" s="1146"/>
      <c r="AZ13" s="1146"/>
      <c r="BA13" s="1146"/>
      <c r="BB13" s="1146"/>
      <c r="BC13" s="1146"/>
    </row>
    <row r="14" spans="1:55" s="1145" customFormat="1" ht="12.75" customHeight="1">
      <c r="A14" s="2131"/>
      <c r="B14" s="1684"/>
      <c r="C14" s="2131"/>
      <c r="D14" s="2643" t="s">
        <v>174</v>
      </c>
      <c r="E14" s="1335"/>
      <c r="F14" s="2130" t="s">
        <v>175</v>
      </c>
      <c r="G14" s="2644"/>
      <c r="H14" s="1373"/>
      <c r="I14" s="1375"/>
      <c r="J14" s="1686"/>
      <c r="K14" s="2131"/>
      <c r="L14" s="1684"/>
      <c r="M14" s="1356" t="s">
        <v>176</v>
      </c>
      <c r="N14" s="2640"/>
      <c r="O14" s="2645"/>
      <c r="P14" s="2130" t="s">
        <v>175</v>
      </c>
      <c r="Q14" s="2644"/>
      <c r="R14" s="1373"/>
      <c r="S14" s="1375"/>
      <c r="T14" s="1686"/>
      <c r="U14" s="2131"/>
      <c r="V14" s="1684"/>
      <c r="W14" s="2131"/>
      <c r="X14" s="2643" t="s">
        <v>174</v>
      </c>
      <c r="Y14" s="1335"/>
      <c r="Z14" s="2130" t="s">
        <v>175</v>
      </c>
      <c r="AA14" s="2644"/>
      <c r="AB14" s="1373"/>
      <c r="AC14" s="1375"/>
      <c r="AD14" s="1686"/>
      <c r="AE14" s="2131"/>
      <c r="AF14" s="1684"/>
      <c r="AG14" s="1356" t="s">
        <v>176</v>
      </c>
      <c r="AH14" s="2640"/>
      <c r="AI14" s="1056"/>
      <c r="AJ14" s="3864"/>
      <c r="AK14" s="3865"/>
      <c r="AL14" s="1382"/>
      <c r="AM14" s="1382"/>
      <c r="AN14" s="1382"/>
      <c r="AR14" s="1146"/>
      <c r="AS14" s="1146"/>
      <c r="AT14" s="1146"/>
      <c r="AU14" s="1146"/>
      <c r="AV14" s="1146"/>
      <c r="AW14" s="1146"/>
      <c r="AX14" s="1146"/>
      <c r="AY14" s="1146"/>
      <c r="AZ14" s="1146"/>
      <c r="BA14" s="1146"/>
      <c r="BB14" s="1146"/>
      <c r="BC14" s="1146"/>
    </row>
    <row r="15" spans="1:55" s="1146" customFormat="1" ht="12.75" customHeight="1">
      <c r="A15" s="1350"/>
      <c r="B15" s="1351"/>
      <c r="C15" s="1350"/>
      <c r="D15" s="1350"/>
      <c r="E15" s="1350"/>
      <c r="F15" s="1351"/>
      <c r="G15" s="1350"/>
      <c r="H15" s="1351" t="s">
        <v>48</v>
      </c>
      <c r="I15" s="1350" t="s">
        <v>178</v>
      </c>
      <c r="J15" s="2994"/>
      <c r="K15" s="1350"/>
      <c r="L15" s="1351"/>
      <c r="M15" s="1350" t="s">
        <v>45</v>
      </c>
      <c r="N15" s="2646"/>
      <c r="O15" s="1350"/>
      <c r="P15" s="1354" t="s">
        <v>2819</v>
      </c>
      <c r="Q15" s="2647"/>
      <c r="R15" s="1351"/>
      <c r="S15" s="1350"/>
      <c r="T15" s="2994"/>
      <c r="U15" s="1350"/>
      <c r="V15" s="1351"/>
      <c r="W15" s="1350"/>
      <c r="X15" s="1350"/>
      <c r="Y15" s="1350"/>
      <c r="Z15" s="1351"/>
      <c r="AA15" s="1350"/>
      <c r="AB15" s="1351" t="s">
        <v>48</v>
      </c>
      <c r="AC15" s="1350" t="s">
        <v>178</v>
      </c>
      <c r="AD15" s="2994"/>
      <c r="AE15" s="1350"/>
      <c r="AF15" s="1351"/>
      <c r="AG15" s="1350" t="s">
        <v>45</v>
      </c>
      <c r="AH15" s="2646"/>
      <c r="AI15" s="1350"/>
      <c r="AJ15" s="3856" t="s">
        <v>2820</v>
      </c>
      <c r="AK15" s="3857"/>
      <c r="AL15" s="1351" t="s">
        <v>51</v>
      </c>
      <c r="AM15" s="1350"/>
      <c r="AN15" s="2994"/>
    </row>
    <row r="16" spans="1:55" s="1146" customFormat="1" ht="12.75" customHeight="1">
      <c r="A16" s="1350"/>
      <c r="B16" s="1351"/>
      <c r="C16" s="1350"/>
      <c r="D16" s="1350"/>
      <c r="E16" s="1350"/>
      <c r="F16" s="1351"/>
      <c r="G16" s="1350"/>
      <c r="H16" s="1351" t="s">
        <v>53</v>
      </c>
      <c r="I16" s="1350" t="s">
        <v>76</v>
      </c>
      <c r="J16" s="2994"/>
      <c r="K16" s="1350"/>
      <c r="L16" s="1351"/>
      <c r="M16" s="1350" t="s">
        <v>47</v>
      </c>
      <c r="N16" s="2646"/>
      <c r="O16" s="1350"/>
      <c r="P16" s="1354"/>
      <c r="Q16" s="2647"/>
      <c r="R16" s="1351"/>
      <c r="S16" s="1350"/>
      <c r="T16" s="2994"/>
      <c r="U16" s="1350"/>
      <c r="V16" s="1351"/>
      <c r="W16" s="1350"/>
      <c r="X16" s="1350"/>
      <c r="Y16" s="1350"/>
      <c r="Z16" s="1351"/>
      <c r="AA16" s="1350"/>
      <c r="AB16" s="1351" t="s">
        <v>53</v>
      </c>
      <c r="AC16" s="1350" t="s">
        <v>76</v>
      </c>
      <c r="AD16" s="2994"/>
      <c r="AE16" s="1350"/>
      <c r="AF16" s="1351"/>
      <c r="AG16" s="1350" t="s">
        <v>47</v>
      </c>
      <c r="AH16" s="2646"/>
      <c r="AI16" s="1350"/>
      <c r="AJ16" s="3856" t="s">
        <v>18</v>
      </c>
      <c r="AK16" s="3857"/>
      <c r="AL16" s="1351" t="s">
        <v>181</v>
      </c>
      <c r="AM16" s="1350"/>
      <c r="AN16" s="2994"/>
    </row>
    <row r="17" spans="1:55" s="1146" customFormat="1" ht="12.75" customHeight="1">
      <c r="A17" s="1350"/>
      <c r="B17" s="1351"/>
      <c r="C17" s="1350"/>
      <c r="D17" s="1350"/>
      <c r="E17" s="1350"/>
      <c r="F17" s="1351" t="s">
        <v>58</v>
      </c>
      <c r="G17" s="1350" t="s">
        <v>182</v>
      </c>
      <c r="H17" s="1351" t="s">
        <v>59</v>
      </c>
      <c r="I17" s="1350" t="s">
        <v>49</v>
      </c>
      <c r="J17" s="2994"/>
      <c r="K17" s="1350"/>
      <c r="L17" s="1351"/>
      <c r="M17" s="1350" t="s">
        <v>50</v>
      </c>
      <c r="N17" s="1350"/>
      <c r="O17" s="1350"/>
      <c r="P17" s="1357" t="s">
        <v>180</v>
      </c>
      <c r="Q17" s="2648"/>
      <c r="R17" s="1351"/>
      <c r="S17" s="1350"/>
      <c r="T17" s="2994"/>
      <c r="U17" s="1350"/>
      <c r="V17" s="1351"/>
      <c r="W17" s="1350" t="s">
        <v>184</v>
      </c>
      <c r="X17" s="1350"/>
      <c r="Y17" s="1350"/>
      <c r="Z17" s="1351" t="s">
        <v>58</v>
      </c>
      <c r="AA17" s="1350"/>
      <c r="AB17" s="1351" t="s">
        <v>59</v>
      </c>
      <c r="AC17" s="1350" t="s">
        <v>49</v>
      </c>
      <c r="AD17" s="2994"/>
      <c r="AE17" s="1350"/>
      <c r="AF17" s="1351"/>
      <c r="AG17" s="1350" t="s">
        <v>50</v>
      </c>
      <c r="AH17" s="1350"/>
      <c r="AI17" s="1350"/>
      <c r="AJ17" s="3858" t="s">
        <v>2821</v>
      </c>
      <c r="AK17" s="3859"/>
      <c r="AL17" s="1351" t="s">
        <v>183</v>
      </c>
      <c r="AM17" s="1350"/>
      <c r="AN17" s="2994"/>
    </row>
    <row r="18" spans="1:55" s="1146" customFormat="1" ht="12.75" customHeight="1">
      <c r="A18" s="1350"/>
      <c r="B18" s="1351"/>
      <c r="C18" s="1350"/>
      <c r="D18" s="1350" t="s">
        <v>185</v>
      </c>
      <c r="E18" s="1350"/>
      <c r="F18" s="1351" t="s">
        <v>65</v>
      </c>
      <c r="G18" s="1350" t="s">
        <v>59</v>
      </c>
      <c r="H18" s="1351" t="s">
        <v>64</v>
      </c>
      <c r="I18" s="1350" t="s">
        <v>186</v>
      </c>
      <c r="J18" s="2994"/>
      <c r="K18" s="1350"/>
      <c r="L18" s="1351"/>
      <c r="M18" s="1350" t="s">
        <v>187</v>
      </c>
      <c r="N18" s="1350"/>
      <c r="O18" s="1350"/>
      <c r="P18" s="1351"/>
      <c r="Q18" s="1350"/>
      <c r="R18" s="1351" t="s">
        <v>2822</v>
      </c>
      <c r="S18" s="1350"/>
      <c r="T18" s="2994"/>
      <c r="U18" s="1350"/>
      <c r="V18" s="1351"/>
      <c r="W18" s="1350" t="s">
        <v>77</v>
      </c>
      <c r="X18" s="1350"/>
      <c r="Y18" s="1350"/>
      <c r="Z18" s="1351" t="s">
        <v>65</v>
      </c>
      <c r="AA18" s="1350" t="s">
        <v>58</v>
      </c>
      <c r="AB18" s="1351" t="s">
        <v>64</v>
      </c>
      <c r="AC18" s="1350" t="s">
        <v>186</v>
      </c>
      <c r="AD18" s="2994"/>
      <c r="AE18" s="1350"/>
      <c r="AF18" s="1351"/>
      <c r="AG18" s="1350" t="s">
        <v>187</v>
      </c>
      <c r="AH18" s="1350" t="s">
        <v>67</v>
      </c>
      <c r="AI18" s="1350" t="s">
        <v>68</v>
      </c>
      <c r="AJ18" s="1351"/>
      <c r="AK18" s="1350"/>
      <c r="AL18" s="1351" t="s">
        <v>188</v>
      </c>
      <c r="AM18" s="1350" t="s">
        <v>68</v>
      </c>
      <c r="AN18" s="2994"/>
    </row>
    <row r="19" spans="1:55" s="1146" customFormat="1" ht="12.75" customHeight="1">
      <c r="A19" s="1350"/>
      <c r="B19" s="1351"/>
      <c r="C19" s="1350"/>
      <c r="D19" s="1350" t="s">
        <v>189</v>
      </c>
      <c r="E19" s="1350" t="s">
        <v>190</v>
      </c>
      <c r="F19" s="1351" t="s">
        <v>191</v>
      </c>
      <c r="G19" s="1350" t="s">
        <v>63</v>
      </c>
      <c r="H19" s="1351" t="s">
        <v>192</v>
      </c>
      <c r="I19" s="1350" t="s">
        <v>193</v>
      </c>
      <c r="J19" s="2994"/>
      <c r="K19" s="1350"/>
      <c r="L19" s="1351"/>
      <c r="M19" s="1350" t="s">
        <v>194</v>
      </c>
      <c r="N19" s="1350" t="s">
        <v>67</v>
      </c>
      <c r="O19" s="1350" t="s">
        <v>68</v>
      </c>
      <c r="P19" s="1351" t="s">
        <v>185</v>
      </c>
      <c r="Q19" s="1350" t="s">
        <v>190</v>
      </c>
      <c r="R19" s="1351" t="s">
        <v>2823</v>
      </c>
      <c r="S19" s="1350"/>
      <c r="T19" s="2994"/>
      <c r="U19" s="1350"/>
      <c r="V19" s="1351"/>
      <c r="W19" s="1350" t="s">
        <v>197</v>
      </c>
      <c r="X19" s="1350" t="s">
        <v>267</v>
      </c>
      <c r="Y19" s="1350" t="s">
        <v>190</v>
      </c>
      <c r="Z19" s="1351" t="s">
        <v>191</v>
      </c>
      <c r="AA19" s="1350" t="s">
        <v>63</v>
      </c>
      <c r="AB19" s="1351" t="s">
        <v>192</v>
      </c>
      <c r="AC19" s="1350" t="s">
        <v>193</v>
      </c>
      <c r="AD19" s="2994"/>
      <c r="AE19" s="1350"/>
      <c r="AF19" s="1351"/>
      <c r="AG19" s="1350" t="s">
        <v>194</v>
      </c>
      <c r="AH19" s="1350" t="s">
        <v>2824</v>
      </c>
      <c r="AI19" s="1350" t="s">
        <v>73</v>
      </c>
      <c r="AJ19" s="1351" t="s">
        <v>267</v>
      </c>
      <c r="AK19" s="1350" t="s">
        <v>190</v>
      </c>
      <c r="AL19" s="1351" t="s">
        <v>195</v>
      </c>
      <c r="AM19" s="1350" t="s">
        <v>2825</v>
      </c>
      <c r="AN19" s="2994"/>
    </row>
    <row r="20" spans="1:55" s="1146" customFormat="1" ht="12.75" customHeight="1">
      <c r="A20" s="1350" t="s">
        <v>7</v>
      </c>
      <c r="B20" s="1351" t="s">
        <v>71</v>
      </c>
      <c r="C20" s="1350" t="s">
        <v>2826</v>
      </c>
      <c r="D20" s="1350" t="s">
        <v>198</v>
      </c>
      <c r="E20" s="1350" t="s">
        <v>199</v>
      </c>
      <c r="F20" s="1351" t="s">
        <v>200</v>
      </c>
      <c r="G20" s="1350" t="s">
        <v>201</v>
      </c>
      <c r="H20" s="1351" t="s">
        <v>202</v>
      </c>
      <c r="I20" s="1350" t="s">
        <v>194</v>
      </c>
      <c r="J20" s="2994" t="s">
        <v>7</v>
      </c>
      <c r="K20" s="1350" t="s">
        <v>7</v>
      </c>
      <c r="L20" s="1351" t="s">
        <v>71</v>
      </c>
      <c r="M20" s="1350" t="s">
        <v>76</v>
      </c>
      <c r="N20" s="1350" t="s">
        <v>2824</v>
      </c>
      <c r="O20" s="1350" t="s">
        <v>73</v>
      </c>
      <c r="P20" s="1351" t="s">
        <v>189</v>
      </c>
      <c r="Q20" s="1350" t="s">
        <v>199</v>
      </c>
      <c r="R20" s="1351" t="s">
        <v>2827</v>
      </c>
      <c r="S20" s="1350" t="s">
        <v>2828</v>
      </c>
      <c r="T20" s="2994" t="s">
        <v>7</v>
      </c>
      <c r="U20" s="1350" t="s">
        <v>7</v>
      </c>
      <c r="V20" s="1351" t="s">
        <v>71</v>
      </c>
      <c r="W20" s="1350"/>
      <c r="X20" s="1350" t="s">
        <v>268</v>
      </c>
      <c r="Y20" s="1350" t="s">
        <v>199</v>
      </c>
      <c r="Z20" s="1351" t="s">
        <v>200</v>
      </c>
      <c r="AA20" s="1350" t="s">
        <v>201</v>
      </c>
      <c r="AB20" s="1351" t="s">
        <v>202</v>
      </c>
      <c r="AC20" s="1350" t="s">
        <v>194</v>
      </c>
      <c r="AD20" s="2994" t="s">
        <v>7</v>
      </c>
      <c r="AE20" s="1350" t="s">
        <v>7</v>
      </c>
      <c r="AF20" s="1351" t="s">
        <v>71</v>
      </c>
      <c r="AG20" s="1350" t="s">
        <v>76</v>
      </c>
      <c r="AH20" s="1350" t="s">
        <v>85</v>
      </c>
      <c r="AI20" s="1350" t="s">
        <v>83</v>
      </c>
      <c r="AJ20" s="1351" t="s">
        <v>268</v>
      </c>
      <c r="AK20" s="1350" t="s">
        <v>199</v>
      </c>
      <c r="AL20" s="1351" t="s">
        <v>203</v>
      </c>
      <c r="AM20" s="1350" t="s">
        <v>199</v>
      </c>
      <c r="AN20" s="2994" t="s">
        <v>7</v>
      </c>
    </row>
    <row r="21" spans="1:55" s="1146" customFormat="1" ht="12.75" customHeight="1">
      <c r="A21" s="1350" t="s">
        <v>17</v>
      </c>
      <c r="B21" s="1351" t="s">
        <v>79</v>
      </c>
      <c r="C21" s="1350"/>
      <c r="D21" s="1350"/>
      <c r="E21" s="1350"/>
      <c r="F21" s="1351"/>
      <c r="G21" s="1350"/>
      <c r="H21" s="1351" t="s">
        <v>84</v>
      </c>
      <c r="I21" s="1350" t="s">
        <v>201</v>
      </c>
      <c r="J21" s="2994" t="s">
        <v>17</v>
      </c>
      <c r="K21" s="1350" t="s">
        <v>17</v>
      </c>
      <c r="L21" s="1351" t="s">
        <v>79</v>
      </c>
      <c r="M21" s="1350" t="s">
        <v>49</v>
      </c>
      <c r="N21" s="1350" t="s">
        <v>2829</v>
      </c>
      <c r="O21" s="1350" t="s">
        <v>83</v>
      </c>
      <c r="P21" s="1351" t="s">
        <v>198</v>
      </c>
      <c r="Q21" s="1350"/>
      <c r="R21" s="1351" t="s">
        <v>203</v>
      </c>
      <c r="S21" s="1350"/>
      <c r="T21" s="2994" t="s">
        <v>17</v>
      </c>
      <c r="U21" s="1350" t="s">
        <v>17</v>
      </c>
      <c r="V21" s="1351" t="s">
        <v>79</v>
      </c>
      <c r="W21" s="1350"/>
      <c r="X21" s="1350"/>
      <c r="Y21" s="1350"/>
      <c r="Z21" s="1351"/>
      <c r="AA21" s="1350"/>
      <c r="AB21" s="1351" t="s">
        <v>84</v>
      </c>
      <c r="AC21" s="1350" t="s">
        <v>201</v>
      </c>
      <c r="AD21" s="2994" t="s">
        <v>17</v>
      </c>
      <c r="AE21" s="1350" t="s">
        <v>17</v>
      </c>
      <c r="AF21" s="1351" t="s">
        <v>79</v>
      </c>
      <c r="AG21" s="1350" t="s">
        <v>49</v>
      </c>
      <c r="AH21" s="1350"/>
      <c r="AI21" s="1350"/>
      <c r="AJ21" s="1351"/>
      <c r="AK21" s="1350"/>
      <c r="AL21" s="1351"/>
      <c r="AM21" s="1350"/>
      <c r="AN21" s="2994" t="s">
        <v>17</v>
      </c>
    </row>
    <row r="22" spans="1:55" s="1146" customFormat="1" ht="12.75" customHeight="1" thickBot="1">
      <c r="A22" s="1356"/>
      <c r="B22" s="2141"/>
      <c r="C22" s="1356" t="s">
        <v>24</v>
      </c>
      <c r="D22" s="1356" t="s">
        <v>25</v>
      </c>
      <c r="E22" s="1356" t="s">
        <v>26</v>
      </c>
      <c r="F22" s="2141" t="s">
        <v>27</v>
      </c>
      <c r="G22" s="1356" t="s">
        <v>28</v>
      </c>
      <c r="H22" s="2141" t="s">
        <v>29</v>
      </c>
      <c r="I22" s="1356" t="s">
        <v>30</v>
      </c>
      <c r="J22" s="2998"/>
      <c r="K22" s="1356"/>
      <c r="L22" s="2141"/>
      <c r="M22" s="1356" t="s">
        <v>31</v>
      </c>
      <c r="N22" s="1356" t="s">
        <v>32</v>
      </c>
      <c r="O22" s="1356" t="s">
        <v>89</v>
      </c>
      <c r="P22" s="2141" t="s">
        <v>90</v>
      </c>
      <c r="Q22" s="1356" t="s">
        <v>91</v>
      </c>
      <c r="R22" s="2141" t="s">
        <v>204</v>
      </c>
      <c r="S22" s="1356" t="s">
        <v>205</v>
      </c>
      <c r="T22" s="2998"/>
      <c r="U22" s="1356"/>
      <c r="V22" s="2141"/>
      <c r="W22" s="1356" t="s">
        <v>24</v>
      </c>
      <c r="X22" s="1356" t="s">
        <v>25</v>
      </c>
      <c r="Y22" s="1356" t="s">
        <v>26</v>
      </c>
      <c r="Z22" s="2141" t="s">
        <v>27</v>
      </c>
      <c r="AA22" s="1356" t="s">
        <v>28</v>
      </c>
      <c r="AB22" s="2141" t="s">
        <v>29</v>
      </c>
      <c r="AC22" s="1356" t="s">
        <v>30</v>
      </c>
      <c r="AD22" s="2998"/>
      <c r="AE22" s="1356"/>
      <c r="AF22" s="2141"/>
      <c r="AG22" s="1356" t="s">
        <v>31</v>
      </c>
      <c r="AH22" s="1356" t="s">
        <v>32</v>
      </c>
      <c r="AI22" s="1356" t="s">
        <v>89</v>
      </c>
      <c r="AJ22" s="2141" t="s">
        <v>90</v>
      </c>
      <c r="AK22" s="1356" t="s">
        <v>91</v>
      </c>
      <c r="AL22" s="2141" t="s">
        <v>204</v>
      </c>
      <c r="AM22" s="1356" t="s">
        <v>205</v>
      </c>
      <c r="AN22" s="2998"/>
      <c r="AR22" s="213"/>
      <c r="AS22" s="213"/>
      <c r="AT22" s="213"/>
      <c r="AU22" s="213"/>
      <c r="AV22" s="213"/>
      <c r="AW22" s="213"/>
      <c r="AX22" s="213"/>
      <c r="AY22" s="213"/>
      <c r="AZ22" s="213"/>
      <c r="BA22" s="213"/>
      <c r="BB22" s="213"/>
      <c r="BC22" s="213"/>
    </row>
    <row r="23" spans="1:55" s="1145" customFormat="1" ht="17.25" customHeight="1">
      <c r="A23" s="1345"/>
      <c r="B23" s="2649"/>
      <c r="C23" s="2995" t="s">
        <v>206</v>
      </c>
      <c r="D23" s="3052"/>
      <c r="E23" s="3053"/>
      <c r="F23" s="3054"/>
      <c r="G23" s="3053"/>
      <c r="H23" s="3054"/>
      <c r="I23" s="3055"/>
      <c r="J23" s="2996"/>
      <c r="K23" s="1345"/>
      <c r="L23" s="2649"/>
      <c r="M23" s="3076"/>
      <c r="N23" s="3077"/>
      <c r="O23" s="3078"/>
      <c r="P23" s="3079"/>
      <c r="Q23" s="3080"/>
      <c r="R23" s="3054"/>
      <c r="S23" s="3055"/>
      <c r="T23" s="2996"/>
      <c r="U23" s="1345"/>
      <c r="V23" s="2649"/>
      <c r="W23" s="1345" t="s">
        <v>269</v>
      </c>
      <c r="X23" s="3142"/>
      <c r="Y23" s="3141"/>
      <c r="Z23" s="3124"/>
      <c r="AA23" s="3141"/>
      <c r="AB23" s="3124"/>
      <c r="AC23" s="3111"/>
      <c r="AD23" s="2996"/>
      <c r="AE23" s="1345"/>
      <c r="AF23" s="2649"/>
      <c r="AG23" s="3126"/>
      <c r="AH23" s="3108"/>
      <c r="AI23" s="3092"/>
      <c r="AJ23" s="3124"/>
      <c r="AK23" s="3141"/>
      <c r="AL23" s="3124"/>
      <c r="AM23" s="3111"/>
      <c r="AN23" s="3040"/>
      <c r="AR23" s="1146"/>
      <c r="AS23" s="1146"/>
      <c r="AT23" s="1146"/>
      <c r="AU23" s="1146"/>
      <c r="AV23" s="1146"/>
      <c r="AW23" s="1146"/>
      <c r="AX23" s="1146"/>
      <c r="AY23" s="1146"/>
      <c r="AZ23" s="1146"/>
      <c r="BA23" s="1146"/>
      <c r="BB23" s="1146"/>
      <c r="BC23" s="1146"/>
    </row>
    <row r="24" spans="1:55" s="1145" customFormat="1" ht="13.5" customHeight="1">
      <c r="A24" s="1350">
        <v>36</v>
      </c>
      <c r="B24" s="2999"/>
      <c r="C24" s="1308" t="s">
        <v>2830</v>
      </c>
      <c r="D24" s="3056"/>
      <c r="E24" s="3057"/>
      <c r="F24" s="3058"/>
      <c r="G24" s="3057"/>
      <c r="H24" s="3057"/>
      <c r="I24" s="3059"/>
      <c r="J24" s="1350">
        <v>36</v>
      </c>
      <c r="K24" s="1350">
        <v>36</v>
      </c>
      <c r="L24" s="2999"/>
      <c r="M24" s="3081"/>
      <c r="N24" s="3082"/>
      <c r="O24" s="3068"/>
      <c r="P24" s="3058"/>
      <c r="Q24" s="3068"/>
      <c r="R24" s="3069"/>
      <c r="S24" s="3059"/>
      <c r="T24" s="2994">
        <v>36</v>
      </c>
      <c r="U24" s="1350">
        <v>56</v>
      </c>
      <c r="V24" s="2999"/>
      <c r="W24" s="2131" t="s">
        <v>2831</v>
      </c>
      <c r="X24" s="3140"/>
      <c r="Y24" s="3139"/>
      <c r="Z24" s="948"/>
      <c r="AA24" s="3139"/>
      <c r="AB24" s="948"/>
      <c r="AC24" s="3109"/>
      <c r="AD24" s="2994">
        <f>+U24</f>
        <v>56</v>
      </c>
      <c r="AE24" s="1350">
        <f>AD24</f>
        <v>56</v>
      </c>
      <c r="AF24" s="2999"/>
      <c r="AG24" s="3089"/>
      <c r="AH24" s="3106"/>
      <c r="AI24" s="3134"/>
      <c r="AJ24" s="1156" t="s">
        <v>104</v>
      </c>
      <c r="AK24" s="3139"/>
      <c r="AL24" s="1156" t="s">
        <v>104</v>
      </c>
      <c r="AM24" s="3109"/>
      <c r="AN24" s="3039">
        <f>+AE24</f>
        <v>56</v>
      </c>
      <c r="AS24" s="1146"/>
      <c r="AT24" s="1146"/>
      <c r="AU24" s="1146"/>
      <c r="AV24" s="1146"/>
      <c r="AW24" s="1146"/>
      <c r="AX24" s="1146"/>
      <c r="AY24" s="1146"/>
      <c r="BA24" s="1146"/>
      <c r="BB24" s="1146"/>
      <c r="BC24" s="1146"/>
    </row>
    <row r="25" spans="1:55" s="1145" customFormat="1" ht="13.5" customHeight="1">
      <c r="A25" s="1356"/>
      <c r="B25" s="3000"/>
      <c r="C25" s="1687" t="s">
        <v>2832</v>
      </c>
      <c r="D25" s="3060"/>
      <c r="E25" s="3061"/>
      <c r="F25" s="3062"/>
      <c r="G25" s="3061"/>
      <c r="H25" s="3062"/>
      <c r="I25" s="3063"/>
      <c r="J25" s="1356" t="s">
        <v>327</v>
      </c>
      <c r="K25" s="1356" t="s">
        <v>327</v>
      </c>
      <c r="L25" s="3000"/>
      <c r="M25" s="3083"/>
      <c r="N25" s="3072"/>
      <c r="O25" s="3066"/>
      <c r="P25" s="3067"/>
      <c r="Q25" s="3066"/>
      <c r="R25" s="3067"/>
      <c r="S25" s="3084"/>
      <c r="T25" s="2998"/>
      <c r="U25" s="1356"/>
      <c r="V25" s="3000"/>
      <c r="W25" s="2650" t="s">
        <v>2833</v>
      </c>
      <c r="X25" s="3138" t="s">
        <v>104</v>
      </c>
      <c r="Y25" s="1683"/>
      <c r="Z25" s="1106"/>
      <c r="AA25" s="1683"/>
      <c r="AB25" s="1106"/>
      <c r="AC25" s="3137"/>
      <c r="AD25" s="2998"/>
      <c r="AE25" s="1356"/>
      <c r="AF25" s="3000"/>
      <c r="AG25" s="3117"/>
      <c r="AH25" s="3107"/>
      <c r="AI25" s="3135"/>
      <c r="AJ25" s="3090"/>
      <c r="AK25" s="1683"/>
      <c r="AL25" s="1176"/>
      <c r="AM25" s="3137"/>
      <c r="AN25" s="3041"/>
      <c r="AR25" s="1146"/>
      <c r="AS25" s="1146"/>
      <c r="AT25" s="1146"/>
      <c r="AU25" s="1146"/>
      <c r="AW25" s="1146"/>
      <c r="AX25" s="1146"/>
      <c r="AY25" s="1146"/>
      <c r="AZ25" s="1146"/>
      <c r="BA25" s="1146"/>
      <c r="BB25" s="1146"/>
      <c r="BC25" s="1146"/>
    </row>
    <row r="26" spans="1:55" s="1145" customFormat="1" ht="13.5" customHeight="1">
      <c r="A26" s="1350"/>
      <c r="B26" s="2999"/>
      <c r="C26" s="1308" t="s">
        <v>2834</v>
      </c>
      <c r="D26" s="3064"/>
      <c r="E26" s="3057"/>
      <c r="F26" s="3058"/>
      <c r="G26" s="3057"/>
      <c r="H26" s="3058"/>
      <c r="I26" s="3065"/>
      <c r="J26" s="2994"/>
      <c r="K26" s="1350"/>
      <c r="L26" s="2999"/>
      <c r="M26" s="3085"/>
      <c r="N26" s="3082"/>
      <c r="O26" s="3068"/>
      <c r="P26" s="3058"/>
      <c r="Q26" s="3068"/>
      <c r="R26" s="3069"/>
      <c r="S26" s="3059"/>
      <c r="T26" s="2994"/>
      <c r="U26" s="1350"/>
      <c r="V26" s="2999"/>
      <c r="W26" s="2131" t="s">
        <v>2835</v>
      </c>
      <c r="X26" s="3140"/>
      <c r="Y26" s="3139"/>
      <c r="Z26" s="948"/>
      <c r="AA26" s="3139"/>
      <c r="AB26" s="948"/>
      <c r="AC26" s="3109"/>
      <c r="AD26" s="2994"/>
      <c r="AE26" s="1350"/>
      <c r="AF26" s="2999"/>
      <c r="AG26" s="3132"/>
      <c r="AH26" s="3106"/>
      <c r="AI26" s="3134"/>
      <c r="AJ26" s="948"/>
      <c r="AK26" s="3139"/>
      <c r="AL26" s="1156"/>
      <c r="AM26" s="3109"/>
      <c r="AN26" s="3039"/>
      <c r="AR26" s="1146"/>
      <c r="AS26" s="1146"/>
      <c r="AT26" s="1146"/>
      <c r="AU26" s="1146"/>
      <c r="AV26" s="1146"/>
      <c r="AW26" s="1146"/>
      <c r="AX26" s="1146"/>
      <c r="AY26" s="1146"/>
      <c r="AZ26" s="1146"/>
      <c r="BA26" s="1146"/>
      <c r="BB26" s="1146"/>
      <c r="BC26" s="1146"/>
    </row>
    <row r="27" spans="1:55" s="1145" customFormat="1" ht="13.5" customHeight="1">
      <c r="A27" s="1350">
        <v>37</v>
      </c>
      <c r="B27" s="2999"/>
      <c r="C27" s="1308" t="s">
        <v>2836</v>
      </c>
      <c r="D27" s="3064"/>
      <c r="E27" s="3057"/>
      <c r="F27" s="3058"/>
      <c r="G27" s="3057"/>
      <c r="H27" s="3058"/>
      <c r="I27" s="3065"/>
      <c r="J27" s="2994">
        <v>37</v>
      </c>
      <c r="K27" s="1350">
        <v>37</v>
      </c>
      <c r="L27" s="2999"/>
      <c r="M27" s="3085"/>
      <c r="N27" s="3082"/>
      <c r="O27" s="3068"/>
      <c r="P27" s="3058"/>
      <c r="Q27" s="3068"/>
      <c r="R27" s="3069"/>
      <c r="S27" s="3059"/>
      <c r="T27" s="2994">
        <f>+K27</f>
        <v>37</v>
      </c>
      <c r="U27" s="1356">
        <v>57</v>
      </c>
      <c r="V27" s="3000"/>
      <c r="W27" s="2651" t="s">
        <v>2837</v>
      </c>
      <c r="X27" s="3138" t="s">
        <v>104</v>
      </c>
      <c r="Y27" s="1683"/>
      <c r="Z27" s="1106"/>
      <c r="AA27" s="1683"/>
      <c r="AB27" s="1106"/>
      <c r="AC27" s="3137"/>
      <c r="AD27" s="2998">
        <f>+U27</f>
        <v>57</v>
      </c>
      <c r="AE27" s="1356">
        <f>AD27</f>
        <v>57</v>
      </c>
      <c r="AF27" s="3000"/>
      <c r="AG27" s="3117"/>
      <c r="AH27" s="3107"/>
      <c r="AI27" s="3135"/>
      <c r="AJ27" s="1697" t="s">
        <v>104</v>
      </c>
      <c r="AK27" s="1683"/>
      <c r="AL27" s="1697" t="s">
        <v>104</v>
      </c>
      <c r="AM27" s="3137"/>
      <c r="AN27" s="3041">
        <f>+AE27</f>
        <v>57</v>
      </c>
      <c r="AR27" s="1146"/>
      <c r="AS27" s="1146"/>
      <c r="AT27" s="1146"/>
      <c r="AU27" s="1146"/>
      <c r="AV27" s="1146"/>
      <c r="AW27" s="1146"/>
      <c r="AX27" s="1146"/>
      <c r="AY27" s="1146"/>
      <c r="AZ27" s="1146"/>
      <c r="BA27" s="1146"/>
      <c r="BB27" s="1146"/>
      <c r="BC27" s="1146"/>
    </row>
    <row r="28" spans="1:55" s="1145" customFormat="1" ht="13.5" customHeight="1" thickBot="1">
      <c r="A28" s="1356"/>
      <c r="B28" s="3000"/>
      <c r="C28" s="1687" t="s">
        <v>2838</v>
      </c>
      <c r="D28" s="3060">
        <v>492</v>
      </c>
      <c r="E28" s="3061"/>
      <c r="F28" s="3062"/>
      <c r="G28" s="3061"/>
      <c r="H28" s="3062"/>
      <c r="I28" s="3063"/>
      <c r="J28" s="2998" t="s">
        <v>327</v>
      </c>
      <c r="K28" s="1356" t="s">
        <v>327</v>
      </c>
      <c r="L28" s="3000"/>
      <c r="M28" s="3083">
        <v>3</v>
      </c>
      <c r="N28" s="3072">
        <v>33</v>
      </c>
      <c r="O28" s="3066">
        <v>456</v>
      </c>
      <c r="P28" s="3067">
        <v>489</v>
      </c>
      <c r="Q28" s="3066"/>
      <c r="R28" s="3067">
        <v>50721</v>
      </c>
      <c r="S28" s="3084"/>
      <c r="T28" s="2998"/>
      <c r="U28" s="1356">
        <v>58</v>
      </c>
      <c r="V28" s="3000"/>
      <c r="W28" s="3008" t="s">
        <v>2839</v>
      </c>
      <c r="X28" s="3128"/>
      <c r="Y28" s="3110"/>
      <c r="Z28" s="3110"/>
      <c r="AA28" s="3110"/>
      <c r="AB28" s="3091"/>
      <c r="AC28" s="3136"/>
      <c r="AD28" s="2998">
        <f>+U28</f>
        <v>58</v>
      </c>
      <c r="AE28" s="1356">
        <f>AD28</f>
        <v>58</v>
      </c>
      <c r="AF28" s="3000"/>
      <c r="AG28" s="3131"/>
      <c r="AH28" s="3110"/>
      <c r="AI28" s="3119"/>
      <c r="AJ28" s="3091"/>
      <c r="AK28" s="3110"/>
      <c r="AL28" s="3091"/>
      <c r="AM28" s="3136"/>
      <c r="AN28" s="3041">
        <f>+AE28</f>
        <v>58</v>
      </c>
      <c r="AR28" s="1146"/>
      <c r="AS28" s="1146"/>
      <c r="AT28" s="1146"/>
      <c r="AU28" s="1146"/>
      <c r="AV28" s="1146"/>
      <c r="AW28" s="1146"/>
      <c r="AX28" s="1146"/>
      <c r="AY28" s="1146"/>
      <c r="AZ28" s="1146"/>
      <c r="BA28" s="1146"/>
      <c r="BB28" s="1146"/>
      <c r="BC28" s="1146"/>
    </row>
    <row r="29" spans="1:55" s="1145" customFormat="1" ht="25.5" customHeight="1">
      <c r="A29" s="1350"/>
      <c r="B29" s="2999"/>
      <c r="C29" s="1308" t="s">
        <v>2840</v>
      </c>
      <c r="D29" s="3064"/>
      <c r="E29" s="3057"/>
      <c r="F29" s="3058"/>
      <c r="G29" s="3057"/>
      <c r="H29" s="3058"/>
      <c r="I29" s="3065"/>
      <c r="J29" s="2994"/>
      <c r="K29" s="1350"/>
      <c r="L29" s="2999"/>
      <c r="M29" s="3085"/>
      <c r="N29" s="3082"/>
      <c r="O29" s="3068"/>
      <c r="P29" s="3058"/>
      <c r="Q29" s="3068"/>
      <c r="R29" s="3069"/>
      <c r="S29" s="3059"/>
      <c r="T29" s="2994"/>
      <c r="U29" s="1350"/>
      <c r="V29" s="2999"/>
      <c r="W29" s="2652" t="s">
        <v>2841</v>
      </c>
      <c r="X29" s="3122"/>
      <c r="Y29" s="3139"/>
      <c r="Z29" s="948"/>
      <c r="AA29" s="3139"/>
      <c r="AB29" s="948"/>
      <c r="AC29" s="3139"/>
      <c r="AD29" s="2994"/>
      <c r="AE29" s="1350"/>
      <c r="AF29" s="2999"/>
      <c r="AG29" s="3134"/>
      <c r="AH29" s="3106"/>
      <c r="AI29" s="3134"/>
      <c r="AJ29" s="948"/>
      <c r="AK29" s="3139"/>
      <c r="AL29" s="948"/>
      <c r="AM29" s="3139"/>
      <c r="AN29" s="3039"/>
      <c r="AR29" s="1146"/>
      <c r="AS29" s="1146"/>
      <c r="AT29" s="1146"/>
      <c r="AU29" s="1146"/>
      <c r="AV29" s="1146"/>
      <c r="AW29" s="1146"/>
      <c r="AX29" s="1146"/>
      <c r="AY29" s="1146"/>
      <c r="AZ29" s="1146"/>
      <c r="BA29" s="1146"/>
      <c r="BB29" s="1146"/>
      <c r="BC29" s="1146"/>
    </row>
    <row r="30" spans="1:55" s="1145" customFormat="1" ht="13.5" customHeight="1">
      <c r="A30" s="1356">
        <v>38</v>
      </c>
      <c r="B30" s="3000"/>
      <c r="C30" s="1687" t="s">
        <v>2842</v>
      </c>
      <c r="D30" s="3060">
        <v>11682</v>
      </c>
      <c r="E30" s="3061"/>
      <c r="F30" s="3062"/>
      <c r="G30" s="3061"/>
      <c r="H30" s="3062"/>
      <c r="I30" s="3063"/>
      <c r="J30" s="2998">
        <v>38</v>
      </c>
      <c r="K30" s="1356">
        <v>38</v>
      </c>
      <c r="L30" s="3000"/>
      <c r="M30" s="3071">
        <v>812</v>
      </c>
      <c r="N30" s="3072">
        <v>9964</v>
      </c>
      <c r="O30" s="3066">
        <v>906</v>
      </c>
      <c r="P30" s="3067">
        <v>10870</v>
      </c>
      <c r="Q30" s="3066"/>
      <c r="R30" s="3067">
        <v>913960</v>
      </c>
      <c r="S30" s="3084"/>
      <c r="T30" s="2998">
        <f>+K30</f>
        <v>38</v>
      </c>
      <c r="U30" s="1356">
        <v>59</v>
      </c>
      <c r="V30" s="3000"/>
      <c r="W30" s="2651" t="s">
        <v>2843</v>
      </c>
      <c r="X30" s="3019"/>
      <c r="Y30" s="3135">
        <v>28738</v>
      </c>
      <c r="Z30" s="3116">
        <v>0</v>
      </c>
      <c r="AA30" s="3135">
        <v>0</v>
      </c>
      <c r="AB30" s="1106"/>
      <c r="AC30" s="3135">
        <v>4224</v>
      </c>
      <c r="AD30" s="2998">
        <v>59</v>
      </c>
      <c r="AE30" s="1356">
        <v>59</v>
      </c>
      <c r="AF30" s="3000"/>
      <c r="AG30" s="3135">
        <v>4252</v>
      </c>
      <c r="AH30" s="3019">
        <v>28710</v>
      </c>
      <c r="AI30" s="3135">
        <v>0</v>
      </c>
      <c r="AJ30" s="1106"/>
      <c r="AK30" s="1645">
        <v>28710</v>
      </c>
      <c r="AL30" s="1697" t="s">
        <v>104</v>
      </c>
      <c r="AM30" s="1683"/>
      <c r="AN30" s="3041">
        <f t="shared" ref="AN30" si="0">+AE30</f>
        <v>59</v>
      </c>
      <c r="AR30" s="1146"/>
      <c r="AS30" s="1146"/>
      <c r="AT30" s="1146"/>
      <c r="AU30" s="1146"/>
      <c r="AV30" s="1146"/>
      <c r="AW30" s="1146"/>
      <c r="AX30" s="1146"/>
      <c r="AY30" s="1146"/>
      <c r="AZ30" s="1146"/>
      <c r="BA30" s="1146"/>
      <c r="BB30" s="1146"/>
      <c r="BC30" s="1146"/>
    </row>
    <row r="31" spans="1:55" s="1145" customFormat="1" ht="13.5" customHeight="1">
      <c r="A31" s="1350"/>
      <c r="B31" s="2999"/>
      <c r="C31" s="1308" t="s">
        <v>2844</v>
      </c>
      <c r="D31" s="3064"/>
      <c r="E31" s="3057"/>
      <c r="F31" s="3058"/>
      <c r="G31" s="3057"/>
      <c r="H31" s="3058"/>
      <c r="I31" s="3065"/>
      <c r="J31" s="2994"/>
      <c r="K31" s="1350"/>
      <c r="L31" s="2999"/>
      <c r="M31" s="3085"/>
      <c r="N31" s="3082"/>
      <c r="O31" s="3068"/>
      <c r="P31" s="3058"/>
      <c r="Q31" s="3068"/>
      <c r="R31" s="3069"/>
      <c r="S31" s="3059"/>
      <c r="T31" s="2994"/>
      <c r="U31" s="1356">
        <v>60</v>
      </c>
      <c r="V31" s="3000"/>
      <c r="W31" s="2651" t="s">
        <v>2845</v>
      </c>
      <c r="X31" s="3019"/>
      <c r="Y31" s="3135">
        <v>28750</v>
      </c>
      <c r="Z31" s="3116">
        <v>0</v>
      </c>
      <c r="AA31" s="3135"/>
      <c r="AB31" s="1106"/>
      <c r="AC31" s="3135">
        <v>0</v>
      </c>
      <c r="AD31" s="2998">
        <v>60</v>
      </c>
      <c r="AE31" s="1356"/>
      <c r="AF31" s="3000"/>
      <c r="AG31" s="3135">
        <v>6667</v>
      </c>
      <c r="AH31" s="3019">
        <v>20318</v>
      </c>
      <c r="AI31" s="3135">
        <v>1765</v>
      </c>
      <c r="AJ31" s="1106"/>
      <c r="AK31" s="1645">
        <v>22083</v>
      </c>
      <c r="AL31" s="3116">
        <v>624287</v>
      </c>
      <c r="AM31" s="1683"/>
      <c r="AN31" s="3041"/>
      <c r="AR31" s="1146"/>
      <c r="AS31" s="1146"/>
      <c r="AT31" s="1146"/>
      <c r="AU31" s="1146"/>
      <c r="AV31" s="1146"/>
      <c r="AW31" s="1146"/>
      <c r="AX31" s="1146"/>
      <c r="AY31" s="1146"/>
      <c r="AZ31" s="1146"/>
      <c r="BA31" s="1146"/>
      <c r="BB31" s="1146"/>
      <c r="BC31" s="1146"/>
    </row>
    <row r="32" spans="1:55" s="1145" customFormat="1" ht="13.5" customHeight="1">
      <c r="A32" s="1356">
        <v>39</v>
      </c>
      <c r="B32" s="3000"/>
      <c r="C32" s="1687" t="s">
        <v>2846</v>
      </c>
      <c r="D32" s="3060">
        <v>17005</v>
      </c>
      <c r="E32" s="3066"/>
      <c r="F32" s="3067">
        <v>650</v>
      </c>
      <c r="G32" s="3066"/>
      <c r="H32" s="3067"/>
      <c r="I32" s="3063"/>
      <c r="J32" s="2653">
        <v>39</v>
      </c>
      <c r="K32" s="2142">
        <v>39</v>
      </c>
      <c r="L32" s="3004"/>
      <c r="M32" s="3071">
        <v>2124</v>
      </c>
      <c r="N32" s="3072">
        <v>14453</v>
      </c>
      <c r="O32" s="3066">
        <v>1078</v>
      </c>
      <c r="P32" s="3067">
        <v>15531</v>
      </c>
      <c r="Q32" s="3066"/>
      <c r="R32" s="3067">
        <v>1798273</v>
      </c>
      <c r="S32" s="3084"/>
      <c r="T32" s="2998">
        <f>+K32</f>
        <v>39</v>
      </c>
      <c r="U32" s="1356">
        <v>61</v>
      </c>
      <c r="V32" s="3000"/>
      <c r="W32" s="2651" t="s">
        <v>2847</v>
      </c>
      <c r="X32" s="3019"/>
      <c r="Y32" s="3135">
        <v>65</v>
      </c>
      <c r="Z32" s="1106"/>
      <c r="AA32" s="1683"/>
      <c r="AB32" s="1106"/>
      <c r="AC32" s="1683"/>
      <c r="AD32" s="2998">
        <v>61</v>
      </c>
      <c r="AE32" s="1356"/>
      <c r="AF32" s="3000"/>
      <c r="AG32" s="3135"/>
      <c r="AH32" s="3019">
        <v>65</v>
      </c>
      <c r="AI32" s="3135"/>
      <c r="AJ32" s="1106"/>
      <c r="AK32" s="1645">
        <v>65</v>
      </c>
      <c r="AL32" s="3116">
        <v>731.25</v>
      </c>
      <c r="AM32" s="1683"/>
      <c r="AN32" s="3041"/>
      <c r="AR32" s="1146"/>
      <c r="AS32" s="1146"/>
      <c r="AT32" s="1146"/>
      <c r="AU32" s="1146"/>
      <c r="AV32" s="1146"/>
      <c r="AW32" s="1146"/>
      <c r="AX32" s="1146"/>
      <c r="AY32" s="1146"/>
      <c r="AZ32" s="1146"/>
      <c r="BA32" s="1146"/>
      <c r="BB32" s="1146"/>
      <c r="BC32" s="1146"/>
    </row>
    <row r="33" spans="1:55" s="1145" customFormat="1" ht="13.5" customHeight="1">
      <c r="A33" s="1350"/>
      <c r="B33" s="2999"/>
      <c r="C33" s="1308" t="s">
        <v>2848</v>
      </c>
      <c r="D33" s="3064"/>
      <c r="E33" s="3068"/>
      <c r="F33" s="3069"/>
      <c r="G33" s="3068"/>
      <c r="H33" s="3069"/>
      <c r="I33" s="3070"/>
      <c r="J33" s="2654"/>
      <c r="K33" s="2140"/>
      <c r="L33" s="3005"/>
      <c r="M33" s="3086"/>
      <c r="N33" s="3087"/>
      <c r="O33" s="3068"/>
      <c r="P33" s="3058"/>
      <c r="Q33" s="3068"/>
      <c r="R33" s="3069"/>
      <c r="S33" s="3059"/>
      <c r="T33" s="2994"/>
      <c r="U33" s="1356">
        <v>62</v>
      </c>
      <c r="V33" s="3000"/>
      <c r="W33" s="2651" t="s">
        <v>2849</v>
      </c>
      <c r="X33" s="3019"/>
      <c r="Y33" s="3135">
        <v>0</v>
      </c>
      <c r="Z33" s="1106">
        <v>0</v>
      </c>
      <c r="AA33" s="1683"/>
      <c r="AB33" s="1106"/>
      <c r="AC33" s="1683">
        <v>0</v>
      </c>
      <c r="AD33" s="2998">
        <v>62</v>
      </c>
      <c r="AE33" s="1356"/>
      <c r="AF33" s="3000"/>
      <c r="AG33" s="3135"/>
      <c r="AH33" s="3019">
        <v>0</v>
      </c>
      <c r="AI33" s="3135"/>
      <c r="AJ33" s="1106"/>
      <c r="AK33" s="1645">
        <v>0</v>
      </c>
      <c r="AL33" s="3116">
        <v>0</v>
      </c>
      <c r="AM33" s="1683"/>
      <c r="AN33" s="3041"/>
      <c r="AR33" s="1146"/>
      <c r="AS33" s="1146"/>
      <c r="AT33" s="1146"/>
      <c r="AU33" s="1146"/>
      <c r="AV33" s="1146"/>
      <c r="AW33" s="1146"/>
      <c r="AX33" s="1146"/>
      <c r="AY33" s="1146"/>
      <c r="AZ33" s="1146"/>
      <c r="BA33" s="1146"/>
      <c r="BB33" s="1146"/>
      <c r="BC33" s="1146"/>
    </row>
    <row r="34" spans="1:55" s="1145" customFormat="1" ht="13.5" customHeight="1">
      <c r="A34" s="1356">
        <v>40</v>
      </c>
      <c r="B34" s="3000"/>
      <c r="C34" s="1687" t="s">
        <v>2850</v>
      </c>
      <c r="D34" s="3060">
        <v>16404</v>
      </c>
      <c r="E34" s="3066"/>
      <c r="F34" s="3067"/>
      <c r="G34" s="3066"/>
      <c r="H34" s="3067"/>
      <c r="I34" s="3063"/>
      <c r="J34" s="2653">
        <v>40</v>
      </c>
      <c r="K34" s="2142">
        <v>40</v>
      </c>
      <c r="L34" s="3004"/>
      <c r="M34" s="3071">
        <v>1318</v>
      </c>
      <c r="N34" s="3072">
        <v>13511</v>
      </c>
      <c r="O34" s="3066">
        <v>1575</v>
      </c>
      <c r="P34" s="3067">
        <v>15086</v>
      </c>
      <c r="Q34" s="3066"/>
      <c r="R34" s="3067">
        <v>1555476</v>
      </c>
      <c r="S34" s="3084"/>
      <c r="T34" s="2998">
        <f>+K34</f>
        <v>40</v>
      </c>
      <c r="U34" s="1356">
        <v>63</v>
      </c>
      <c r="V34" s="3000"/>
      <c r="W34" s="2651" t="s">
        <v>2851</v>
      </c>
      <c r="X34" s="3019"/>
      <c r="Y34" s="3135">
        <v>32</v>
      </c>
      <c r="Z34" s="1106"/>
      <c r="AA34" s="1683"/>
      <c r="AB34" s="1106"/>
      <c r="AC34" s="1683">
        <v>0</v>
      </c>
      <c r="AD34" s="2998">
        <v>63</v>
      </c>
      <c r="AE34" s="1356"/>
      <c r="AF34" s="3000"/>
      <c r="AG34" s="3135">
        <v>32</v>
      </c>
      <c r="AH34" s="3019">
        <v>0</v>
      </c>
      <c r="AI34" s="3135"/>
      <c r="AJ34" s="1106"/>
      <c r="AK34" s="1645">
        <v>0</v>
      </c>
      <c r="AL34" s="3116">
        <v>0</v>
      </c>
      <c r="AM34" s="1683"/>
      <c r="AN34" s="3041"/>
      <c r="AR34" s="1146"/>
      <c r="AS34" s="1146"/>
      <c r="AT34" s="1146"/>
      <c r="AU34" s="1146"/>
      <c r="AV34" s="1146"/>
      <c r="AW34" s="1146"/>
      <c r="AX34" s="1146"/>
      <c r="AY34" s="1146"/>
      <c r="AZ34" s="1146"/>
      <c r="BA34" s="1146"/>
      <c r="BB34" s="1146"/>
      <c r="BC34" s="1146"/>
    </row>
    <row r="35" spans="1:55" s="1145" customFormat="1" ht="13.5" customHeight="1">
      <c r="A35" s="1350"/>
      <c r="B35" s="2999"/>
      <c r="C35" s="1308" t="s">
        <v>2852</v>
      </c>
      <c r="D35" s="3064"/>
      <c r="E35" s="3068"/>
      <c r="F35" s="3069"/>
      <c r="G35" s="3068"/>
      <c r="H35" s="3069"/>
      <c r="I35" s="3070"/>
      <c r="J35" s="2654"/>
      <c r="K35" s="2140"/>
      <c r="L35" s="3005"/>
      <c r="M35" s="3086"/>
      <c r="N35" s="3087"/>
      <c r="O35" s="3068"/>
      <c r="P35" s="3058"/>
      <c r="Q35" s="3068"/>
      <c r="R35" s="3069"/>
      <c r="S35" s="3059"/>
      <c r="T35" s="2994"/>
      <c r="U35" s="1356">
        <v>64</v>
      </c>
      <c r="V35" s="3000"/>
      <c r="W35" s="2651" t="s">
        <v>2853</v>
      </c>
      <c r="X35" s="3019"/>
      <c r="Y35" s="3135"/>
      <c r="Z35" s="1106"/>
      <c r="AA35" s="1683"/>
      <c r="AB35" s="1106"/>
      <c r="AC35" s="1683"/>
      <c r="AD35" s="2998">
        <v>64</v>
      </c>
      <c r="AE35" s="1356"/>
      <c r="AF35" s="3000"/>
      <c r="AG35" s="3135"/>
      <c r="AH35" s="3019">
        <v>0</v>
      </c>
      <c r="AI35" s="3135">
        <v>0</v>
      </c>
      <c r="AJ35" s="1106"/>
      <c r="AK35" s="1645">
        <v>0</v>
      </c>
      <c r="AL35" s="3116"/>
      <c r="AM35" s="1683"/>
      <c r="AN35" s="3041"/>
      <c r="AR35" s="1146"/>
      <c r="AS35" s="1146"/>
      <c r="AT35" s="1146"/>
      <c r="AU35" s="1146"/>
      <c r="AV35" s="1146"/>
      <c r="AW35" s="1146"/>
      <c r="AX35" s="1146"/>
      <c r="AY35" s="1146"/>
      <c r="AZ35" s="1146"/>
      <c r="BA35" s="1146"/>
      <c r="BB35" s="1146"/>
      <c r="BC35" s="1146"/>
    </row>
    <row r="36" spans="1:55" s="1145" customFormat="1" ht="13.5" customHeight="1">
      <c r="A36" s="1356">
        <v>41</v>
      </c>
      <c r="B36" s="3000"/>
      <c r="C36" s="1687" t="s">
        <v>2854</v>
      </c>
      <c r="D36" s="3060">
        <v>10352</v>
      </c>
      <c r="E36" s="3066"/>
      <c r="F36" s="3067">
        <v>186</v>
      </c>
      <c r="G36" s="3066"/>
      <c r="H36" s="3067"/>
      <c r="I36" s="3063"/>
      <c r="J36" s="2653">
        <v>41</v>
      </c>
      <c r="K36" s="2142">
        <v>41</v>
      </c>
      <c r="L36" s="3004"/>
      <c r="M36" s="3071">
        <v>388</v>
      </c>
      <c r="N36" s="3072">
        <v>10065</v>
      </c>
      <c r="O36" s="3066">
        <v>85</v>
      </c>
      <c r="P36" s="3067">
        <v>10150</v>
      </c>
      <c r="Q36" s="3066"/>
      <c r="R36" s="3067">
        <v>1122115</v>
      </c>
      <c r="S36" s="3084"/>
      <c r="T36" s="2998">
        <f>+K36</f>
        <v>41</v>
      </c>
      <c r="U36" s="1356">
        <v>65</v>
      </c>
      <c r="V36" s="3000"/>
      <c r="W36" s="2651" t="s">
        <v>2855</v>
      </c>
      <c r="X36" s="3019"/>
      <c r="Y36" s="3135"/>
      <c r="Z36" s="1106"/>
      <c r="AA36" s="1683"/>
      <c r="AB36" s="1106" t="s">
        <v>327</v>
      </c>
      <c r="AC36" s="1683"/>
      <c r="AD36" s="2998">
        <v>65</v>
      </c>
      <c r="AE36" s="1356"/>
      <c r="AF36" s="3000"/>
      <c r="AG36" s="3135"/>
      <c r="AH36" s="3019">
        <v>0</v>
      </c>
      <c r="AI36" s="3135"/>
      <c r="AJ36" s="1106"/>
      <c r="AK36" s="1645">
        <v>0</v>
      </c>
      <c r="AL36" s="3116">
        <v>0</v>
      </c>
      <c r="AM36" s="1683"/>
      <c r="AN36" s="3041"/>
      <c r="AR36" s="1146"/>
      <c r="AS36" s="1146"/>
      <c r="AT36" s="1146"/>
      <c r="AU36" s="1146"/>
      <c r="AV36" s="1146"/>
      <c r="AW36" s="1146"/>
      <c r="AX36" s="1146"/>
      <c r="AY36" s="1146"/>
      <c r="AZ36" s="1146"/>
      <c r="BA36" s="1146"/>
      <c r="BB36" s="1146"/>
      <c r="BC36" s="1146"/>
    </row>
    <row r="37" spans="1:55" s="1145" customFormat="1" ht="13.5" customHeight="1">
      <c r="A37" s="1350"/>
      <c r="B37" s="2999"/>
      <c r="C37" s="1308" t="s">
        <v>2856</v>
      </c>
      <c r="D37" s="3064"/>
      <c r="E37" s="3068"/>
      <c r="F37" s="3069"/>
      <c r="G37" s="3068"/>
      <c r="H37" s="3069"/>
      <c r="I37" s="3070"/>
      <c r="J37" s="2654"/>
      <c r="K37" s="2140"/>
      <c r="L37" s="3005"/>
      <c r="M37" s="3086"/>
      <c r="N37" s="3087"/>
      <c r="O37" s="3068"/>
      <c r="P37" s="3058"/>
      <c r="Q37" s="3068"/>
      <c r="R37" s="3069"/>
      <c r="S37" s="3059"/>
      <c r="T37" s="2994"/>
      <c r="U37" s="1356">
        <v>66</v>
      </c>
      <c r="V37" s="3000"/>
      <c r="W37" s="2651" t="s">
        <v>2857</v>
      </c>
      <c r="X37" s="3019"/>
      <c r="Y37" s="3135">
        <v>0</v>
      </c>
      <c r="Z37" s="1106"/>
      <c r="AA37" s="1683"/>
      <c r="AB37" s="1106"/>
      <c r="AC37" s="1683"/>
      <c r="AD37" s="2998">
        <v>66</v>
      </c>
      <c r="AE37" s="1356"/>
      <c r="AF37" s="3000"/>
      <c r="AG37" s="3135">
        <v>0</v>
      </c>
      <c r="AH37" s="3019">
        <v>0</v>
      </c>
      <c r="AI37" s="3135"/>
      <c r="AJ37" s="1106"/>
      <c r="AK37" s="1645">
        <v>0</v>
      </c>
      <c r="AL37" s="3116">
        <v>0</v>
      </c>
      <c r="AM37" s="1683"/>
      <c r="AN37" s="3041"/>
      <c r="AR37" s="1146"/>
      <c r="AS37" s="1146"/>
      <c r="AT37" s="1146"/>
      <c r="AU37" s="1146"/>
      <c r="AV37" s="1146"/>
      <c r="AW37" s="1146"/>
      <c r="AX37" s="1146"/>
      <c r="AY37" s="1146"/>
      <c r="AZ37" s="1146"/>
      <c r="BA37" s="1146"/>
      <c r="BB37" s="1146"/>
      <c r="BC37" s="1146"/>
    </row>
    <row r="38" spans="1:55" s="1145" customFormat="1" ht="13.5" customHeight="1">
      <c r="A38" s="1356">
        <v>42</v>
      </c>
      <c r="B38" s="3000"/>
      <c r="C38" s="1687" t="s">
        <v>2858</v>
      </c>
      <c r="D38" s="3060">
        <v>8652</v>
      </c>
      <c r="E38" s="3066"/>
      <c r="F38" s="3067"/>
      <c r="G38" s="3066"/>
      <c r="H38" s="3067"/>
      <c r="I38" s="3063"/>
      <c r="J38" s="2653">
        <v>42</v>
      </c>
      <c r="K38" s="2142">
        <v>42</v>
      </c>
      <c r="L38" s="3004"/>
      <c r="M38" s="3071">
        <v>331</v>
      </c>
      <c r="N38" s="3072">
        <v>8321</v>
      </c>
      <c r="O38" s="3066">
        <v>0</v>
      </c>
      <c r="P38" s="3067">
        <v>8321</v>
      </c>
      <c r="Q38" s="3066"/>
      <c r="R38" s="3067">
        <v>943536</v>
      </c>
      <c r="S38" s="3084"/>
      <c r="T38" s="2998">
        <f>+K38</f>
        <v>42</v>
      </c>
      <c r="U38" s="1350"/>
      <c r="V38" s="2999"/>
      <c r="W38" s="2131" t="s">
        <v>2859</v>
      </c>
      <c r="X38" s="1394"/>
      <c r="Y38" s="3134"/>
      <c r="Z38" s="948"/>
      <c r="AA38" s="3139"/>
      <c r="AB38" s="948"/>
      <c r="AC38" s="3139"/>
      <c r="AD38" s="2994"/>
      <c r="AE38" s="1350"/>
      <c r="AF38" s="2999"/>
      <c r="AG38" s="3134"/>
      <c r="AH38" s="3106"/>
      <c r="AI38" s="3134"/>
      <c r="AJ38" s="948"/>
      <c r="AK38" s="3130">
        <v>0</v>
      </c>
      <c r="AL38" s="1320"/>
      <c r="AM38" s="3139"/>
      <c r="AN38" s="3039"/>
      <c r="AR38" s="1146"/>
      <c r="AS38" s="1146"/>
      <c r="AT38" s="1146"/>
      <c r="AU38" s="1146"/>
      <c r="AV38" s="1146"/>
      <c r="AW38" s="1146"/>
      <c r="AX38" s="1146"/>
      <c r="AY38" s="1146"/>
      <c r="AZ38" s="1146"/>
      <c r="BA38" s="1146"/>
      <c r="BB38" s="1146"/>
      <c r="BC38" s="1146"/>
    </row>
    <row r="39" spans="1:55" s="1145" customFormat="1" ht="13.5" customHeight="1">
      <c r="A39" s="1350"/>
      <c r="B39" s="2999"/>
      <c r="C39" s="1308" t="s">
        <v>2860</v>
      </c>
      <c r="D39" s="3064"/>
      <c r="E39" s="3068"/>
      <c r="F39" s="3069"/>
      <c r="G39" s="3068"/>
      <c r="H39" s="3069"/>
      <c r="I39" s="3070"/>
      <c r="J39" s="2654"/>
      <c r="K39" s="2140"/>
      <c r="L39" s="3005"/>
      <c r="M39" s="3086"/>
      <c r="N39" s="3087"/>
      <c r="O39" s="3068"/>
      <c r="P39" s="3058"/>
      <c r="Q39" s="3068"/>
      <c r="R39" s="3069"/>
      <c r="S39" s="3059"/>
      <c r="T39" s="2994"/>
      <c r="U39" s="1350"/>
      <c r="V39" s="2999"/>
      <c r="W39" s="2131" t="s">
        <v>2861</v>
      </c>
      <c r="X39" s="1394"/>
      <c r="Y39" s="3134"/>
      <c r="Z39" s="948"/>
      <c r="AA39" s="3139"/>
      <c r="AB39" s="948"/>
      <c r="AC39" s="3139"/>
      <c r="AD39" s="2994"/>
      <c r="AE39" s="1350"/>
      <c r="AF39" s="2999"/>
      <c r="AG39" s="3134"/>
      <c r="AH39" s="3106"/>
      <c r="AI39" s="3134"/>
      <c r="AJ39" s="948"/>
      <c r="AK39" s="3130">
        <v>0</v>
      </c>
      <c r="AL39" s="1320"/>
      <c r="AM39" s="3139"/>
      <c r="AN39" s="3039"/>
      <c r="AR39" s="1146"/>
      <c r="AS39" s="1146"/>
      <c r="AT39" s="1146"/>
      <c r="AU39" s="1146"/>
      <c r="AV39" s="1146"/>
      <c r="AW39" s="1146"/>
      <c r="AX39" s="1146"/>
      <c r="AY39" s="1146"/>
      <c r="AZ39" s="1146"/>
      <c r="BA39" s="1146"/>
      <c r="BB39" s="1146"/>
      <c r="BC39" s="1146"/>
    </row>
    <row r="40" spans="1:55" s="1145" customFormat="1" ht="13.5" customHeight="1">
      <c r="A40" s="1356">
        <v>43</v>
      </c>
      <c r="B40" s="3000"/>
      <c r="C40" s="1687" t="s">
        <v>2862</v>
      </c>
      <c r="D40" s="3060">
        <v>3864</v>
      </c>
      <c r="E40" s="3066"/>
      <c r="F40" s="3067"/>
      <c r="G40" s="3066"/>
      <c r="H40" s="3067"/>
      <c r="I40" s="3063"/>
      <c r="J40" s="2653">
        <v>43</v>
      </c>
      <c r="K40" s="2142">
        <v>43</v>
      </c>
      <c r="L40" s="3004"/>
      <c r="M40" s="3071">
        <v>143</v>
      </c>
      <c r="N40" s="3072">
        <v>3721</v>
      </c>
      <c r="O40" s="3066"/>
      <c r="P40" s="3067">
        <v>3721</v>
      </c>
      <c r="Q40" s="3066"/>
      <c r="R40" s="3067">
        <v>409346</v>
      </c>
      <c r="S40" s="3084"/>
      <c r="T40" s="2998">
        <f>+K40</f>
        <v>43</v>
      </c>
      <c r="U40" s="1356">
        <v>67</v>
      </c>
      <c r="V40" s="2655"/>
      <c r="W40" s="2651" t="s">
        <v>2863</v>
      </c>
      <c r="X40" s="3019"/>
      <c r="Y40" s="3133">
        <v>0</v>
      </c>
      <c r="Z40" s="3019"/>
      <c r="AA40" s="3019"/>
      <c r="AB40" s="3019"/>
      <c r="AC40" s="3019"/>
      <c r="AD40" s="1356">
        <v>67</v>
      </c>
      <c r="AE40" s="1356"/>
      <c r="AF40" s="1188"/>
      <c r="AG40" s="3133"/>
      <c r="AH40" s="3019">
        <v>0</v>
      </c>
      <c r="AI40" s="3133"/>
      <c r="AJ40" s="3019"/>
      <c r="AK40" s="1645">
        <v>0</v>
      </c>
      <c r="AL40" s="3133">
        <v>0</v>
      </c>
      <c r="AM40" s="3019"/>
      <c r="AN40" s="1356"/>
      <c r="AR40" s="1146"/>
      <c r="AS40" s="1146"/>
      <c r="AT40" s="1146"/>
      <c r="AU40" s="1146"/>
      <c r="AV40" s="1146"/>
      <c r="AW40" s="1146"/>
      <c r="AX40" s="1146"/>
      <c r="AY40" s="1146"/>
      <c r="AZ40" s="1146"/>
      <c r="BA40" s="1146"/>
      <c r="BB40" s="1146"/>
      <c r="BC40" s="1146"/>
    </row>
    <row r="41" spans="1:55" s="1145" customFormat="1" ht="13.5" customHeight="1">
      <c r="A41" s="1350"/>
      <c r="B41" s="2999"/>
      <c r="C41" s="1308" t="s">
        <v>2864</v>
      </c>
      <c r="D41" s="3064"/>
      <c r="E41" s="3068"/>
      <c r="F41" s="3069"/>
      <c r="G41" s="3068"/>
      <c r="H41" s="3069"/>
      <c r="I41" s="3070"/>
      <c r="J41" s="2654"/>
      <c r="K41" s="2140"/>
      <c r="L41" s="3005"/>
      <c r="M41" s="3086"/>
      <c r="N41" s="3087"/>
      <c r="O41" s="3068"/>
      <c r="P41" s="3058"/>
      <c r="Q41" s="3068"/>
      <c r="R41" s="3069"/>
      <c r="S41" s="3059"/>
      <c r="T41" s="2994"/>
      <c r="U41" s="1356">
        <v>68</v>
      </c>
      <c r="V41" s="3000"/>
      <c r="W41" s="2651" t="s">
        <v>2865</v>
      </c>
      <c r="X41" s="3019"/>
      <c r="Y41" s="3135"/>
      <c r="Z41" s="1106"/>
      <c r="AA41" s="1683"/>
      <c r="AB41" s="1106"/>
      <c r="AC41" s="1683"/>
      <c r="AD41" s="2998">
        <v>68</v>
      </c>
      <c r="AE41" s="1356"/>
      <c r="AF41" s="3000"/>
      <c r="AG41" s="3135"/>
      <c r="AH41" s="3107"/>
      <c r="AI41" s="3135"/>
      <c r="AJ41" s="1106"/>
      <c r="AK41" s="1645">
        <v>0</v>
      </c>
      <c r="AL41" s="3116"/>
      <c r="AM41" s="1683"/>
      <c r="AN41" s="2998"/>
      <c r="AR41" s="1146"/>
      <c r="AS41" s="1146"/>
      <c r="AT41" s="1146"/>
      <c r="AU41" s="1146"/>
      <c r="AV41" s="1146"/>
      <c r="AW41" s="1146"/>
      <c r="AX41" s="1146"/>
      <c r="AY41" s="1146"/>
      <c r="AZ41" s="1146"/>
      <c r="BA41" s="1146"/>
      <c r="BB41" s="1146"/>
      <c r="BC41" s="1146"/>
    </row>
    <row r="42" spans="1:55" s="1145" customFormat="1" ht="13.5" customHeight="1">
      <c r="A42" s="1356">
        <v>44</v>
      </c>
      <c r="B42" s="3000"/>
      <c r="C42" s="1687" t="s">
        <v>2866</v>
      </c>
      <c r="D42" s="3060">
        <v>0</v>
      </c>
      <c r="E42" s="3066"/>
      <c r="F42" s="3067"/>
      <c r="G42" s="3066"/>
      <c r="H42" s="3067"/>
      <c r="I42" s="3063"/>
      <c r="J42" s="2653">
        <v>44</v>
      </c>
      <c r="K42" s="2142">
        <v>44</v>
      </c>
      <c r="L42" s="3004"/>
      <c r="M42" s="3071"/>
      <c r="N42" s="3072">
        <v>0</v>
      </c>
      <c r="O42" s="3066"/>
      <c r="P42" s="3067">
        <v>0</v>
      </c>
      <c r="Q42" s="3066"/>
      <c r="R42" s="3067">
        <v>0</v>
      </c>
      <c r="S42" s="3084"/>
      <c r="T42" s="2998">
        <f>+K42</f>
        <v>44</v>
      </c>
      <c r="U42" s="1356">
        <v>69</v>
      </c>
      <c r="V42" s="3000"/>
      <c r="W42" s="2651" t="s">
        <v>2867</v>
      </c>
      <c r="X42" s="3019"/>
      <c r="Y42" s="3135"/>
      <c r="Z42" s="1106"/>
      <c r="AA42" s="1683"/>
      <c r="AB42" s="1106"/>
      <c r="AC42" s="1683"/>
      <c r="AD42" s="2998">
        <v>69</v>
      </c>
      <c r="AE42" s="1356"/>
      <c r="AF42" s="3000"/>
      <c r="AG42" s="3135"/>
      <c r="AH42" s="3107"/>
      <c r="AI42" s="3135"/>
      <c r="AJ42" s="1106"/>
      <c r="AK42" s="1645">
        <v>0</v>
      </c>
      <c r="AL42" s="3116"/>
      <c r="AM42" s="1683"/>
      <c r="AN42" s="2998"/>
      <c r="AR42" s="1146"/>
      <c r="AS42" s="1146"/>
      <c r="AT42" s="1146"/>
      <c r="AU42" s="1146"/>
      <c r="AV42" s="1146"/>
      <c r="AW42" s="1146"/>
      <c r="AX42" s="1146"/>
      <c r="AY42" s="1146"/>
      <c r="AZ42" s="1146"/>
      <c r="BA42" s="1146"/>
      <c r="BB42" s="1146"/>
      <c r="BC42" s="1146"/>
    </row>
    <row r="43" spans="1:55" s="1145" customFormat="1" ht="13.5" customHeight="1">
      <c r="A43" s="1350"/>
      <c r="B43" s="2999"/>
      <c r="C43" s="1308" t="s">
        <v>2868</v>
      </c>
      <c r="D43" s="3064"/>
      <c r="E43" s="3068"/>
      <c r="F43" s="3069"/>
      <c r="G43" s="3068"/>
      <c r="H43" s="3069"/>
      <c r="I43" s="3070"/>
      <c r="J43" s="2654"/>
      <c r="K43" s="2140"/>
      <c r="L43" s="3005"/>
      <c r="M43" s="3086"/>
      <c r="N43" s="3087"/>
      <c r="O43" s="3068"/>
      <c r="P43" s="3058"/>
      <c r="Q43" s="3068"/>
      <c r="R43" s="3069"/>
      <c r="S43" s="3059"/>
      <c r="T43" s="2994"/>
      <c r="U43" s="1356">
        <v>70</v>
      </c>
      <c r="V43" s="3000"/>
      <c r="W43" s="3008" t="s">
        <v>2869</v>
      </c>
      <c r="X43" s="3019"/>
      <c r="Y43" s="3019">
        <v>57585</v>
      </c>
      <c r="Z43" s="3019">
        <v>0</v>
      </c>
      <c r="AA43" s="3019">
        <v>0</v>
      </c>
      <c r="AB43" s="3019">
        <v>0</v>
      </c>
      <c r="AC43" s="3019">
        <v>4224</v>
      </c>
      <c r="AD43" s="1356">
        <v>70</v>
      </c>
      <c r="AE43" s="1356"/>
      <c r="AF43" s="3000"/>
      <c r="AG43" s="3019">
        <v>10951</v>
      </c>
      <c r="AH43" s="3019">
        <v>49093</v>
      </c>
      <c r="AI43" s="3019">
        <v>1765</v>
      </c>
      <c r="AJ43" s="3019">
        <v>0</v>
      </c>
      <c r="AK43" s="3019">
        <v>50858</v>
      </c>
      <c r="AL43" s="3019">
        <v>625018.25</v>
      </c>
      <c r="AM43" s="3019"/>
      <c r="AN43" s="1356"/>
      <c r="AR43" s="1146"/>
      <c r="AS43" s="1146"/>
      <c r="AT43" s="1146"/>
      <c r="AU43" s="1146"/>
      <c r="AV43" s="1146"/>
      <c r="AW43" s="1146"/>
      <c r="AX43" s="1146"/>
      <c r="AY43" s="1146"/>
      <c r="AZ43" s="1146"/>
      <c r="BA43" s="1146"/>
      <c r="BB43" s="1146"/>
      <c r="BC43" s="1146"/>
    </row>
    <row r="44" spans="1:55" s="1145" customFormat="1" ht="13.5" customHeight="1">
      <c r="A44" s="1356">
        <v>45</v>
      </c>
      <c r="B44" s="3000"/>
      <c r="C44" s="1687" t="s">
        <v>2870</v>
      </c>
      <c r="D44" s="3060">
        <v>0</v>
      </c>
      <c r="E44" s="3066"/>
      <c r="F44" s="3067"/>
      <c r="G44" s="3066"/>
      <c r="H44" s="3067"/>
      <c r="I44" s="3063"/>
      <c r="J44" s="2653">
        <v>45</v>
      </c>
      <c r="K44" s="2142">
        <v>45</v>
      </c>
      <c r="L44" s="3004"/>
      <c r="M44" s="3071"/>
      <c r="N44" s="3072">
        <v>0</v>
      </c>
      <c r="O44" s="3066">
        <v>0</v>
      </c>
      <c r="P44" s="3067">
        <v>0</v>
      </c>
      <c r="Q44" s="3066"/>
      <c r="R44" s="3067">
        <v>0</v>
      </c>
      <c r="S44" s="3084"/>
      <c r="T44" s="2998">
        <f>+K44</f>
        <v>45</v>
      </c>
      <c r="U44" s="3716"/>
      <c r="V44" s="3717"/>
      <c r="W44" s="3717"/>
      <c r="X44" s="3717"/>
      <c r="Y44" s="3717"/>
      <c r="Z44" s="3717"/>
      <c r="AA44" s="3717"/>
      <c r="AB44" s="3717"/>
      <c r="AC44" s="3717"/>
      <c r="AD44" s="3718"/>
      <c r="AE44" s="3716"/>
      <c r="AF44" s="3717"/>
      <c r="AG44" s="3717"/>
      <c r="AH44" s="3717"/>
      <c r="AI44" s="3717"/>
      <c r="AJ44" s="3717"/>
      <c r="AK44" s="3717"/>
      <c r="AL44" s="3717"/>
      <c r="AM44" s="3717"/>
      <c r="AN44" s="3718"/>
      <c r="AR44" s="1146"/>
      <c r="AS44" s="1146"/>
      <c r="AT44" s="1146"/>
      <c r="AU44" s="1146"/>
      <c r="AV44" s="1146"/>
      <c r="AW44" s="1146"/>
      <c r="AX44" s="1146"/>
      <c r="AY44" s="1146"/>
      <c r="AZ44" s="1146"/>
      <c r="BA44" s="1146"/>
      <c r="BB44" s="1146"/>
      <c r="BC44" s="1146"/>
    </row>
    <row r="45" spans="1:55" s="1145" customFormat="1" ht="13.5" customHeight="1">
      <c r="A45" s="1350"/>
      <c r="B45" s="2999"/>
      <c r="C45" s="1308" t="s">
        <v>2871</v>
      </c>
      <c r="D45" s="3064"/>
      <c r="E45" s="3068"/>
      <c r="F45" s="3069"/>
      <c r="G45" s="3068"/>
      <c r="H45" s="3069"/>
      <c r="I45" s="3070"/>
      <c r="J45" s="2654"/>
      <c r="K45" s="2140"/>
      <c r="L45" s="3005"/>
      <c r="M45" s="3086"/>
      <c r="N45" s="3087"/>
      <c r="O45" s="3068"/>
      <c r="P45" s="3058"/>
      <c r="Q45" s="3068"/>
      <c r="R45" s="3069"/>
      <c r="S45" s="3059"/>
      <c r="T45" s="2994"/>
      <c r="U45" s="2993"/>
      <c r="V45" s="3001" t="s">
        <v>2872</v>
      </c>
      <c r="W45" s="1684"/>
      <c r="X45" s="1684"/>
      <c r="Y45" s="1684"/>
      <c r="Z45" s="1684"/>
      <c r="AA45" s="1684"/>
      <c r="AB45" s="1684"/>
      <c r="AC45" s="1684"/>
      <c r="AD45" s="2994"/>
      <c r="AE45" s="2993"/>
      <c r="AF45" s="3001"/>
      <c r="AG45" s="1684"/>
      <c r="AH45" s="1684"/>
      <c r="AI45" s="1684"/>
      <c r="AJ45" s="1684"/>
      <c r="AK45" s="1684"/>
      <c r="AL45" s="1684"/>
      <c r="AM45" s="1684"/>
      <c r="AN45" s="2994"/>
      <c r="AR45" s="1146"/>
      <c r="AS45" s="1146"/>
      <c r="AT45" s="1146"/>
      <c r="AU45" s="1146"/>
      <c r="AV45" s="1146"/>
      <c r="AW45" s="1146"/>
      <c r="AX45" s="1146"/>
      <c r="AY45" s="1146"/>
      <c r="AZ45" s="1146"/>
      <c r="BA45" s="1146"/>
      <c r="BB45" s="1146"/>
      <c r="BC45" s="1146"/>
    </row>
    <row r="46" spans="1:55" s="1145" customFormat="1" ht="13.5" customHeight="1">
      <c r="A46" s="1356">
        <v>46</v>
      </c>
      <c r="B46" s="3000"/>
      <c r="C46" s="1687" t="s">
        <v>2873</v>
      </c>
      <c r="D46" s="3060">
        <v>1056</v>
      </c>
      <c r="E46" s="3066"/>
      <c r="F46" s="3067"/>
      <c r="G46" s="3066"/>
      <c r="H46" s="3067"/>
      <c r="I46" s="3063"/>
      <c r="J46" s="2653">
        <v>46</v>
      </c>
      <c r="K46" s="2142">
        <v>46</v>
      </c>
      <c r="L46" s="3004"/>
      <c r="M46" s="3071">
        <v>13</v>
      </c>
      <c r="N46" s="3072">
        <v>34</v>
      </c>
      <c r="O46" s="3066">
        <v>1009</v>
      </c>
      <c r="P46" s="3067">
        <v>1043</v>
      </c>
      <c r="Q46" s="3066"/>
      <c r="R46" s="3067">
        <v>113347</v>
      </c>
      <c r="S46" s="3084">
        <v>0</v>
      </c>
      <c r="T46" s="2998">
        <f>+K46</f>
        <v>46</v>
      </c>
      <c r="U46" s="2993"/>
      <c r="V46" s="3001"/>
      <c r="W46" s="1684"/>
      <c r="X46" s="1684"/>
      <c r="Y46" s="1684"/>
      <c r="Z46" s="1684"/>
      <c r="AA46" s="1684"/>
      <c r="AB46" s="1684"/>
      <c r="AC46" s="1684"/>
      <c r="AD46" s="2994"/>
      <c r="AE46" s="2993"/>
      <c r="AF46" s="3001"/>
      <c r="AG46" s="1684"/>
      <c r="AH46" s="1684"/>
      <c r="AI46" s="1684"/>
      <c r="AJ46" s="1684"/>
      <c r="AK46" s="1684"/>
      <c r="AL46" s="1684"/>
      <c r="AM46" s="1684"/>
      <c r="AN46" s="2994"/>
      <c r="AR46" s="1146"/>
      <c r="AS46" s="1146"/>
      <c r="AT46" s="1146"/>
      <c r="AU46" s="1146"/>
      <c r="AV46" s="1146"/>
      <c r="AW46" s="1146"/>
      <c r="AX46" s="1146"/>
      <c r="AY46" s="1146"/>
      <c r="AZ46" s="1146"/>
      <c r="BA46" s="1146"/>
      <c r="BB46" s="1146"/>
      <c r="BC46" s="1146"/>
    </row>
    <row r="47" spans="1:55" s="1145" customFormat="1" ht="13.5" customHeight="1">
      <c r="A47" s="1350"/>
      <c r="B47" s="2999"/>
      <c r="C47" s="1308" t="s">
        <v>2874</v>
      </c>
      <c r="D47" s="3064"/>
      <c r="E47" s="3068"/>
      <c r="F47" s="3069"/>
      <c r="G47" s="3068"/>
      <c r="H47" s="3069"/>
      <c r="I47" s="3070"/>
      <c r="J47" s="2654"/>
      <c r="K47" s="2140"/>
      <c r="L47" s="3005"/>
      <c r="M47" s="3086"/>
      <c r="N47" s="3087"/>
      <c r="O47" s="3068"/>
      <c r="P47" s="3058"/>
      <c r="Q47" s="3068"/>
      <c r="R47" s="3069"/>
      <c r="S47" s="3059"/>
      <c r="T47" s="2994"/>
      <c r="U47" s="3745" t="s">
        <v>37</v>
      </c>
      <c r="V47" s="3746"/>
      <c r="W47" s="3746"/>
      <c r="X47" s="3746"/>
      <c r="Y47" s="3746"/>
      <c r="Z47" s="3746"/>
      <c r="AA47" s="3746"/>
      <c r="AB47" s="3746"/>
      <c r="AC47" s="3746"/>
      <c r="AD47" s="3747"/>
      <c r="AE47" s="3745" t="s">
        <v>37</v>
      </c>
      <c r="AF47" s="3746"/>
      <c r="AG47" s="3746"/>
      <c r="AH47" s="3746"/>
      <c r="AI47" s="3746"/>
      <c r="AJ47" s="3746"/>
      <c r="AK47" s="3746"/>
      <c r="AL47" s="3746"/>
      <c r="AM47" s="3746"/>
      <c r="AN47" s="3747"/>
      <c r="AR47" s="1146"/>
      <c r="AS47" s="1146"/>
      <c r="AT47" s="1146"/>
      <c r="AU47" s="1146"/>
      <c r="AV47" s="1146"/>
      <c r="AW47" s="1146"/>
      <c r="AX47" s="1146"/>
      <c r="AY47" s="1146"/>
      <c r="AZ47" s="1146"/>
      <c r="BA47" s="1146"/>
      <c r="BB47" s="1146"/>
      <c r="BC47" s="1146"/>
    </row>
    <row r="48" spans="1:55" s="1145" customFormat="1" ht="13.5" customHeight="1">
      <c r="A48" s="1356">
        <v>47</v>
      </c>
      <c r="B48" s="3000"/>
      <c r="C48" s="1687" t="s">
        <v>2875</v>
      </c>
      <c r="D48" s="3060">
        <v>474</v>
      </c>
      <c r="E48" s="3066"/>
      <c r="F48" s="3067"/>
      <c r="G48" s="3066"/>
      <c r="H48" s="3067"/>
      <c r="I48" s="3063"/>
      <c r="J48" s="2653">
        <v>47</v>
      </c>
      <c r="K48" s="2142">
        <v>47</v>
      </c>
      <c r="L48" s="3004"/>
      <c r="M48" s="3071">
        <v>3</v>
      </c>
      <c r="N48" s="3072">
        <v>361</v>
      </c>
      <c r="O48" s="3066">
        <v>110</v>
      </c>
      <c r="P48" s="3067">
        <v>471</v>
      </c>
      <c r="Q48" s="3066"/>
      <c r="R48" s="3067">
        <v>22476</v>
      </c>
      <c r="S48" s="3084"/>
      <c r="T48" s="2998">
        <f>+K48</f>
        <v>47</v>
      </c>
      <c r="U48" s="2993"/>
      <c r="V48" s="3001"/>
      <c r="W48" s="1684"/>
      <c r="X48" s="1684"/>
      <c r="Y48" s="1684"/>
      <c r="Z48" s="1684"/>
      <c r="AA48" s="1684"/>
      <c r="AB48" s="1684"/>
      <c r="AC48" s="1684"/>
      <c r="AD48" s="2994"/>
      <c r="AE48" s="2993"/>
      <c r="AF48" s="3001"/>
      <c r="AG48" s="1684"/>
      <c r="AH48" s="1684"/>
      <c r="AI48" s="1684"/>
      <c r="AJ48" s="1684"/>
      <c r="AK48" s="1684"/>
      <c r="AL48" s="1684"/>
      <c r="AM48" s="1684"/>
      <c r="AN48" s="2994"/>
      <c r="AR48" s="1146"/>
      <c r="AS48" s="1146"/>
      <c r="AT48" s="1146"/>
      <c r="AU48" s="1146"/>
      <c r="AV48" s="1146"/>
      <c r="AW48" s="1146"/>
      <c r="AX48" s="1146"/>
      <c r="AY48" s="1146"/>
      <c r="AZ48" s="1146"/>
      <c r="BA48" s="1146"/>
      <c r="BB48" s="1146"/>
      <c r="BC48" s="1146"/>
    </row>
    <row r="49" spans="1:55" s="1145" customFormat="1" ht="13.5" customHeight="1">
      <c r="A49" s="1350"/>
      <c r="B49" s="2999"/>
      <c r="C49" s="1308" t="s">
        <v>2876</v>
      </c>
      <c r="D49" s="3064"/>
      <c r="E49" s="3068"/>
      <c r="F49" s="3069"/>
      <c r="G49" s="3068"/>
      <c r="H49" s="3069"/>
      <c r="I49" s="3070"/>
      <c r="J49" s="2654"/>
      <c r="K49" s="2140"/>
      <c r="L49" s="3005"/>
      <c r="M49" s="3086"/>
      <c r="N49" s="3087"/>
      <c r="O49" s="3068"/>
      <c r="P49" s="3058"/>
      <c r="Q49" s="3068"/>
      <c r="R49" s="3069"/>
      <c r="S49" s="3059"/>
      <c r="T49" s="2994"/>
      <c r="U49" s="2993"/>
      <c r="V49" s="3001"/>
      <c r="W49" s="1684"/>
      <c r="X49" s="1684"/>
      <c r="Y49" s="1684"/>
      <c r="Z49" s="1684"/>
      <c r="AA49" s="1684"/>
      <c r="AB49" s="1684"/>
      <c r="AC49" s="1684"/>
      <c r="AD49" s="2994"/>
      <c r="AE49" s="2993"/>
      <c r="AF49" s="3001"/>
      <c r="AG49" s="1684"/>
      <c r="AH49" s="1684"/>
      <c r="AI49" s="1684"/>
      <c r="AJ49" s="1684"/>
      <c r="AK49" s="1684"/>
      <c r="AL49" s="1684"/>
      <c r="AM49" s="1684"/>
      <c r="AN49" s="2994"/>
      <c r="AR49" s="1146"/>
      <c r="AS49" s="1146"/>
      <c r="AT49" s="1146"/>
      <c r="AU49" s="1146"/>
      <c r="AV49" s="1146"/>
      <c r="AW49" s="1146"/>
      <c r="AX49" s="1146"/>
      <c r="AY49" s="1146"/>
      <c r="AZ49" s="1146"/>
      <c r="BA49" s="1146"/>
      <c r="BB49" s="1146"/>
      <c r="BC49" s="1146"/>
    </row>
    <row r="50" spans="1:55" s="1145" customFormat="1" ht="13.5" customHeight="1">
      <c r="A50" s="1356">
        <v>48</v>
      </c>
      <c r="B50" s="3000"/>
      <c r="C50" s="1687" t="s">
        <v>2877</v>
      </c>
      <c r="D50" s="3060">
        <v>33</v>
      </c>
      <c r="E50" s="3066"/>
      <c r="F50" s="3067"/>
      <c r="G50" s="3066"/>
      <c r="H50" s="3067"/>
      <c r="I50" s="3063"/>
      <c r="J50" s="2653">
        <v>48</v>
      </c>
      <c r="K50" s="2142">
        <v>48</v>
      </c>
      <c r="L50" s="3004"/>
      <c r="M50" s="3071">
        <v>26</v>
      </c>
      <c r="N50" s="3072">
        <v>7</v>
      </c>
      <c r="O50" s="3066">
        <v>0</v>
      </c>
      <c r="P50" s="3067">
        <v>7</v>
      </c>
      <c r="Q50" s="3066"/>
      <c r="R50" s="3067">
        <v>552</v>
      </c>
      <c r="S50" s="3084"/>
      <c r="T50" s="2998">
        <f>+K50</f>
        <v>48</v>
      </c>
      <c r="U50" s="2993"/>
      <c r="V50" s="3001"/>
      <c r="W50" s="1684"/>
      <c r="X50" s="1684"/>
      <c r="Y50" s="1684"/>
      <c r="Z50" s="1684"/>
      <c r="AA50" s="1684"/>
      <c r="AB50" s="1684"/>
      <c r="AC50" s="1684"/>
      <c r="AD50" s="2994"/>
      <c r="AE50" s="2993"/>
      <c r="AF50" s="3001"/>
      <c r="AG50" s="1684"/>
      <c r="AH50" s="1684"/>
      <c r="AI50" s="1684"/>
      <c r="AJ50" s="1684"/>
      <c r="AK50" s="1684"/>
      <c r="AL50" s="1684"/>
      <c r="AM50" s="1684"/>
      <c r="AN50" s="2994"/>
      <c r="AR50" s="1146"/>
      <c r="AS50" s="1146"/>
      <c r="AT50" s="1146"/>
      <c r="AU50" s="1146"/>
      <c r="AV50" s="1146"/>
      <c r="AW50" s="1146"/>
      <c r="AX50" s="1146"/>
      <c r="AY50" s="1146"/>
      <c r="AZ50" s="1146"/>
      <c r="BA50" s="1146"/>
      <c r="BB50" s="1146"/>
      <c r="BC50" s="1146"/>
    </row>
    <row r="51" spans="1:55" s="1145" customFormat="1" ht="13.5" customHeight="1">
      <c r="A51" s="1350"/>
      <c r="B51" s="2999"/>
      <c r="C51" s="1308" t="s">
        <v>2878</v>
      </c>
      <c r="D51" s="3064"/>
      <c r="E51" s="3068"/>
      <c r="F51" s="3069"/>
      <c r="G51" s="3068"/>
      <c r="H51" s="3069"/>
      <c r="I51" s="3070"/>
      <c r="J51" s="2654"/>
      <c r="K51" s="2140"/>
      <c r="L51" s="3005"/>
      <c r="M51" s="3086"/>
      <c r="N51" s="3087"/>
      <c r="O51" s="3068"/>
      <c r="P51" s="3058"/>
      <c r="Q51" s="3068"/>
      <c r="R51" s="3069"/>
      <c r="S51" s="3059"/>
      <c r="T51" s="2994"/>
      <c r="U51" s="2993"/>
      <c r="V51" s="3001"/>
      <c r="W51" s="1684"/>
      <c r="X51" s="1684"/>
      <c r="Y51" s="1684"/>
      <c r="Z51" s="1684"/>
      <c r="AA51" s="1684"/>
      <c r="AB51" s="1684"/>
      <c r="AC51" s="1684"/>
      <c r="AD51" s="2994"/>
      <c r="AE51" s="2993"/>
      <c r="AF51" s="3001"/>
      <c r="AG51" s="1684"/>
      <c r="AH51" s="1684"/>
      <c r="AI51" s="1684"/>
      <c r="AJ51" s="1684"/>
      <c r="AK51" s="1684"/>
      <c r="AL51" s="1684"/>
      <c r="AM51" s="1684"/>
      <c r="AN51" s="2994"/>
      <c r="AR51" s="1146"/>
      <c r="AS51" s="1146"/>
      <c r="AT51" s="1146"/>
      <c r="AU51" s="1146"/>
      <c r="AV51" s="1146"/>
      <c r="AW51" s="1146"/>
      <c r="AX51" s="1146"/>
      <c r="AY51" s="1146"/>
      <c r="AZ51" s="1146"/>
      <c r="BA51" s="1146"/>
      <c r="BB51" s="1146"/>
      <c r="BC51" s="1146"/>
    </row>
    <row r="52" spans="1:55" s="1145" customFormat="1" ht="13.5" customHeight="1">
      <c r="A52" s="1350">
        <v>49</v>
      </c>
      <c r="B52" s="2999"/>
      <c r="C52" s="1308" t="s">
        <v>2879</v>
      </c>
      <c r="D52" s="3064"/>
      <c r="E52" s="3068"/>
      <c r="F52" s="3069"/>
      <c r="G52" s="3068"/>
      <c r="H52" s="3069"/>
      <c r="I52" s="3070"/>
      <c r="J52" s="2654">
        <v>49</v>
      </c>
      <c r="K52" s="2140">
        <v>49</v>
      </c>
      <c r="L52" s="3005"/>
      <c r="M52" s="3086"/>
      <c r="N52" s="3087"/>
      <c r="O52" s="3068"/>
      <c r="P52" s="3058"/>
      <c r="Q52" s="3068"/>
      <c r="R52" s="3069"/>
      <c r="S52" s="3059"/>
      <c r="T52" s="2994">
        <f>+K52</f>
        <v>49</v>
      </c>
      <c r="U52" s="2993"/>
      <c r="V52" s="3001"/>
      <c r="W52" s="1684"/>
      <c r="X52" s="1684"/>
      <c r="Y52" s="1684"/>
      <c r="Z52" s="1684"/>
      <c r="AA52" s="1684"/>
      <c r="AB52" s="1684"/>
      <c r="AC52" s="1684"/>
      <c r="AD52" s="2994"/>
      <c r="AE52" s="2993"/>
      <c r="AF52" s="3001"/>
      <c r="AG52" s="1684"/>
      <c r="AH52" s="1684"/>
      <c r="AI52" s="1684"/>
      <c r="AJ52" s="1684"/>
      <c r="AK52" s="1684"/>
      <c r="AL52" s="1684"/>
      <c r="AM52" s="1684"/>
      <c r="AN52" s="2994"/>
      <c r="AR52" s="1146"/>
      <c r="AS52" s="1146"/>
      <c r="AT52" s="1146"/>
      <c r="AU52" s="1146"/>
      <c r="AV52" s="1146"/>
      <c r="AW52" s="1146"/>
      <c r="AX52" s="1146"/>
      <c r="AY52" s="1146"/>
      <c r="AZ52" s="1146"/>
      <c r="BA52" s="1146"/>
      <c r="BB52" s="1146"/>
      <c r="BC52" s="1146"/>
    </row>
    <row r="53" spans="1:55" s="1145" customFormat="1" ht="13.5" customHeight="1">
      <c r="A53" s="1356"/>
      <c r="B53" s="3000"/>
      <c r="C53" s="1687" t="s">
        <v>2880</v>
      </c>
      <c r="D53" s="3060">
        <v>2017</v>
      </c>
      <c r="E53" s="3066"/>
      <c r="F53" s="3067"/>
      <c r="G53" s="3066"/>
      <c r="H53" s="3067"/>
      <c r="I53" s="3063">
        <v>71</v>
      </c>
      <c r="J53" s="2653"/>
      <c r="K53" s="2142"/>
      <c r="L53" s="3004"/>
      <c r="M53" s="3071">
        <v>224</v>
      </c>
      <c r="N53" s="3072">
        <v>1498</v>
      </c>
      <c r="O53" s="3066">
        <v>366</v>
      </c>
      <c r="P53" s="3067">
        <v>1864</v>
      </c>
      <c r="Q53" s="3066"/>
      <c r="R53" s="3067">
        <v>189486</v>
      </c>
      <c r="S53" s="3084"/>
      <c r="T53" s="2998"/>
      <c r="U53" s="2993"/>
      <c r="V53" s="3001"/>
      <c r="W53" s="1684"/>
      <c r="X53" s="1684"/>
      <c r="Y53" s="1684"/>
      <c r="Z53" s="1684"/>
      <c r="AA53" s="1684"/>
      <c r="AB53" s="1684"/>
      <c r="AC53" s="1684"/>
      <c r="AD53" s="2994"/>
      <c r="AE53" s="2993"/>
      <c r="AF53" s="3001"/>
      <c r="AG53" s="1684"/>
      <c r="AH53" s="1684"/>
      <c r="AI53" s="1684"/>
      <c r="AJ53" s="1684"/>
      <c r="AK53" s="1684"/>
      <c r="AL53" s="1684"/>
      <c r="AM53" s="1684"/>
      <c r="AN53" s="2994"/>
      <c r="AR53" s="1146"/>
      <c r="AS53" s="1146"/>
      <c r="AT53" s="1146"/>
      <c r="AU53" s="1146"/>
      <c r="AV53" s="1146"/>
      <c r="AW53" s="1146"/>
      <c r="AX53" s="1146"/>
      <c r="AY53" s="1146"/>
      <c r="AZ53" s="1146"/>
      <c r="BA53" s="1146"/>
      <c r="BB53" s="1146"/>
      <c r="BC53" s="1146"/>
    </row>
    <row r="54" spans="1:55" s="1145" customFormat="1" ht="13.5" customHeight="1">
      <c r="A54" s="1350"/>
      <c r="B54" s="2999"/>
      <c r="C54" s="1308" t="s">
        <v>2881</v>
      </c>
      <c r="D54" s="3064"/>
      <c r="E54" s="3068"/>
      <c r="F54" s="3069"/>
      <c r="G54" s="3068"/>
      <c r="H54" s="3069"/>
      <c r="I54" s="3070"/>
      <c r="J54" s="2654"/>
      <c r="K54" s="2140"/>
      <c r="L54" s="3005"/>
      <c r="M54" s="3086"/>
      <c r="N54" s="3087"/>
      <c r="O54" s="3068"/>
      <c r="P54" s="3058"/>
      <c r="Q54" s="3068"/>
      <c r="R54" s="3069"/>
      <c r="S54" s="3059"/>
      <c r="T54" s="2994"/>
      <c r="U54" s="2993"/>
      <c r="V54" s="3001"/>
      <c r="W54" s="1684"/>
      <c r="X54" s="1684"/>
      <c r="Y54" s="1684"/>
      <c r="Z54" s="1684"/>
      <c r="AA54" s="1684"/>
      <c r="AB54" s="1684"/>
      <c r="AC54" s="1684"/>
      <c r="AD54" s="2994"/>
      <c r="AE54" s="2993"/>
      <c r="AF54" s="3001"/>
      <c r="AG54" s="1684"/>
      <c r="AH54" s="1684"/>
      <c r="AI54" s="1684"/>
      <c r="AJ54" s="1684"/>
      <c r="AK54" s="1684"/>
      <c r="AL54" s="1684"/>
      <c r="AM54" s="1684"/>
      <c r="AN54" s="2994"/>
      <c r="AR54" s="1146"/>
      <c r="AS54" s="1146"/>
      <c r="AT54" s="1146"/>
      <c r="AU54" s="1146"/>
      <c r="AV54" s="1146"/>
      <c r="AW54" s="1146"/>
      <c r="AX54" s="1146"/>
      <c r="AY54" s="1146"/>
      <c r="AZ54" s="1146"/>
      <c r="BA54" s="1146"/>
      <c r="BB54" s="1146"/>
      <c r="BC54" s="1146"/>
    </row>
    <row r="55" spans="1:55" s="1145" customFormat="1" ht="13.5" customHeight="1">
      <c r="A55" s="1356">
        <v>50</v>
      </c>
      <c r="B55" s="3000"/>
      <c r="C55" s="1687" t="s">
        <v>2882</v>
      </c>
      <c r="D55" s="3060">
        <v>0</v>
      </c>
      <c r="E55" s="3066"/>
      <c r="F55" s="3067"/>
      <c r="G55" s="3066"/>
      <c r="H55" s="3067"/>
      <c r="I55" s="3063"/>
      <c r="J55" s="2653">
        <v>50</v>
      </c>
      <c r="K55" s="2142">
        <v>50</v>
      </c>
      <c r="L55" s="3004"/>
      <c r="M55" s="3071"/>
      <c r="N55" s="3072"/>
      <c r="O55" s="3066"/>
      <c r="P55" s="3067">
        <v>0</v>
      </c>
      <c r="Q55" s="3066"/>
      <c r="R55" s="3067">
        <v>0</v>
      </c>
      <c r="S55" s="3084"/>
      <c r="T55" s="2998">
        <f>+K55</f>
        <v>50</v>
      </c>
      <c r="U55" s="2993"/>
      <c r="V55" s="3001"/>
      <c r="W55" s="1684"/>
      <c r="X55" s="1684"/>
      <c r="Y55" s="1684"/>
      <c r="Z55" s="1684"/>
      <c r="AA55" s="1684"/>
      <c r="AB55" s="1684"/>
      <c r="AC55" s="1684"/>
      <c r="AD55" s="2994"/>
      <c r="AE55" s="2993"/>
      <c r="AF55" s="3001"/>
      <c r="AG55" s="1684"/>
      <c r="AH55" s="1684"/>
      <c r="AI55" s="1684"/>
      <c r="AJ55" s="1684"/>
      <c r="AK55" s="1684"/>
      <c r="AL55" s="1684"/>
      <c r="AM55" s="1684"/>
      <c r="AN55" s="2994"/>
      <c r="AR55" s="1146"/>
      <c r="AS55" s="1146"/>
      <c r="AT55" s="1146"/>
      <c r="AU55" s="1146"/>
      <c r="AV55" s="1146"/>
      <c r="AW55" s="1146"/>
      <c r="AX55" s="1146"/>
      <c r="AY55" s="1146"/>
      <c r="AZ55" s="1146"/>
      <c r="BA55" s="1146"/>
      <c r="BB55" s="1146"/>
      <c r="BC55" s="1146"/>
    </row>
    <row r="56" spans="1:55" s="1145" customFormat="1" ht="13.5" customHeight="1">
      <c r="A56" s="1350"/>
      <c r="B56" s="2999"/>
      <c r="C56" s="1308" t="s">
        <v>2883</v>
      </c>
      <c r="D56" s="3064"/>
      <c r="E56" s="3068"/>
      <c r="F56" s="3069"/>
      <c r="G56" s="3068"/>
      <c r="H56" s="3069"/>
      <c r="I56" s="3070"/>
      <c r="J56" s="2654"/>
      <c r="K56" s="2140"/>
      <c r="L56" s="3005"/>
      <c r="M56" s="3086"/>
      <c r="N56" s="3087"/>
      <c r="O56" s="3068"/>
      <c r="P56" s="3058"/>
      <c r="Q56" s="3068"/>
      <c r="R56" s="3069"/>
      <c r="S56" s="3059"/>
      <c r="T56" s="2994"/>
      <c r="U56" s="2993"/>
      <c r="V56" s="3001"/>
      <c r="W56" s="1684"/>
      <c r="X56" s="1684"/>
      <c r="Y56" s="1684"/>
      <c r="Z56" s="1684"/>
      <c r="AA56" s="1684"/>
      <c r="AB56" s="1684"/>
      <c r="AC56" s="1684"/>
      <c r="AD56" s="2994"/>
      <c r="AE56" s="2993"/>
      <c r="AF56" s="3001"/>
      <c r="AG56" s="1684"/>
      <c r="AH56" s="1684"/>
      <c r="AI56" s="1684"/>
      <c r="AJ56" s="1684"/>
      <c r="AK56" s="1684"/>
      <c r="AL56" s="1684"/>
      <c r="AM56" s="1684"/>
      <c r="AN56" s="2994"/>
      <c r="AR56" s="1146"/>
      <c r="AS56" s="1146"/>
      <c r="AT56" s="1146"/>
      <c r="AU56" s="1146"/>
      <c r="AV56" s="1146"/>
      <c r="AW56" s="1146"/>
      <c r="AX56" s="1146"/>
      <c r="AY56" s="1146"/>
      <c r="AZ56" s="1146"/>
      <c r="BA56" s="1146"/>
      <c r="BB56" s="1146"/>
      <c r="BC56" s="1146"/>
    </row>
    <row r="57" spans="1:55" s="1145" customFormat="1" ht="13.5" customHeight="1">
      <c r="A57" s="1356">
        <v>51</v>
      </c>
      <c r="B57" s="3000"/>
      <c r="C57" s="1687" t="s">
        <v>2884</v>
      </c>
      <c r="D57" s="3060"/>
      <c r="E57" s="3066">
        <v>18</v>
      </c>
      <c r="F57" s="3067"/>
      <c r="G57" s="3066"/>
      <c r="H57" s="3067"/>
      <c r="I57" s="3063">
        <v>4</v>
      </c>
      <c r="J57" s="2653">
        <v>51</v>
      </c>
      <c r="K57" s="2142">
        <v>51</v>
      </c>
      <c r="L57" s="3004"/>
      <c r="M57" s="3071">
        <v>6</v>
      </c>
      <c r="N57" s="3072">
        <v>4</v>
      </c>
      <c r="O57" s="3066">
        <v>12</v>
      </c>
      <c r="P57" s="3067"/>
      <c r="Q57" s="3066">
        <v>16</v>
      </c>
      <c r="R57" s="3067">
        <v>1587</v>
      </c>
      <c r="S57" s="3084"/>
      <c r="T57" s="2998">
        <f>+K57</f>
        <v>51</v>
      </c>
      <c r="U57" s="2993"/>
      <c r="V57" s="3001"/>
      <c r="W57" s="1684"/>
      <c r="X57" s="1684"/>
      <c r="Y57" s="1684"/>
      <c r="Z57" s="1684"/>
      <c r="AA57" s="1684"/>
      <c r="AB57" s="1684"/>
      <c r="AC57" s="1684"/>
      <c r="AD57" s="2994"/>
      <c r="AE57" s="2993"/>
      <c r="AF57" s="3001"/>
      <c r="AG57" s="1684"/>
      <c r="AH57" s="1684"/>
      <c r="AI57" s="1684"/>
      <c r="AJ57" s="1684"/>
      <c r="AK57" s="1684"/>
      <c r="AL57" s="1684"/>
      <c r="AM57" s="1684"/>
      <c r="AN57" s="2994"/>
      <c r="AR57" s="1146"/>
      <c r="AS57" s="1146"/>
      <c r="AT57" s="1146"/>
      <c r="AU57" s="1146"/>
      <c r="AV57" s="1146"/>
      <c r="AW57" s="1146"/>
      <c r="AX57" s="1146"/>
      <c r="AY57" s="1146"/>
      <c r="AZ57" s="1146"/>
      <c r="BA57" s="1146"/>
      <c r="BB57" s="1146"/>
      <c r="BC57" s="1146"/>
    </row>
    <row r="58" spans="1:55" s="1145" customFormat="1" ht="13.5" customHeight="1">
      <c r="A58" s="1350"/>
      <c r="B58" s="2999"/>
      <c r="C58" s="1308" t="s">
        <v>2885</v>
      </c>
      <c r="D58" s="3064"/>
      <c r="E58" s="3068"/>
      <c r="F58" s="3069"/>
      <c r="G58" s="3068"/>
      <c r="H58" s="3069"/>
      <c r="I58" s="3070"/>
      <c r="J58" s="2654"/>
      <c r="K58" s="2140"/>
      <c r="L58" s="3005"/>
      <c r="M58" s="3086"/>
      <c r="N58" s="3087"/>
      <c r="O58" s="3068"/>
      <c r="P58" s="3058"/>
      <c r="Q58" s="3068"/>
      <c r="R58" s="3069"/>
      <c r="S58" s="3059"/>
      <c r="T58" s="2994"/>
      <c r="U58" s="2993"/>
      <c r="V58" s="3001"/>
      <c r="W58" s="1684"/>
      <c r="X58" s="1684"/>
      <c r="Y58" s="1684"/>
      <c r="Z58" s="1684"/>
      <c r="AA58" s="1684"/>
      <c r="AB58" s="1684"/>
      <c r="AC58" s="1684"/>
      <c r="AD58" s="2994"/>
      <c r="AE58" s="2993"/>
      <c r="AF58" s="3001"/>
      <c r="AG58" s="1684"/>
      <c r="AH58" s="1684"/>
      <c r="AI58" s="1684"/>
      <c r="AJ58" s="1684"/>
      <c r="AK58" s="1684"/>
      <c r="AL58" s="1684"/>
      <c r="AM58" s="1684"/>
      <c r="AN58" s="2994"/>
      <c r="AR58" s="1146"/>
      <c r="AS58" s="1146"/>
      <c r="AT58" s="1146"/>
      <c r="AU58" s="1146"/>
      <c r="AV58" s="1146"/>
      <c r="AW58" s="1146"/>
      <c r="AX58" s="1146"/>
      <c r="AY58" s="1146"/>
      <c r="AZ58" s="1146"/>
      <c r="BA58" s="1146"/>
      <c r="BB58" s="1146"/>
      <c r="BC58" s="1146"/>
    </row>
    <row r="59" spans="1:55" s="1145" customFormat="1" ht="13.5" customHeight="1">
      <c r="A59" s="1356">
        <v>52</v>
      </c>
      <c r="B59" s="3000"/>
      <c r="C59" s="1687" t="s">
        <v>2886</v>
      </c>
      <c r="D59" s="3060">
        <v>4441</v>
      </c>
      <c r="E59" s="3066"/>
      <c r="F59" s="3067"/>
      <c r="G59" s="3066"/>
      <c r="H59" s="3067"/>
      <c r="I59" s="3063"/>
      <c r="J59" s="2653">
        <v>52</v>
      </c>
      <c r="K59" s="2142">
        <v>52</v>
      </c>
      <c r="L59" s="3004"/>
      <c r="M59" s="3071">
        <v>2878</v>
      </c>
      <c r="N59" s="3072">
        <v>1563</v>
      </c>
      <c r="O59" s="3066"/>
      <c r="P59" s="3067">
        <v>1563</v>
      </c>
      <c r="Q59" s="3066"/>
      <c r="R59" s="3067">
        <v>78463</v>
      </c>
      <c r="S59" s="3084"/>
      <c r="T59" s="2998">
        <f>+K59</f>
        <v>52</v>
      </c>
      <c r="U59" s="2993"/>
      <c r="V59" s="3001"/>
      <c r="W59" s="1684"/>
      <c r="X59" s="1684"/>
      <c r="Y59" s="1684"/>
      <c r="Z59" s="1684"/>
      <c r="AA59" s="1684"/>
      <c r="AB59" s="1684"/>
      <c r="AC59" s="1684"/>
      <c r="AD59" s="2994"/>
      <c r="AE59" s="2993"/>
      <c r="AF59" s="3001"/>
      <c r="AG59" s="1684"/>
      <c r="AH59" s="1684"/>
      <c r="AI59" s="1684"/>
      <c r="AJ59" s="1684"/>
      <c r="AK59" s="1684"/>
      <c r="AL59" s="1684"/>
      <c r="AM59" s="1684"/>
      <c r="AN59" s="2994"/>
      <c r="AR59" s="1146"/>
      <c r="AS59" s="1146"/>
      <c r="AT59" s="1146"/>
      <c r="AU59" s="1146"/>
      <c r="AV59" s="1146"/>
      <c r="AW59" s="1146"/>
      <c r="AX59" s="1146"/>
      <c r="AY59" s="1146"/>
      <c r="AZ59" s="1146"/>
      <c r="BA59" s="1146"/>
      <c r="BB59" s="1146"/>
      <c r="BC59" s="1146"/>
    </row>
    <row r="60" spans="1:55" s="1145" customFormat="1" ht="13.5" customHeight="1">
      <c r="A60" s="1356">
        <v>53</v>
      </c>
      <c r="B60" s="3036"/>
      <c r="C60" s="1687" t="s">
        <v>2887</v>
      </c>
      <c r="D60" s="3060">
        <v>76472</v>
      </c>
      <c r="E60" s="3066">
        <v>18</v>
      </c>
      <c r="F60" s="3067">
        <v>836</v>
      </c>
      <c r="G60" s="3066">
        <v>0</v>
      </c>
      <c r="H60" s="3067">
        <v>0</v>
      </c>
      <c r="I60" s="3063">
        <v>75</v>
      </c>
      <c r="J60" s="2653">
        <v>53</v>
      </c>
      <c r="K60" s="2142">
        <v>53</v>
      </c>
      <c r="L60" s="3038"/>
      <c r="M60" s="3071">
        <v>8269</v>
      </c>
      <c r="N60" s="3072">
        <v>63535</v>
      </c>
      <c r="O60" s="3066">
        <v>5597</v>
      </c>
      <c r="P60" s="3067">
        <v>69116</v>
      </c>
      <c r="Q60" s="3066">
        <v>16</v>
      </c>
      <c r="R60" s="3067">
        <v>7199338</v>
      </c>
      <c r="S60" s="3084">
        <v>0</v>
      </c>
      <c r="T60" s="3041">
        <f>+K60</f>
        <v>53</v>
      </c>
      <c r="U60" s="2993"/>
      <c r="V60" s="3001"/>
      <c r="W60" s="1684"/>
      <c r="X60" s="1684"/>
      <c r="Y60" s="1684"/>
      <c r="Z60" s="1684"/>
      <c r="AA60" s="1684"/>
      <c r="AB60" s="1684"/>
      <c r="AC60" s="1684"/>
      <c r="AD60" s="2994"/>
      <c r="AE60" s="2993"/>
      <c r="AF60" s="3001"/>
      <c r="AG60" s="1684"/>
      <c r="AH60" s="1684"/>
      <c r="AI60" s="1684"/>
      <c r="AJ60" s="1684"/>
      <c r="AK60" s="1684"/>
      <c r="AL60" s="1684"/>
      <c r="AM60" s="1684"/>
      <c r="AN60" s="2994"/>
      <c r="AR60" s="1146"/>
      <c r="AS60" s="1146"/>
      <c r="AT60" s="1146"/>
      <c r="AU60" s="1146"/>
      <c r="AV60" s="1146"/>
      <c r="AW60" s="1146"/>
      <c r="AX60" s="1146"/>
      <c r="AY60" s="1146"/>
      <c r="AZ60" s="1146"/>
      <c r="BA60" s="1146"/>
      <c r="BB60" s="1146"/>
      <c r="BC60" s="1146"/>
    </row>
    <row r="61" spans="1:55" s="1145" customFormat="1" ht="13.5" customHeight="1">
      <c r="A61" s="1356">
        <v>54</v>
      </c>
      <c r="B61" s="3036"/>
      <c r="C61" s="1687" t="s">
        <v>2888</v>
      </c>
      <c r="D61" s="3172" t="s">
        <v>104</v>
      </c>
      <c r="E61" s="3066">
        <v>151</v>
      </c>
      <c r="F61" s="3067"/>
      <c r="G61" s="3066"/>
      <c r="H61" s="3067">
        <v>0</v>
      </c>
      <c r="I61" s="3063"/>
      <c r="J61" s="2653">
        <v>54</v>
      </c>
      <c r="K61" s="2142">
        <v>54</v>
      </c>
      <c r="L61" s="3037"/>
      <c r="M61" s="3172"/>
      <c r="N61" s="3118">
        <v>151</v>
      </c>
      <c r="O61" s="3118">
        <v>0</v>
      </c>
      <c r="P61" s="3173" t="s">
        <v>104</v>
      </c>
      <c r="Q61" s="3118">
        <v>151</v>
      </c>
      <c r="R61" s="3174" t="s">
        <v>104</v>
      </c>
      <c r="S61" s="3063"/>
      <c r="T61" s="3167">
        <f>+K61</f>
        <v>54</v>
      </c>
      <c r="U61" s="3165"/>
      <c r="V61" s="3001"/>
      <c r="W61" s="1684"/>
      <c r="X61" s="1684"/>
      <c r="Y61" s="1684"/>
      <c r="Z61" s="1684"/>
      <c r="AA61" s="1684"/>
      <c r="AB61" s="1684"/>
      <c r="AC61" s="1684"/>
      <c r="AD61" s="3166"/>
      <c r="AE61" s="3165"/>
      <c r="AF61" s="3001"/>
      <c r="AG61" s="1684"/>
      <c r="AH61" s="1684"/>
      <c r="AI61" s="1684"/>
      <c r="AJ61" s="1684"/>
      <c r="AK61" s="1684"/>
      <c r="AL61" s="1684"/>
      <c r="AM61" s="1684"/>
      <c r="AN61" s="3166"/>
      <c r="AR61" s="1146"/>
      <c r="AS61" s="1146"/>
      <c r="AT61" s="1146"/>
      <c r="AU61" s="1146"/>
      <c r="AV61" s="1146"/>
      <c r="AW61" s="1146"/>
      <c r="AX61" s="1146"/>
      <c r="AY61" s="1146"/>
      <c r="AZ61" s="1146"/>
      <c r="BA61" s="1146"/>
      <c r="BB61" s="1146"/>
      <c r="BC61" s="1146"/>
    </row>
    <row r="62" spans="1:55" s="1145" customFormat="1" ht="13.5" customHeight="1" thickBot="1">
      <c r="A62" s="1356">
        <v>55</v>
      </c>
      <c r="B62" s="3000"/>
      <c r="C62" s="3006" t="s">
        <v>2889</v>
      </c>
      <c r="D62" s="3073">
        <v>76472</v>
      </c>
      <c r="E62" s="3074">
        <v>169</v>
      </c>
      <c r="F62" s="3074">
        <v>836</v>
      </c>
      <c r="G62" s="3074">
        <v>0</v>
      </c>
      <c r="H62" s="3074">
        <v>0</v>
      </c>
      <c r="I62" s="3075">
        <v>75</v>
      </c>
      <c r="J62" s="2653">
        <v>55</v>
      </c>
      <c r="K62" s="2142">
        <v>55</v>
      </c>
      <c r="L62" s="3004"/>
      <c r="M62" s="3088">
        <v>8269</v>
      </c>
      <c r="N62" s="3074">
        <v>63686</v>
      </c>
      <c r="O62" s="3074">
        <v>5597</v>
      </c>
      <c r="P62" s="3074">
        <v>69116</v>
      </c>
      <c r="Q62" s="3074">
        <v>167</v>
      </c>
      <c r="R62" s="3074">
        <v>7199338</v>
      </c>
      <c r="S62" s="3075">
        <v>0</v>
      </c>
      <c r="T62" s="2998">
        <f>+K62</f>
        <v>55</v>
      </c>
      <c r="U62" s="2993"/>
      <c r="V62" s="3001"/>
      <c r="W62" s="1684"/>
      <c r="X62" s="1684"/>
      <c r="Y62" s="1684"/>
      <c r="Z62" s="1684"/>
      <c r="AA62" s="1684"/>
      <c r="AB62" s="1684"/>
      <c r="AC62" s="1684"/>
      <c r="AD62" s="2994"/>
      <c r="AE62" s="2993"/>
      <c r="AF62" s="3001"/>
      <c r="AG62" s="1684"/>
      <c r="AH62" s="1684"/>
      <c r="AI62" s="1684"/>
      <c r="AJ62" s="1684"/>
      <c r="AK62" s="1684"/>
      <c r="AL62" s="1684"/>
      <c r="AM62" s="1684"/>
      <c r="AN62" s="2994"/>
      <c r="AR62" s="1146"/>
      <c r="AS62" s="1146"/>
      <c r="AT62" s="1146"/>
      <c r="AU62" s="1146"/>
      <c r="AV62" s="1146"/>
      <c r="AW62" s="1146"/>
      <c r="AX62" s="1146"/>
      <c r="AY62" s="1146"/>
      <c r="AZ62" s="1146"/>
      <c r="BA62" s="1146"/>
      <c r="BB62" s="1146"/>
      <c r="BC62" s="1146"/>
    </row>
    <row r="63" spans="1:55" s="1145" customFormat="1" ht="12.75" customHeight="1">
      <c r="A63" s="2997"/>
      <c r="B63" s="1361"/>
      <c r="C63" s="1361"/>
      <c r="D63" s="1708"/>
      <c r="E63" s="1708"/>
      <c r="F63" s="1708"/>
      <c r="G63" s="1708"/>
      <c r="H63" s="1708"/>
      <c r="I63" s="1708"/>
      <c r="J63" s="1689"/>
      <c r="K63" s="2997"/>
      <c r="L63" s="1361"/>
      <c r="M63" s="1361"/>
      <c r="N63" s="1361"/>
      <c r="O63" s="1361"/>
      <c r="P63" s="1361"/>
      <c r="Q63" s="1361"/>
      <c r="R63" s="1361"/>
      <c r="S63" s="1361"/>
      <c r="T63" s="1689"/>
      <c r="U63" s="2997"/>
      <c r="V63" s="1361"/>
      <c r="W63" s="1361"/>
      <c r="X63" s="1361"/>
      <c r="Y63" s="1361"/>
      <c r="Z63" s="1361"/>
      <c r="AA63" s="1361"/>
      <c r="AB63" s="1361"/>
      <c r="AC63" s="1361"/>
      <c r="AD63" s="1689"/>
      <c r="AE63" s="2997"/>
      <c r="AF63" s="1361"/>
      <c r="AG63" s="1361"/>
      <c r="AH63" s="1361"/>
      <c r="AI63" s="1361"/>
      <c r="AJ63" s="1361"/>
      <c r="AK63" s="1361"/>
      <c r="AL63" s="1361"/>
      <c r="AM63" s="1361"/>
      <c r="AN63" s="1689"/>
      <c r="AR63" s="1146"/>
      <c r="AS63" s="1146"/>
      <c r="AT63" s="1146"/>
      <c r="AU63" s="1146"/>
      <c r="AV63" s="1146"/>
      <c r="AW63" s="1146"/>
      <c r="AX63" s="1146"/>
      <c r="AY63" s="1146"/>
      <c r="AZ63" s="1146"/>
      <c r="BA63" s="1146"/>
      <c r="BB63" s="1146"/>
      <c r="BC63" s="1146"/>
    </row>
    <row r="64" spans="1:55" s="569" customFormat="1" ht="12">
      <c r="J64" s="570" t="s">
        <v>388</v>
      </c>
      <c r="K64" s="568" t="s">
        <v>388</v>
      </c>
      <c r="U64" s="568"/>
      <c r="AD64" s="570" t="s">
        <v>388</v>
      </c>
      <c r="AE64" s="568" t="s">
        <v>388</v>
      </c>
      <c r="AN64" s="570"/>
      <c r="AR64" s="2989"/>
      <c r="AS64" s="2989"/>
      <c r="AT64" s="2989"/>
      <c r="AU64" s="2989"/>
      <c r="AV64" s="2989"/>
      <c r="AW64" s="2989"/>
      <c r="AX64" s="2989"/>
      <c r="AY64" s="2989"/>
      <c r="AZ64" s="2989"/>
      <c r="BA64" s="2989"/>
      <c r="BB64" s="2989"/>
      <c r="BC64" s="2989"/>
    </row>
    <row r="65" spans="1:55" s="1145" customFormat="1" ht="12.75" customHeight="1">
      <c r="A65" s="1146"/>
      <c r="AR65" s="1146"/>
      <c r="AS65" s="1146"/>
      <c r="AT65" s="1146"/>
      <c r="AU65" s="1146"/>
      <c r="AV65" s="1146"/>
      <c r="AW65" s="1146"/>
      <c r="AX65" s="1146"/>
      <c r="AY65" s="1146"/>
      <c r="AZ65" s="1146"/>
      <c r="BA65" s="1146"/>
      <c r="BB65" s="1146"/>
      <c r="BC65" s="1146"/>
    </row>
    <row r="66" spans="1:55" s="1145" customFormat="1" ht="12.75" customHeight="1">
      <c r="A66" s="1146"/>
      <c r="AR66" s="1146"/>
      <c r="AS66" s="1146"/>
      <c r="AT66" s="1146"/>
      <c r="AU66" s="1146"/>
      <c r="AV66" s="1146"/>
      <c r="AW66" s="1146"/>
      <c r="AX66" s="1146"/>
      <c r="AY66" s="1146"/>
      <c r="AZ66" s="1146"/>
      <c r="BA66" s="1146"/>
      <c r="BB66" s="1146"/>
      <c r="BC66" s="1146"/>
    </row>
    <row r="67" spans="1:55" s="1145" customFormat="1" ht="12.75" customHeight="1">
      <c r="A67" s="1146"/>
      <c r="AR67" s="1146"/>
      <c r="AS67" s="1146"/>
      <c r="AT67" s="1146"/>
      <c r="AU67" s="1146"/>
      <c r="AV67" s="1146"/>
      <c r="AW67" s="1146"/>
      <c r="AX67" s="1146"/>
      <c r="AY67" s="1146"/>
      <c r="AZ67" s="1146"/>
      <c r="BA67" s="1146"/>
      <c r="BB67" s="1146"/>
      <c r="BC67" s="1146"/>
    </row>
    <row r="68" spans="1:55" s="1145" customFormat="1" ht="12.75" customHeight="1">
      <c r="A68" s="1146"/>
      <c r="AR68" s="1146"/>
      <c r="AS68" s="1146"/>
      <c r="AT68" s="1146"/>
      <c r="AU68" s="1146"/>
      <c r="AV68" s="1146"/>
      <c r="AW68" s="1146"/>
      <c r="AX68" s="1146"/>
      <c r="AY68" s="1146"/>
      <c r="AZ68" s="1146"/>
      <c r="BA68" s="1146"/>
      <c r="BB68" s="1146"/>
      <c r="BC68" s="1146"/>
    </row>
    <row r="69" spans="1:55" s="1145" customFormat="1" ht="12.75" customHeight="1">
      <c r="A69" s="1146"/>
      <c r="AR69" s="1146"/>
      <c r="AS69" s="1146"/>
      <c r="AT69" s="1146"/>
      <c r="AU69" s="1146"/>
      <c r="AV69" s="1146"/>
      <c r="AW69" s="1146"/>
      <c r="AX69" s="1146"/>
      <c r="AY69" s="1146"/>
      <c r="AZ69" s="1146"/>
      <c r="BA69" s="1146"/>
      <c r="BB69" s="1146"/>
      <c r="BC69" s="1146"/>
    </row>
    <row r="70" spans="1:55" s="1145" customFormat="1" ht="12.75" customHeight="1">
      <c r="A70" s="1146"/>
      <c r="AR70" s="1146"/>
      <c r="AS70" s="1146"/>
      <c r="AT70" s="1146"/>
      <c r="AU70" s="1146"/>
      <c r="AV70" s="1146"/>
      <c r="AW70" s="1146"/>
      <c r="AX70" s="1146"/>
      <c r="AY70" s="1146"/>
      <c r="AZ70" s="1146"/>
      <c r="BA70" s="1146"/>
      <c r="BB70" s="1146"/>
      <c r="BC70" s="1146"/>
    </row>
    <row r="71" spans="1:55" s="1145" customFormat="1" ht="12.75" customHeight="1">
      <c r="A71" s="1146"/>
      <c r="AR71" s="1146"/>
      <c r="AS71" s="1146"/>
      <c r="AT71" s="1146"/>
      <c r="AU71" s="1146"/>
      <c r="AV71" s="1146"/>
      <c r="AW71" s="1146"/>
      <c r="AX71" s="1146"/>
      <c r="AY71" s="1146"/>
      <c r="AZ71" s="1146"/>
      <c r="BA71" s="1146"/>
      <c r="BB71" s="1146"/>
      <c r="BC71" s="1146"/>
    </row>
    <row r="72" spans="1:55" s="1145" customFormat="1" ht="12.75" customHeight="1">
      <c r="A72" s="1146"/>
      <c r="AR72" s="1146"/>
      <c r="AS72" s="1146"/>
      <c r="AT72" s="1146"/>
      <c r="AU72" s="1146"/>
      <c r="AV72" s="1146"/>
      <c r="AW72" s="1146"/>
      <c r="AX72" s="1146"/>
      <c r="AY72" s="1146"/>
      <c r="AZ72" s="1146"/>
      <c r="BA72" s="1146"/>
      <c r="BB72" s="1146"/>
      <c r="BC72" s="1146"/>
    </row>
    <row r="73" spans="1:55" s="1145" customFormat="1" ht="11.25">
      <c r="A73" s="1146"/>
      <c r="AR73" s="1146"/>
      <c r="AS73" s="1146"/>
      <c r="AT73" s="1146"/>
      <c r="AU73" s="1146"/>
      <c r="AV73" s="1146"/>
      <c r="AW73" s="1146"/>
      <c r="AX73" s="1146"/>
      <c r="AY73" s="1146"/>
      <c r="AZ73" s="1146"/>
      <c r="BA73" s="1146"/>
      <c r="BB73" s="1146"/>
      <c r="BC73" s="1146"/>
    </row>
    <row r="74" spans="1:55" s="1145" customFormat="1" ht="11.25">
      <c r="A74" s="1146"/>
      <c r="AR74" s="1146"/>
      <c r="AS74" s="1146"/>
      <c r="AT74" s="1146"/>
      <c r="AU74" s="1146"/>
      <c r="AV74" s="1146"/>
      <c r="AW74" s="1146"/>
      <c r="AX74" s="1146"/>
      <c r="AY74" s="1146"/>
      <c r="AZ74" s="1146"/>
      <c r="BA74" s="1146"/>
      <c r="BB74" s="1146"/>
      <c r="BC74" s="1146"/>
    </row>
    <row r="75" spans="1:55" s="1145" customFormat="1" ht="11.25">
      <c r="A75" s="1146"/>
      <c r="AR75" s="1146"/>
      <c r="AS75" s="1146"/>
      <c r="AT75" s="1146"/>
      <c r="AU75" s="1146"/>
      <c r="AV75" s="1146"/>
      <c r="AW75" s="1146"/>
      <c r="AX75" s="1146"/>
      <c r="AY75" s="1146"/>
      <c r="AZ75" s="1146"/>
      <c r="BA75" s="1146"/>
      <c r="BB75" s="1146"/>
      <c r="BC75" s="1146"/>
    </row>
    <row r="76" spans="1:55" s="1145" customFormat="1" ht="11.25">
      <c r="A76" s="1146"/>
      <c r="AR76" s="1146"/>
      <c r="AS76" s="1146"/>
      <c r="AT76" s="1146"/>
      <c r="AU76" s="1146"/>
      <c r="AV76" s="1146"/>
      <c r="AW76" s="1146"/>
      <c r="AX76" s="1146"/>
      <c r="AY76" s="1146"/>
      <c r="AZ76" s="1146"/>
      <c r="BA76" s="1146"/>
      <c r="BB76" s="1146"/>
      <c r="BC76" s="1146"/>
    </row>
    <row r="77" spans="1:55" s="1145" customFormat="1" ht="11.25">
      <c r="A77" s="1146"/>
      <c r="AR77" s="1146"/>
      <c r="AS77" s="1146"/>
      <c r="AT77" s="1146"/>
      <c r="AU77" s="1146"/>
      <c r="AV77" s="1146"/>
      <c r="AW77" s="1146"/>
      <c r="AX77" s="1146"/>
      <c r="AY77" s="1146"/>
      <c r="AZ77" s="1146"/>
      <c r="BA77" s="1146"/>
      <c r="BB77" s="1146"/>
      <c r="BC77" s="1146"/>
    </row>
    <row r="78" spans="1:55" s="1145" customFormat="1" ht="11.25">
      <c r="A78" s="1146"/>
      <c r="AR78" s="1146"/>
      <c r="AS78" s="1146"/>
      <c r="AT78" s="1146"/>
      <c r="AU78" s="1146"/>
      <c r="AV78" s="1146"/>
      <c r="AW78" s="1146"/>
      <c r="AX78" s="1146"/>
      <c r="AY78" s="1146"/>
      <c r="AZ78" s="1146"/>
      <c r="BA78" s="1146"/>
      <c r="BB78" s="1146"/>
      <c r="BC78" s="1146"/>
    </row>
    <row r="79" spans="1:55" s="1145" customFormat="1" ht="11.25">
      <c r="A79" s="1146"/>
      <c r="AR79" s="1146"/>
      <c r="AS79" s="1146"/>
      <c r="AT79" s="1146"/>
      <c r="AU79" s="1146"/>
      <c r="AV79" s="1146"/>
      <c r="AW79" s="1146"/>
      <c r="AX79" s="1146"/>
      <c r="AY79" s="1146"/>
      <c r="AZ79" s="1146"/>
      <c r="BA79" s="1146"/>
      <c r="BB79" s="1146"/>
      <c r="BC79" s="1146"/>
    </row>
    <row r="80" spans="1:55" s="1145" customFormat="1" ht="11.25">
      <c r="A80" s="1146"/>
      <c r="AR80" s="1146"/>
      <c r="AS80" s="1146"/>
      <c r="AT80" s="1146"/>
      <c r="AU80" s="1146"/>
      <c r="AV80" s="1146"/>
      <c r="AW80" s="1146"/>
      <c r="AX80" s="1146"/>
      <c r="AY80" s="1146"/>
      <c r="AZ80" s="1146"/>
      <c r="BA80" s="1146"/>
      <c r="BB80" s="1146"/>
      <c r="BC80" s="1146"/>
    </row>
    <row r="81" spans="1:55" s="1145" customFormat="1" ht="11.25">
      <c r="A81" s="1146"/>
      <c r="AR81" s="1146"/>
      <c r="AS81" s="1146"/>
      <c r="AT81" s="1146"/>
      <c r="AU81" s="1146"/>
      <c r="AV81" s="1146"/>
      <c r="AW81" s="1146"/>
      <c r="AX81" s="1146"/>
      <c r="AY81" s="1146"/>
      <c r="AZ81" s="1146"/>
      <c r="BA81" s="1146"/>
      <c r="BB81" s="1146"/>
      <c r="BC81" s="1146"/>
    </row>
    <row r="82" spans="1:55" s="1145" customFormat="1" ht="11.25">
      <c r="A82" s="1146"/>
      <c r="AR82" s="1146"/>
      <c r="AS82" s="1146"/>
      <c r="AT82" s="1146"/>
      <c r="AU82" s="1146"/>
      <c r="AV82" s="1146"/>
      <c r="AW82" s="1146"/>
      <c r="AX82" s="1146"/>
      <c r="AY82" s="1146"/>
      <c r="AZ82" s="1146"/>
      <c r="BA82" s="1146"/>
      <c r="BB82" s="1146"/>
      <c r="BC82" s="1146"/>
    </row>
    <row r="83" spans="1:55" s="1145" customFormat="1" ht="11.25">
      <c r="A83" s="1146"/>
      <c r="AR83" s="1146"/>
      <c r="AS83" s="1146"/>
      <c r="AT83" s="1146"/>
      <c r="AU83" s="1146"/>
      <c r="AV83" s="1146"/>
      <c r="AW83" s="1146"/>
      <c r="AX83" s="1146"/>
      <c r="AY83" s="1146"/>
      <c r="AZ83" s="1146"/>
      <c r="BA83" s="1146"/>
      <c r="BB83" s="1146"/>
      <c r="BC83" s="1146"/>
    </row>
    <row r="84" spans="1:55" s="1145" customFormat="1" ht="11.25">
      <c r="A84" s="1146"/>
      <c r="AR84" s="1146"/>
      <c r="AS84" s="1146"/>
      <c r="AT84" s="1146"/>
      <c r="AU84" s="1146"/>
      <c r="AV84" s="1146"/>
      <c r="AW84" s="1146"/>
      <c r="AX84" s="1146"/>
      <c r="AY84" s="1146"/>
      <c r="AZ84" s="1146"/>
      <c r="BA84" s="1146"/>
      <c r="BB84" s="1146"/>
      <c r="BC84" s="1146"/>
    </row>
    <row r="85" spans="1:55" s="1145" customFormat="1" ht="11.25">
      <c r="A85" s="1146"/>
      <c r="AR85" s="1146"/>
      <c r="AS85" s="1146"/>
      <c r="AT85" s="1146"/>
      <c r="AU85" s="1146"/>
      <c r="AV85" s="1146"/>
      <c r="AW85" s="1146"/>
      <c r="AX85" s="1146"/>
      <c r="AY85" s="1146"/>
      <c r="AZ85" s="1146"/>
      <c r="BA85" s="1146"/>
      <c r="BB85" s="1146"/>
      <c r="BC85" s="1146"/>
    </row>
    <row r="86" spans="1:55" s="1145" customFormat="1" ht="11.25">
      <c r="A86" s="1146"/>
      <c r="AR86" s="1146"/>
      <c r="AS86" s="1146"/>
      <c r="AT86" s="1146"/>
      <c r="AU86" s="1146"/>
      <c r="AV86" s="1146"/>
      <c r="AW86" s="1146"/>
      <c r="AX86" s="1146"/>
      <c r="AY86" s="1146"/>
      <c r="AZ86" s="1146"/>
      <c r="BA86" s="1146"/>
      <c r="BB86" s="1146"/>
      <c r="BC86" s="1146"/>
    </row>
    <row r="87" spans="1:55" s="1145" customFormat="1" ht="11.25">
      <c r="A87" s="1146"/>
      <c r="AR87" s="1146"/>
      <c r="AS87" s="1146"/>
      <c r="AT87" s="1146"/>
      <c r="AU87" s="1146"/>
      <c r="AV87" s="1146"/>
      <c r="AW87" s="1146"/>
      <c r="AX87" s="1146"/>
      <c r="AY87" s="1146"/>
      <c r="AZ87" s="1146"/>
      <c r="BA87" s="1146"/>
      <c r="BB87" s="1146"/>
      <c r="BC87" s="1146"/>
    </row>
    <row r="88" spans="1:55" s="1145" customFormat="1" ht="11.25">
      <c r="A88" s="1146"/>
      <c r="AR88" s="1146"/>
      <c r="AS88" s="1146"/>
      <c r="AT88" s="1146"/>
      <c r="AU88" s="1146"/>
      <c r="AV88" s="1146"/>
      <c r="AW88" s="1146"/>
      <c r="AX88" s="1146"/>
      <c r="AY88" s="1146"/>
      <c r="AZ88" s="1146"/>
      <c r="BA88" s="1146"/>
      <c r="BB88" s="1146"/>
      <c r="BC88" s="1146"/>
    </row>
    <row r="89" spans="1:55" s="1145" customFormat="1" ht="11.25">
      <c r="A89" s="1146"/>
      <c r="AR89" s="1146"/>
      <c r="AS89" s="1146"/>
      <c r="AT89" s="1146"/>
      <c r="AU89" s="1146"/>
      <c r="AV89" s="1146"/>
      <c r="AW89" s="1146"/>
      <c r="AX89" s="1146"/>
      <c r="AY89" s="1146"/>
      <c r="AZ89" s="1146"/>
      <c r="BA89" s="1146"/>
      <c r="BB89" s="1146"/>
      <c r="BC89" s="1146"/>
    </row>
    <row r="90" spans="1:55" s="1145" customFormat="1" ht="11.25">
      <c r="A90" s="1146"/>
      <c r="AR90" s="1146"/>
      <c r="AS90" s="1146"/>
      <c r="AT90" s="1146"/>
      <c r="AU90" s="1146"/>
      <c r="AV90" s="1146"/>
      <c r="AW90" s="1146"/>
      <c r="AX90" s="1146"/>
      <c r="AY90" s="1146"/>
      <c r="AZ90" s="1146"/>
      <c r="BA90" s="1146"/>
      <c r="BB90" s="1146"/>
      <c r="BC90" s="1146"/>
    </row>
    <row r="91" spans="1:55" s="1145" customFormat="1" ht="11.25">
      <c r="A91" s="1146"/>
      <c r="AR91" s="1146"/>
      <c r="AS91" s="1146"/>
      <c r="AT91" s="1146"/>
      <c r="AU91" s="1146"/>
      <c r="AV91" s="1146"/>
      <c r="AW91" s="1146"/>
      <c r="AX91" s="1146"/>
      <c r="AY91" s="1146"/>
      <c r="AZ91" s="1146"/>
      <c r="BA91" s="1146"/>
      <c r="BB91" s="1146"/>
      <c r="BC91" s="1146"/>
    </row>
    <row r="92" spans="1:55" s="1145" customFormat="1" ht="11.25">
      <c r="A92" s="1146"/>
      <c r="AR92" s="1146"/>
      <c r="AS92" s="1146"/>
      <c r="AT92" s="1146"/>
      <c r="AU92" s="1146"/>
      <c r="AV92" s="1146"/>
      <c r="AW92" s="1146"/>
      <c r="AX92" s="1146"/>
      <c r="AY92" s="1146"/>
      <c r="AZ92" s="1146"/>
      <c r="BA92" s="1146"/>
      <c r="BB92" s="1146"/>
      <c r="BC92" s="1146"/>
    </row>
    <row r="93" spans="1:55" s="1145" customFormat="1" ht="11.25">
      <c r="A93" s="1146"/>
      <c r="AR93" s="1146"/>
      <c r="AS93" s="1146"/>
      <c r="AT93" s="1146"/>
      <c r="AU93" s="1146"/>
      <c r="AV93" s="1146"/>
      <c r="AW93" s="1146"/>
      <c r="AX93" s="1146"/>
      <c r="AY93" s="1146"/>
      <c r="AZ93" s="1146"/>
      <c r="BA93" s="1146"/>
      <c r="BB93" s="1146"/>
      <c r="BC93" s="1146"/>
    </row>
    <row r="94" spans="1:55" s="1145" customFormat="1" ht="11.25">
      <c r="A94" s="1146"/>
      <c r="AR94" s="1146"/>
      <c r="AS94" s="1146"/>
      <c r="AT94" s="1146"/>
      <c r="AU94" s="1146"/>
      <c r="AV94" s="1146"/>
      <c r="AW94" s="1146"/>
      <c r="AX94" s="1146"/>
      <c r="AY94" s="1146"/>
      <c r="AZ94" s="1146"/>
      <c r="BA94" s="1146"/>
      <c r="BB94" s="1146"/>
      <c r="BC94" s="1146"/>
    </row>
    <row r="95" spans="1:55" s="1145" customFormat="1" ht="11.25">
      <c r="A95" s="1146"/>
      <c r="AR95" s="1146"/>
      <c r="AS95" s="1146"/>
      <c r="AT95" s="1146"/>
      <c r="AU95" s="1146"/>
      <c r="AV95" s="1146"/>
      <c r="AW95" s="1146"/>
      <c r="AX95" s="1146"/>
      <c r="AY95" s="1146"/>
      <c r="AZ95" s="1146"/>
      <c r="BA95" s="1146"/>
      <c r="BB95" s="1146"/>
      <c r="BC95" s="1146"/>
    </row>
    <row r="96" spans="1:55" s="1145" customFormat="1" ht="11.25">
      <c r="A96" s="1146"/>
      <c r="AR96" s="1146"/>
      <c r="AS96" s="1146"/>
      <c r="AT96" s="1146"/>
      <c r="AU96" s="1146"/>
      <c r="AV96" s="1146"/>
      <c r="AW96" s="1146"/>
      <c r="AX96" s="1146"/>
      <c r="AY96" s="1146"/>
      <c r="AZ96" s="1146"/>
      <c r="BA96" s="1146"/>
      <c r="BB96" s="1146"/>
      <c r="BC96" s="1146"/>
    </row>
    <row r="97" spans="1:55" s="1145" customFormat="1" ht="11.25">
      <c r="A97" s="1146"/>
      <c r="AR97" s="1146"/>
      <c r="AS97" s="1146"/>
      <c r="AT97" s="1146"/>
      <c r="AU97" s="1146"/>
      <c r="AV97" s="1146"/>
      <c r="AW97" s="1146"/>
      <c r="AX97" s="1146"/>
      <c r="AY97" s="1146"/>
      <c r="AZ97" s="1146"/>
      <c r="BA97" s="1146"/>
      <c r="BB97" s="1146"/>
      <c r="BC97" s="1146"/>
    </row>
    <row r="98" spans="1:55" s="1145" customFormat="1" ht="11.25">
      <c r="A98" s="1146"/>
      <c r="AR98" s="1146"/>
      <c r="AS98" s="1146"/>
      <c r="AT98" s="1146"/>
      <c r="AU98" s="1146"/>
      <c r="AV98" s="1146"/>
      <c r="AW98" s="1146"/>
      <c r="AX98" s="1146"/>
      <c r="AY98" s="1146"/>
      <c r="AZ98" s="1146"/>
      <c r="BA98" s="1146"/>
      <c r="BB98" s="1146"/>
      <c r="BC98" s="1146"/>
    </row>
    <row r="99" spans="1:55" s="1145" customFormat="1" ht="11.25">
      <c r="A99" s="1146"/>
      <c r="AR99" s="1146"/>
      <c r="AS99" s="1146"/>
      <c r="AT99" s="1146"/>
      <c r="AU99" s="1146"/>
      <c r="AV99" s="1146"/>
      <c r="AW99" s="1146"/>
      <c r="AX99" s="1146"/>
      <c r="AY99" s="1146"/>
      <c r="AZ99" s="1146"/>
      <c r="BA99" s="1146"/>
      <c r="BB99" s="1146"/>
      <c r="BC99" s="1146"/>
    </row>
    <row r="100" spans="1:55" s="1145" customFormat="1" ht="11.25">
      <c r="A100" s="1146"/>
      <c r="AR100" s="1146"/>
      <c r="AS100" s="1146"/>
      <c r="AT100" s="1146"/>
      <c r="AU100" s="1146"/>
      <c r="AV100" s="1146"/>
      <c r="AW100" s="1146"/>
      <c r="AX100" s="1146"/>
      <c r="AY100" s="1146"/>
      <c r="AZ100" s="1146"/>
      <c r="BA100" s="1146"/>
      <c r="BB100" s="1146"/>
      <c r="BC100" s="1146"/>
    </row>
    <row r="101" spans="1:55" s="1145" customFormat="1" ht="11.25">
      <c r="A101" s="1146"/>
      <c r="AR101" s="1146"/>
      <c r="AS101" s="1146"/>
      <c r="AT101" s="1146"/>
      <c r="AU101" s="1146"/>
      <c r="AV101" s="1146"/>
      <c r="AW101" s="1146"/>
      <c r="AX101" s="1146"/>
      <c r="AY101" s="1146"/>
      <c r="AZ101" s="1146"/>
      <c r="BA101" s="1146"/>
      <c r="BB101" s="1146"/>
      <c r="BC101" s="1146"/>
    </row>
    <row r="102" spans="1:55" s="1145" customFormat="1" ht="11.25">
      <c r="A102" s="1146"/>
      <c r="AR102" s="1146"/>
      <c r="AS102" s="1146"/>
      <c r="AT102" s="1146"/>
      <c r="AU102" s="1146"/>
      <c r="AV102" s="1146"/>
      <c r="AW102" s="1146"/>
      <c r="AX102" s="1146"/>
      <c r="AY102" s="1146"/>
      <c r="AZ102" s="1146"/>
      <c r="BA102" s="1146"/>
      <c r="BB102" s="1146"/>
      <c r="BC102" s="1146"/>
    </row>
    <row r="103" spans="1:55" s="1145" customFormat="1" ht="11.25">
      <c r="AR103" s="1146"/>
      <c r="AS103" s="1146"/>
      <c r="AT103" s="1146"/>
      <c r="AU103" s="1146"/>
      <c r="AV103" s="1146"/>
      <c r="AW103" s="1146"/>
      <c r="AX103" s="1146"/>
      <c r="AY103" s="1146"/>
      <c r="AZ103" s="1146"/>
      <c r="BA103" s="1146"/>
      <c r="BB103" s="1146"/>
      <c r="BC103" s="1146"/>
    </row>
    <row r="104" spans="1:55" s="1145" customFormat="1" ht="11.25">
      <c r="AR104" s="1146"/>
      <c r="AS104" s="1146"/>
      <c r="AT104" s="1146"/>
      <c r="AU104" s="1146"/>
      <c r="AV104" s="1146"/>
      <c r="AW104" s="1146"/>
      <c r="AX104" s="1146"/>
      <c r="AY104" s="1146"/>
      <c r="AZ104" s="1146"/>
      <c r="BA104" s="1146"/>
      <c r="BB104" s="1146"/>
      <c r="BC104" s="1146"/>
    </row>
    <row r="105" spans="1:55" s="1145" customFormat="1" ht="11.25">
      <c r="AR105" s="1146"/>
      <c r="AS105" s="1146"/>
      <c r="AT105" s="1146"/>
      <c r="AU105" s="1146"/>
      <c r="AV105" s="1146"/>
      <c r="AW105" s="1146"/>
      <c r="AX105" s="1146"/>
      <c r="AY105" s="1146"/>
      <c r="AZ105" s="1146"/>
      <c r="BA105" s="1146"/>
      <c r="BB105" s="1146"/>
      <c r="BC105" s="1146"/>
    </row>
    <row r="106" spans="1:55" s="1145" customFormat="1" ht="11.25">
      <c r="AR106" s="1146"/>
      <c r="AS106" s="1146"/>
      <c r="AT106" s="1146"/>
      <c r="AU106" s="1146"/>
      <c r="AV106" s="1146"/>
      <c r="AW106" s="1146"/>
      <c r="AX106" s="1146"/>
      <c r="AY106" s="1146"/>
      <c r="AZ106" s="1146"/>
      <c r="BA106" s="1146"/>
      <c r="BB106" s="1146"/>
      <c r="BC106" s="1146"/>
    </row>
    <row r="107" spans="1:55" s="1145" customFormat="1" ht="11.25">
      <c r="AR107" s="1146"/>
      <c r="AS107" s="1146"/>
      <c r="AT107" s="1146"/>
      <c r="AU107" s="1146"/>
      <c r="AV107" s="1146"/>
      <c r="AW107" s="1146"/>
      <c r="AX107" s="1146"/>
      <c r="AY107" s="1146"/>
      <c r="AZ107" s="1146"/>
      <c r="BA107" s="1146"/>
      <c r="BB107" s="1146"/>
      <c r="BC107" s="1146"/>
    </row>
    <row r="108" spans="1:55" s="1145" customFormat="1" ht="11.25">
      <c r="AR108" s="1146"/>
      <c r="AS108" s="1146"/>
      <c r="AT108" s="1146"/>
      <c r="AU108" s="1146"/>
      <c r="AV108" s="1146"/>
      <c r="AW108" s="1146"/>
      <c r="AX108" s="1146"/>
      <c r="AY108" s="1146"/>
      <c r="AZ108" s="1146"/>
      <c r="BA108" s="1146"/>
      <c r="BB108" s="1146"/>
      <c r="BC108" s="1146"/>
    </row>
    <row r="109" spans="1:55" s="1145" customFormat="1" ht="11.25">
      <c r="AR109" s="1146"/>
      <c r="AS109" s="1146"/>
      <c r="AT109" s="1146"/>
      <c r="AU109" s="1146"/>
      <c r="AV109" s="1146"/>
      <c r="AW109" s="1146"/>
      <c r="AX109" s="1146"/>
      <c r="AY109" s="1146"/>
      <c r="AZ109" s="1146"/>
      <c r="BA109" s="1146"/>
      <c r="BB109" s="1146"/>
      <c r="BC109" s="1146"/>
    </row>
    <row r="110" spans="1:55" s="1145" customFormat="1" ht="11.25">
      <c r="AR110" s="1146"/>
      <c r="AS110" s="1146"/>
      <c r="AT110" s="1146"/>
      <c r="AU110" s="1146"/>
      <c r="AV110" s="1146"/>
      <c r="AW110" s="1146"/>
      <c r="AX110" s="1146"/>
      <c r="AY110" s="1146"/>
      <c r="AZ110" s="1146"/>
      <c r="BA110" s="1146"/>
      <c r="BB110" s="1146"/>
      <c r="BC110" s="1146"/>
    </row>
    <row r="111" spans="1:55" s="1145" customFormat="1" ht="11.25">
      <c r="AR111" s="1146"/>
      <c r="AS111" s="1146"/>
      <c r="AT111" s="1146"/>
      <c r="AU111" s="1146"/>
      <c r="AV111" s="1146"/>
      <c r="AW111" s="1146"/>
      <c r="AX111" s="1146"/>
      <c r="AY111" s="1146"/>
      <c r="AZ111" s="1146"/>
      <c r="BA111" s="1146"/>
      <c r="BB111" s="1146"/>
      <c r="BC111" s="1146"/>
    </row>
    <row r="112" spans="1:55" s="1145" customFormat="1" ht="11.25">
      <c r="AR112" s="1146"/>
      <c r="AS112" s="1146"/>
      <c r="AT112" s="1146"/>
      <c r="AU112" s="1146"/>
      <c r="AV112" s="1146"/>
      <c r="AW112" s="1146"/>
      <c r="AX112" s="1146"/>
      <c r="AY112" s="1146"/>
      <c r="AZ112" s="1146"/>
      <c r="BA112" s="1146"/>
      <c r="BB112" s="1146"/>
      <c r="BC112" s="1146"/>
    </row>
    <row r="113" spans="44:55" s="1145" customFormat="1" ht="11.25">
      <c r="AR113" s="1146"/>
      <c r="AS113" s="1146"/>
      <c r="AT113" s="1146"/>
      <c r="AU113" s="1146"/>
      <c r="AV113" s="1146"/>
      <c r="AW113" s="1146"/>
      <c r="AX113" s="1146"/>
      <c r="AY113" s="1146"/>
      <c r="AZ113" s="1146"/>
      <c r="BA113" s="1146"/>
      <c r="BB113" s="1146"/>
      <c r="BC113" s="1146"/>
    </row>
    <row r="114" spans="44:55" s="1145" customFormat="1" ht="11.25">
      <c r="AR114" s="1146"/>
      <c r="AS114" s="1146"/>
      <c r="AT114" s="1146"/>
      <c r="AU114" s="1146"/>
      <c r="AV114" s="1146"/>
      <c r="AW114" s="1146"/>
      <c r="AX114" s="1146"/>
      <c r="AY114" s="1146"/>
      <c r="AZ114" s="1146"/>
      <c r="BA114" s="1146"/>
      <c r="BB114" s="1146"/>
      <c r="BC114" s="1146"/>
    </row>
    <row r="115" spans="44:55" s="1145" customFormat="1" ht="11.25">
      <c r="AR115" s="1146"/>
      <c r="AS115" s="1146"/>
      <c r="AT115" s="1146"/>
      <c r="AU115" s="1146"/>
      <c r="AV115" s="1146"/>
      <c r="AW115" s="1146"/>
      <c r="AX115" s="1146"/>
      <c r="AY115" s="1146"/>
      <c r="AZ115" s="1146"/>
      <c r="BA115" s="1146"/>
      <c r="BB115" s="1146"/>
      <c r="BC115" s="1146"/>
    </row>
    <row r="116" spans="44:55" s="1145" customFormat="1" ht="11.25">
      <c r="AR116" s="1146"/>
      <c r="AS116" s="1146"/>
      <c r="AT116" s="1146"/>
      <c r="AU116" s="1146"/>
      <c r="AV116" s="1146"/>
      <c r="AW116" s="1146"/>
      <c r="AX116" s="1146"/>
      <c r="AY116" s="1146"/>
      <c r="AZ116" s="1146"/>
      <c r="BA116" s="1146"/>
      <c r="BB116" s="1146"/>
      <c r="BC116" s="1146"/>
    </row>
    <row r="117" spans="44:55" s="1145" customFormat="1" ht="11.25">
      <c r="AR117" s="1146"/>
      <c r="AS117" s="1146"/>
      <c r="AT117" s="1146"/>
      <c r="AU117" s="1146"/>
      <c r="AV117" s="1146"/>
      <c r="AW117" s="1146"/>
      <c r="AX117" s="1146"/>
      <c r="AY117" s="1146"/>
      <c r="AZ117" s="1146"/>
      <c r="BA117" s="1146"/>
      <c r="BB117" s="1146"/>
      <c r="BC117" s="1146"/>
    </row>
    <row r="118" spans="44:55" s="1145" customFormat="1" ht="11.25">
      <c r="AR118" s="1146"/>
      <c r="AS118" s="1146"/>
      <c r="AT118" s="1146"/>
      <c r="AU118" s="1146"/>
      <c r="AV118" s="1146"/>
      <c r="AW118" s="1146"/>
      <c r="AX118" s="1146"/>
      <c r="AY118" s="1146"/>
      <c r="AZ118" s="1146"/>
      <c r="BA118" s="1146"/>
      <c r="BB118" s="1146"/>
      <c r="BC118" s="1146"/>
    </row>
    <row r="119" spans="44:55" s="1145" customFormat="1" ht="11.25">
      <c r="AR119" s="1146"/>
      <c r="AS119" s="1146"/>
      <c r="AT119" s="1146"/>
      <c r="AU119" s="1146"/>
      <c r="AV119" s="1146"/>
      <c r="AW119" s="1146"/>
      <c r="AX119" s="1146"/>
      <c r="AY119" s="1146"/>
      <c r="AZ119" s="1146"/>
      <c r="BA119" s="1146"/>
      <c r="BB119" s="1146"/>
      <c r="BC119" s="1146"/>
    </row>
    <row r="120" spans="44:55" s="1145" customFormat="1" ht="11.25">
      <c r="AR120" s="1146"/>
      <c r="AS120" s="1146"/>
      <c r="AT120" s="1146"/>
      <c r="AU120" s="1146"/>
      <c r="AV120" s="1146"/>
      <c r="AW120" s="1146"/>
      <c r="AX120" s="1146"/>
      <c r="AY120" s="1146"/>
      <c r="AZ120" s="1146"/>
      <c r="BA120" s="1146"/>
      <c r="BB120" s="1146"/>
      <c r="BC120" s="1146"/>
    </row>
    <row r="121" spans="44:55" s="1145" customFormat="1" ht="11.25">
      <c r="AR121" s="1146"/>
      <c r="AS121" s="1146"/>
      <c r="AT121" s="1146"/>
      <c r="AU121" s="1146"/>
      <c r="AV121" s="1146"/>
      <c r="AW121" s="1146"/>
      <c r="AX121" s="1146"/>
      <c r="AY121" s="1146"/>
      <c r="AZ121" s="1146"/>
      <c r="BA121" s="1146"/>
      <c r="BB121" s="1146"/>
      <c r="BC121" s="1146"/>
    </row>
    <row r="122" spans="44:55" s="1145" customFormat="1" ht="11.25">
      <c r="AR122" s="1146"/>
      <c r="AS122" s="1146"/>
      <c r="AT122" s="1146"/>
      <c r="AU122" s="1146"/>
      <c r="AV122" s="1146"/>
      <c r="AW122" s="1146"/>
      <c r="AX122" s="1146"/>
      <c r="AY122" s="1146"/>
      <c r="AZ122" s="1146"/>
      <c r="BA122" s="1146"/>
      <c r="BB122" s="1146"/>
      <c r="BC122" s="1146"/>
    </row>
    <row r="123" spans="44:55" s="1145" customFormat="1" ht="11.25">
      <c r="AR123" s="1146"/>
      <c r="AS123" s="1146"/>
      <c r="AT123" s="1146"/>
      <c r="AU123" s="1146"/>
      <c r="AV123" s="1146"/>
      <c r="AW123" s="1146"/>
      <c r="AX123" s="1146"/>
      <c r="AY123" s="1146"/>
      <c r="AZ123" s="1146"/>
      <c r="BA123" s="1146"/>
      <c r="BB123" s="1146"/>
      <c r="BC123" s="1146"/>
    </row>
    <row r="124" spans="44:55" s="1145" customFormat="1" ht="11.25">
      <c r="AR124" s="1146"/>
      <c r="AS124" s="1146"/>
      <c r="AT124" s="1146"/>
      <c r="AU124" s="1146"/>
      <c r="AV124" s="1146"/>
      <c r="AW124" s="1146"/>
      <c r="AX124" s="1146"/>
      <c r="AY124" s="1146"/>
      <c r="AZ124" s="1146"/>
      <c r="BA124" s="1146"/>
      <c r="BB124" s="1146"/>
      <c r="BC124" s="1146"/>
    </row>
    <row r="125" spans="44:55" s="1145" customFormat="1" ht="11.25">
      <c r="AR125" s="1146"/>
      <c r="AS125" s="1146"/>
      <c r="AT125" s="1146"/>
      <c r="AU125" s="1146"/>
      <c r="AV125" s="1146"/>
      <c r="AW125" s="1146"/>
      <c r="AX125" s="1146"/>
      <c r="AY125" s="1146"/>
      <c r="AZ125" s="1146"/>
      <c r="BA125" s="1146"/>
      <c r="BB125" s="1146"/>
      <c r="BC125" s="1146"/>
    </row>
    <row r="126" spans="44:55" s="1145" customFormat="1" ht="11.25">
      <c r="AR126" s="1146"/>
      <c r="AS126" s="1146"/>
      <c r="AT126" s="1146"/>
      <c r="AU126" s="1146"/>
      <c r="AV126" s="1146"/>
      <c r="AW126" s="1146"/>
      <c r="AX126" s="1146"/>
      <c r="AY126" s="1146"/>
      <c r="AZ126" s="1146"/>
      <c r="BA126" s="1146"/>
      <c r="BB126" s="1146"/>
      <c r="BC126" s="1146"/>
    </row>
    <row r="127" spans="44:55" s="1145" customFormat="1" ht="11.25">
      <c r="AR127" s="1146"/>
      <c r="AS127" s="1146"/>
      <c r="AT127" s="1146"/>
      <c r="AU127" s="1146"/>
      <c r="AV127" s="1146"/>
      <c r="AW127" s="1146"/>
      <c r="AX127" s="1146"/>
      <c r="AY127" s="1146"/>
      <c r="AZ127" s="1146"/>
      <c r="BA127" s="1146"/>
      <c r="BB127" s="1146"/>
      <c r="BC127" s="1146"/>
    </row>
    <row r="128" spans="44:55" s="1145" customFormat="1" ht="11.25">
      <c r="AR128" s="1146"/>
      <c r="AS128" s="1146"/>
      <c r="AT128" s="1146"/>
      <c r="AU128" s="1146"/>
      <c r="AV128" s="1146"/>
      <c r="AW128" s="1146"/>
      <c r="AX128" s="1146"/>
      <c r="AY128" s="1146"/>
      <c r="AZ128" s="1146"/>
      <c r="BA128" s="1146"/>
      <c r="BB128" s="1146"/>
      <c r="BC128" s="1146"/>
    </row>
    <row r="129" spans="44:55" s="1145" customFormat="1" ht="11.25">
      <c r="AR129" s="1146"/>
      <c r="AS129" s="1146"/>
      <c r="AT129" s="1146"/>
      <c r="AU129" s="1146"/>
      <c r="AV129" s="1146"/>
      <c r="AW129" s="1146"/>
      <c r="AX129" s="1146"/>
      <c r="AY129" s="1146"/>
      <c r="AZ129" s="1146"/>
      <c r="BA129" s="1146"/>
      <c r="BB129" s="1146"/>
      <c r="BC129" s="1146"/>
    </row>
    <row r="130" spans="44:55" s="1145" customFormat="1" ht="11.25">
      <c r="AR130" s="1146"/>
      <c r="AS130" s="1146"/>
      <c r="AT130" s="1146"/>
      <c r="AU130" s="1146"/>
      <c r="AV130" s="1146"/>
      <c r="AW130" s="1146"/>
      <c r="AX130" s="1146"/>
      <c r="AY130" s="1146"/>
      <c r="AZ130" s="1146"/>
      <c r="BA130" s="1146"/>
      <c r="BB130" s="1146"/>
      <c r="BC130" s="1146"/>
    </row>
    <row r="131" spans="44:55" s="1145" customFormat="1" ht="11.25">
      <c r="AR131" s="1146"/>
      <c r="AS131" s="1146"/>
      <c r="AT131" s="1146"/>
      <c r="AU131" s="1146"/>
      <c r="AV131" s="1146"/>
      <c r="AW131" s="1146"/>
      <c r="AX131" s="1146"/>
      <c r="AY131" s="1146"/>
      <c r="AZ131" s="1146"/>
      <c r="BA131" s="1146"/>
      <c r="BB131" s="1146"/>
      <c r="BC131" s="1146"/>
    </row>
    <row r="132" spans="44:55" s="1145" customFormat="1" ht="11.25">
      <c r="AR132" s="1146"/>
      <c r="AS132" s="1146"/>
      <c r="AT132" s="1146"/>
      <c r="AU132" s="1146"/>
      <c r="AV132" s="1146"/>
      <c r="AW132" s="1146"/>
      <c r="AX132" s="1146"/>
      <c r="AY132" s="1146"/>
      <c r="AZ132" s="1146"/>
      <c r="BA132" s="1146"/>
      <c r="BB132" s="1146"/>
      <c r="BC132" s="1146"/>
    </row>
    <row r="133" spans="44:55" s="1145" customFormat="1" ht="11.25">
      <c r="AR133" s="1146"/>
      <c r="AS133" s="1146"/>
      <c r="AT133" s="1146"/>
      <c r="AU133" s="1146"/>
      <c r="AV133" s="1146"/>
      <c r="AW133" s="1146"/>
      <c r="AX133" s="1146"/>
      <c r="AY133" s="1146"/>
      <c r="AZ133" s="1146"/>
      <c r="BA133" s="1146"/>
      <c r="BB133" s="1146"/>
      <c r="BC133" s="1146"/>
    </row>
    <row r="134" spans="44:55" s="1145" customFormat="1" ht="11.25">
      <c r="AR134" s="1146"/>
      <c r="AS134" s="1146"/>
      <c r="AT134" s="1146"/>
      <c r="AU134" s="1146"/>
      <c r="AV134" s="1146"/>
      <c r="AW134" s="1146"/>
      <c r="AX134" s="1146"/>
      <c r="AY134" s="1146"/>
      <c r="AZ134" s="1146"/>
      <c r="BA134" s="1146"/>
      <c r="BB134" s="1146"/>
      <c r="BC134" s="1146"/>
    </row>
    <row r="135" spans="44:55" s="1145" customFormat="1" ht="11.25">
      <c r="AR135" s="1146"/>
      <c r="AS135" s="1146"/>
      <c r="AT135" s="1146"/>
      <c r="AU135" s="1146"/>
      <c r="AV135" s="1146"/>
      <c r="AW135" s="1146"/>
      <c r="AX135" s="1146"/>
      <c r="AY135" s="1146"/>
      <c r="AZ135" s="1146"/>
      <c r="BA135" s="1146"/>
      <c r="BB135" s="1146"/>
      <c r="BC135" s="1146"/>
    </row>
    <row r="136" spans="44:55" s="1145" customFormat="1" ht="11.25">
      <c r="AR136" s="1146"/>
      <c r="AS136" s="1146"/>
      <c r="AT136" s="1146"/>
      <c r="AU136" s="1146"/>
      <c r="AV136" s="1146"/>
      <c r="AW136" s="1146"/>
      <c r="AX136" s="1146"/>
      <c r="AY136" s="1146"/>
      <c r="AZ136" s="1146"/>
      <c r="BA136" s="1146"/>
      <c r="BB136" s="1146"/>
      <c r="BC136" s="1146"/>
    </row>
    <row r="137" spans="44:55" s="1145" customFormat="1" ht="11.25">
      <c r="AR137" s="1146"/>
      <c r="AS137" s="1146"/>
      <c r="AT137" s="1146"/>
      <c r="AU137" s="1146"/>
      <c r="AV137" s="1146"/>
      <c r="AW137" s="1146"/>
      <c r="AX137" s="1146"/>
      <c r="AY137" s="1146"/>
      <c r="AZ137" s="1146"/>
      <c r="BA137" s="1146"/>
      <c r="BB137" s="1146"/>
      <c r="BC137" s="1146"/>
    </row>
    <row r="138" spans="44:55" s="1145" customFormat="1" ht="11.25">
      <c r="AR138" s="1146"/>
      <c r="AS138" s="1146"/>
      <c r="AT138" s="1146"/>
      <c r="AU138" s="1146"/>
      <c r="AV138" s="1146"/>
      <c r="AW138" s="1146"/>
      <c r="AX138" s="1146"/>
      <c r="AY138" s="1146"/>
      <c r="AZ138" s="1146"/>
      <c r="BA138" s="1146"/>
      <c r="BB138" s="1146"/>
      <c r="BC138" s="1146"/>
    </row>
    <row r="139" spans="44:55" s="1145" customFormat="1" ht="11.25">
      <c r="AR139" s="1146"/>
      <c r="AS139" s="1146"/>
      <c r="AT139" s="1146"/>
      <c r="AU139" s="1146"/>
      <c r="AV139" s="1146"/>
      <c r="AW139" s="1146"/>
      <c r="AX139" s="1146"/>
      <c r="AY139" s="1146"/>
      <c r="AZ139" s="1146"/>
      <c r="BA139" s="1146"/>
      <c r="BB139" s="1146"/>
      <c r="BC139" s="1146"/>
    </row>
    <row r="140" spans="44:55" s="1145" customFormat="1" ht="11.25">
      <c r="AR140" s="1146"/>
      <c r="AS140" s="1146"/>
      <c r="AT140" s="1146"/>
      <c r="AU140" s="1146"/>
      <c r="AV140" s="1146"/>
      <c r="AW140" s="1146"/>
      <c r="AX140" s="1146"/>
      <c r="AY140" s="1146"/>
      <c r="AZ140" s="1146"/>
      <c r="BA140" s="1146"/>
      <c r="BB140" s="1146"/>
      <c r="BC140" s="1146"/>
    </row>
    <row r="141" spans="44:55" s="1145" customFormat="1" ht="11.25">
      <c r="AR141" s="1146"/>
      <c r="AS141" s="1146"/>
      <c r="AT141" s="1146"/>
      <c r="AU141" s="1146"/>
      <c r="AV141" s="1146"/>
      <c r="AW141" s="1146"/>
      <c r="AX141" s="1146"/>
      <c r="AY141" s="1146"/>
      <c r="AZ141" s="1146"/>
      <c r="BA141" s="1146"/>
      <c r="BB141" s="1146"/>
      <c r="BC141" s="1146"/>
    </row>
    <row r="142" spans="44:55" s="1145" customFormat="1" ht="11.25">
      <c r="AR142" s="1146"/>
      <c r="AS142" s="1146"/>
      <c r="AT142" s="1146"/>
      <c r="AU142" s="1146"/>
      <c r="AV142" s="1146"/>
      <c r="AW142" s="1146"/>
      <c r="AX142" s="1146"/>
      <c r="AY142" s="1146"/>
      <c r="AZ142" s="1146"/>
      <c r="BA142" s="1146"/>
      <c r="BB142" s="1146"/>
      <c r="BC142" s="1146"/>
    </row>
    <row r="143" spans="44:55" s="1145" customFormat="1" ht="11.25">
      <c r="AR143" s="1146"/>
      <c r="AS143" s="1146"/>
      <c r="AT143" s="1146"/>
      <c r="AU143" s="1146"/>
      <c r="AV143" s="1146"/>
      <c r="AW143" s="1146"/>
      <c r="AX143" s="1146"/>
      <c r="AY143" s="1146"/>
      <c r="AZ143" s="1146"/>
      <c r="BA143" s="1146"/>
      <c r="BB143" s="1146"/>
      <c r="BC143" s="1146"/>
    </row>
    <row r="144" spans="44:55" s="1145" customFormat="1" ht="11.25">
      <c r="AR144" s="1146"/>
      <c r="AS144" s="1146"/>
      <c r="AT144" s="1146"/>
      <c r="AU144" s="1146"/>
      <c r="AV144" s="1146"/>
      <c r="AW144" s="1146"/>
      <c r="AX144" s="1146"/>
      <c r="AY144" s="1146"/>
      <c r="AZ144" s="1146"/>
      <c r="BA144" s="1146"/>
      <c r="BB144" s="1146"/>
      <c r="BC144" s="1146"/>
    </row>
    <row r="145" spans="44:55" s="1145" customFormat="1" ht="11.25">
      <c r="AR145" s="1146"/>
      <c r="AS145" s="1146"/>
      <c r="AT145" s="1146"/>
      <c r="AU145" s="1146"/>
      <c r="AV145" s="1146"/>
      <c r="AW145" s="1146"/>
      <c r="AX145" s="1146"/>
      <c r="AY145" s="1146"/>
      <c r="AZ145" s="1146"/>
      <c r="BA145" s="1146"/>
      <c r="BB145" s="1146"/>
      <c r="BC145" s="1146"/>
    </row>
    <row r="146" spans="44:55" s="1145" customFormat="1" ht="11.25">
      <c r="AR146" s="1146"/>
      <c r="AS146" s="1146"/>
      <c r="AT146" s="1146"/>
      <c r="AU146" s="1146"/>
      <c r="AV146" s="1146"/>
      <c r="AW146" s="1146"/>
      <c r="AX146" s="1146"/>
      <c r="AY146" s="1146"/>
      <c r="AZ146" s="1146"/>
      <c r="BA146" s="1146"/>
      <c r="BB146" s="1146"/>
      <c r="BC146" s="1146"/>
    </row>
    <row r="147" spans="44:55" s="1145" customFormat="1" ht="11.25">
      <c r="AR147" s="1146"/>
      <c r="AS147" s="1146"/>
      <c r="AT147" s="1146"/>
      <c r="AU147" s="1146"/>
      <c r="AV147" s="1146"/>
      <c r="AW147" s="1146"/>
      <c r="AX147" s="1146"/>
      <c r="AY147" s="1146"/>
      <c r="AZ147" s="1146"/>
      <c r="BA147" s="1146"/>
      <c r="BB147" s="1146"/>
      <c r="BC147" s="1146"/>
    </row>
    <row r="148" spans="44:55" s="1145" customFormat="1" ht="11.25">
      <c r="AR148" s="1146"/>
      <c r="AS148" s="1146"/>
      <c r="AT148" s="1146"/>
      <c r="AU148" s="1146"/>
      <c r="AV148" s="1146"/>
      <c r="AW148" s="1146"/>
      <c r="AX148" s="1146"/>
      <c r="AY148" s="1146"/>
      <c r="AZ148" s="1146"/>
      <c r="BA148" s="1146"/>
      <c r="BB148" s="1146"/>
      <c r="BC148" s="1146"/>
    </row>
    <row r="149" spans="44:55" s="1145" customFormat="1" ht="11.25">
      <c r="AR149" s="1146"/>
      <c r="AS149" s="1146"/>
      <c r="AT149" s="1146"/>
      <c r="AU149" s="1146"/>
      <c r="AV149" s="1146"/>
      <c r="AW149" s="1146"/>
      <c r="AX149" s="1146"/>
      <c r="AY149" s="1146"/>
      <c r="AZ149" s="1146"/>
      <c r="BA149" s="1146"/>
      <c r="BB149" s="1146"/>
      <c r="BC149" s="1146"/>
    </row>
    <row r="150" spans="44:55" s="1145" customFormat="1" ht="11.25">
      <c r="AR150" s="1146"/>
      <c r="AS150" s="1146"/>
      <c r="AT150" s="1146"/>
      <c r="AU150" s="1146"/>
      <c r="AV150" s="1146"/>
      <c r="AW150" s="1146"/>
      <c r="AX150" s="1146"/>
      <c r="AY150" s="1146"/>
      <c r="AZ150" s="1146"/>
      <c r="BA150" s="1146"/>
      <c r="BB150" s="1146"/>
      <c r="BC150" s="1146"/>
    </row>
    <row r="151" spans="44:55" s="1145" customFormat="1" ht="11.25">
      <c r="AR151" s="1146"/>
      <c r="AS151" s="1146"/>
      <c r="AT151" s="1146"/>
      <c r="AU151" s="1146"/>
      <c r="AV151" s="1146"/>
      <c r="AW151" s="1146"/>
      <c r="AX151" s="1146"/>
      <c r="AY151" s="1146"/>
      <c r="AZ151" s="1146"/>
      <c r="BA151" s="1146"/>
      <c r="BB151" s="1146"/>
      <c r="BC151" s="1146"/>
    </row>
    <row r="152" spans="44:55" s="1145" customFormat="1" ht="11.25">
      <c r="AR152" s="1146"/>
      <c r="AS152" s="1146"/>
      <c r="AT152" s="1146"/>
      <c r="AU152" s="1146"/>
      <c r="AV152" s="1146"/>
      <c r="AW152" s="1146"/>
      <c r="AX152" s="1146"/>
      <c r="AY152" s="1146"/>
      <c r="AZ152" s="1146"/>
      <c r="BA152" s="1146"/>
      <c r="BB152" s="1146"/>
      <c r="BC152" s="1146"/>
    </row>
    <row r="153" spans="44:55" s="1145" customFormat="1" ht="11.25">
      <c r="AR153" s="1146"/>
      <c r="AS153" s="1146"/>
      <c r="AT153" s="1146"/>
      <c r="AU153" s="1146"/>
      <c r="AV153" s="1146"/>
      <c r="AW153" s="1146"/>
      <c r="AX153" s="1146"/>
      <c r="AY153" s="1146"/>
      <c r="AZ153" s="1146"/>
      <c r="BA153" s="1146"/>
      <c r="BB153" s="1146"/>
      <c r="BC153" s="1146"/>
    </row>
    <row r="154" spans="44:55" s="1145" customFormat="1" ht="11.25">
      <c r="AR154" s="1146"/>
      <c r="AS154" s="1146"/>
      <c r="AT154" s="1146"/>
      <c r="AU154" s="1146"/>
      <c r="AV154" s="1146"/>
      <c r="AW154" s="1146"/>
      <c r="AX154" s="1146"/>
      <c r="AY154" s="1146"/>
      <c r="AZ154" s="1146"/>
      <c r="BA154" s="1146"/>
      <c r="BB154" s="1146"/>
      <c r="BC154" s="1146"/>
    </row>
    <row r="155" spans="44:55" s="1145" customFormat="1" ht="11.25">
      <c r="AR155" s="1146"/>
      <c r="AS155" s="1146"/>
      <c r="AT155" s="1146"/>
      <c r="AU155" s="1146"/>
      <c r="AV155" s="1146"/>
      <c r="AW155" s="1146"/>
      <c r="AX155" s="1146"/>
      <c r="AY155" s="1146"/>
      <c r="AZ155" s="1146"/>
      <c r="BA155" s="1146"/>
      <c r="BB155" s="1146"/>
      <c r="BC155" s="1146"/>
    </row>
    <row r="156" spans="44:55" s="1145" customFormat="1" ht="11.25">
      <c r="AR156" s="1146"/>
      <c r="AS156" s="1146"/>
      <c r="AT156" s="1146"/>
      <c r="AU156" s="1146"/>
      <c r="AV156" s="1146"/>
      <c r="AW156" s="1146"/>
      <c r="AX156" s="1146"/>
      <c r="AY156" s="1146"/>
      <c r="AZ156" s="1146"/>
      <c r="BA156" s="1146"/>
      <c r="BB156" s="1146"/>
      <c r="BC156" s="1146"/>
    </row>
    <row r="157" spans="44:55" s="1145" customFormat="1" ht="11.25">
      <c r="AR157" s="1146"/>
      <c r="AS157" s="1146"/>
      <c r="AT157" s="1146"/>
      <c r="AU157" s="1146"/>
      <c r="AV157" s="1146"/>
      <c r="AW157" s="1146"/>
      <c r="AX157" s="1146"/>
      <c r="AY157" s="1146"/>
      <c r="AZ157" s="1146"/>
      <c r="BA157" s="1146"/>
      <c r="BB157" s="1146"/>
      <c r="BC157" s="1146"/>
    </row>
    <row r="158" spans="44:55" s="1145" customFormat="1" ht="11.25">
      <c r="AR158" s="1146"/>
      <c r="AS158" s="1146"/>
      <c r="AT158" s="1146"/>
      <c r="AU158" s="1146"/>
      <c r="AV158" s="1146"/>
      <c r="AW158" s="1146"/>
      <c r="AX158" s="1146"/>
      <c r="AY158" s="1146"/>
      <c r="AZ158" s="1146"/>
      <c r="BA158" s="1146"/>
      <c r="BB158" s="1146"/>
      <c r="BC158" s="1146"/>
    </row>
    <row r="159" spans="44:55" s="1145" customFormat="1" ht="11.25">
      <c r="AR159" s="1146"/>
      <c r="AS159" s="1146"/>
      <c r="AT159" s="1146"/>
      <c r="AU159" s="1146"/>
      <c r="AV159" s="1146"/>
      <c r="AW159" s="1146"/>
      <c r="AX159" s="1146"/>
      <c r="AY159" s="1146"/>
      <c r="AZ159" s="1146"/>
      <c r="BA159" s="1146"/>
      <c r="BB159" s="1146"/>
      <c r="BC159" s="1146"/>
    </row>
    <row r="160" spans="44:55" s="1145" customFormat="1" ht="11.25">
      <c r="AR160" s="1146"/>
      <c r="AS160" s="1146"/>
      <c r="AT160" s="1146"/>
      <c r="AU160" s="1146"/>
      <c r="AV160" s="1146"/>
      <c r="AW160" s="1146"/>
      <c r="AX160" s="1146"/>
      <c r="AY160" s="1146"/>
      <c r="AZ160" s="1146"/>
      <c r="BA160" s="1146"/>
      <c r="BB160" s="1146"/>
      <c r="BC160" s="1146"/>
    </row>
    <row r="161" spans="44:55" s="1145" customFormat="1" ht="11.25">
      <c r="AR161" s="1146"/>
      <c r="AS161" s="1146"/>
      <c r="AT161" s="1146"/>
      <c r="AU161" s="1146"/>
      <c r="AV161" s="1146"/>
      <c r="AW161" s="1146"/>
      <c r="AX161" s="1146"/>
      <c r="AY161" s="1146"/>
      <c r="AZ161" s="1146"/>
      <c r="BA161" s="1146"/>
      <c r="BB161" s="1146"/>
      <c r="BC161" s="1146"/>
    </row>
    <row r="162" spans="44:55" s="1145" customFormat="1" ht="11.25">
      <c r="AR162" s="1146"/>
      <c r="AS162" s="1146"/>
      <c r="AT162" s="1146"/>
      <c r="AU162" s="1146"/>
      <c r="AV162" s="1146"/>
      <c r="AW162" s="1146"/>
      <c r="AX162" s="1146"/>
      <c r="AY162" s="1146"/>
      <c r="AZ162" s="1146"/>
      <c r="BA162" s="1146"/>
      <c r="BB162" s="1146"/>
      <c r="BC162" s="1146"/>
    </row>
    <row r="163" spans="44:55" s="1145" customFormat="1" ht="11.25">
      <c r="AR163" s="1146"/>
      <c r="AS163" s="1146"/>
      <c r="AT163" s="1146"/>
      <c r="AU163" s="1146"/>
      <c r="AV163" s="1146"/>
      <c r="AW163" s="1146"/>
      <c r="AX163" s="1146"/>
      <c r="AY163" s="1146"/>
      <c r="AZ163" s="1146"/>
      <c r="BA163" s="1146"/>
      <c r="BB163" s="1146"/>
      <c r="BC163" s="1146"/>
    </row>
    <row r="164" spans="44:55" s="1145" customFormat="1" ht="11.25">
      <c r="AR164" s="1146"/>
      <c r="AS164" s="1146"/>
      <c r="AT164" s="1146"/>
      <c r="AU164" s="1146"/>
      <c r="AV164" s="1146"/>
      <c r="AW164" s="1146"/>
      <c r="AX164" s="1146"/>
      <c r="AY164" s="1146"/>
      <c r="AZ164" s="1146"/>
      <c r="BA164" s="1146"/>
      <c r="BB164" s="1146"/>
      <c r="BC164" s="1146"/>
    </row>
    <row r="165" spans="44:55" s="1145" customFormat="1" ht="11.25">
      <c r="AR165" s="1146"/>
      <c r="AS165" s="1146"/>
      <c r="AT165" s="1146"/>
      <c r="AU165" s="1146"/>
      <c r="AV165" s="1146"/>
      <c r="AW165" s="1146"/>
      <c r="AX165" s="1146"/>
      <c r="AY165" s="1146"/>
      <c r="AZ165" s="1146"/>
      <c r="BA165" s="1146"/>
      <c r="BB165" s="1146"/>
      <c r="BC165" s="1146"/>
    </row>
    <row r="166" spans="44:55" s="1145" customFormat="1" ht="11.25">
      <c r="AR166" s="1146"/>
      <c r="AS166" s="1146"/>
      <c r="AT166" s="1146"/>
      <c r="AU166" s="1146"/>
      <c r="AV166" s="1146"/>
      <c r="AW166" s="1146"/>
      <c r="AX166" s="1146"/>
      <c r="AY166" s="1146"/>
      <c r="AZ166" s="1146"/>
      <c r="BA166" s="1146"/>
      <c r="BB166" s="1146"/>
      <c r="BC166" s="1146"/>
    </row>
    <row r="167" spans="44:55" s="1145" customFormat="1" ht="11.25">
      <c r="AR167" s="1146"/>
      <c r="AS167" s="1146"/>
      <c r="AT167" s="1146"/>
      <c r="AU167" s="1146"/>
      <c r="AV167" s="1146"/>
      <c r="AW167" s="1146"/>
      <c r="AX167" s="1146"/>
      <c r="AY167" s="1146"/>
      <c r="AZ167" s="1146"/>
      <c r="BA167" s="1146"/>
      <c r="BB167" s="1146"/>
      <c r="BC167" s="1146"/>
    </row>
    <row r="168" spans="44:55" s="1145" customFormat="1" ht="11.25">
      <c r="AR168" s="1146"/>
      <c r="AS168" s="1146"/>
      <c r="AT168" s="1146"/>
      <c r="AU168" s="1146"/>
      <c r="AV168" s="1146"/>
      <c r="AW168" s="1146"/>
      <c r="AX168" s="1146"/>
      <c r="AY168" s="1146"/>
      <c r="AZ168" s="1146"/>
      <c r="BA168" s="1146"/>
      <c r="BB168" s="1146"/>
      <c r="BC168" s="1146"/>
    </row>
    <row r="169" spans="44:55" s="1145" customFormat="1" ht="11.25">
      <c r="AR169" s="1146"/>
      <c r="AS169" s="1146"/>
      <c r="AT169" s="1146"/>
      <c r="AU169" s="1146"/>
      <c r="AV169" s="1146"/>
      <c r="AW169" s="1146"/>
      <c r="AX169" s="1146"/>
      <c r="AY169" s="1146"/>
      <c r="AZ169" s="1146"/>
      <c r="BA169" s="1146"/>
      <c r="BB169" s="1146"/>
      <c r="BC169" s="1146"/>
    </row>
    <row r="170" spans="44:55" s="1145" customFormat="1" ht="11.25">
      <c r="AR170" s="1146"/>
      <c r="AS170" s="1146"/>
      <c r="AT170" s="1146"/>
      <c r="AU170" s="1146"/>
      <c r="AV170" s="1146"/>
      <c r="AW170" s="1146"/>
      <c r="AX170" s="1146"/>
      <c r="AY170" s="1146"/>
      <c r="AZ170" s="1146"/>
      <c r="BA170" s="1146"/>
      <c r="BB170" s="1146"/>
      <c r="BC170" s="1146"/>
    </row>
    <row r="171" spans="44:55" s="1145" customFormat="1" ht="11.25">
      <c r="AR171" s="1146"/>
      <c r="AS171" s="1146"/>
      <c r="AT171" s="1146"/>
      <c r="AU171" s="1146"/>
      <c r="AV171" s="1146"/>
      <c r="AW171" s="1146"/>
      <c r="AX171" s="1146"/>
      <c r="AY171" s="1146"/>
      <c r="AZ171" s="1146"/>
      <c r="BA171" s="1146"/>
      <c r="BB171" s="1146"/>
      <c r="BC171" s="1146"/>
    </row>
    <row r="172" spans="44:55" s="1145" customFormat="1" ht="11.25">
      <c r="AR172" s="1146"/>
      <c r="AS172" s="1146"/>
      <c r="AT172" s="1146"/>
      <c r="AU172" s="1146"/>
      <c r="AV172" s="1146"/>
      <c r="AW172" s="1146"/>
      <c r="AX172" s="1146"/>
      <c r="AY172" s="1146"/>
      <c r="AZ172" s="1146"/>
      <c r="BA172" s="1146"/>
      <c r="BB172" s="1146"/>
      <c r="BC172" s="1146"/>
    </row>
    <row r="173" spans="44:55" s="1145" customFormat="1" ht="11.25">
      <c r="AR173" s="1146"/>
      <c r="AS173" s="1146"/>
      <c r="AT173" s="1146"/>
      <c r="AU173" s="1146"/>
      <c r="AV173" s="1146"/>
      <c r="AW173" s="1146"/>
      <c r="AX173" s="1146"/>
      <c r="AY173" s="1146"/>
      <c r="AZ173" s="1146"/>
      <c r="BA173" s="1146"/>
      <c r="BB173" s="1146"/>
      <c r="BC173" s="1146"/>
    </row>
    <row r="174" spans="44:55" s="1145" customFormat="1" ht="11.25">
      <c r="AR174" s="1146"/>
      <c r="AS174" s="1146"/>
      <c r="AT174" s="1146"/>
      <c r="AU174" s="1146"/>
      <c r="AV174" s="1146"/>
      <c r="AW174" s="1146"/>
      <c r="AX174" s="1146"/>
      <c r="AY174" s="1146"/>
      <c r="AZ174" s="1146"/>
      <c r="BA174" s="1146"/>
      <c r="BB174" s="1146"/>
      <c r="BC174" s="1146"/>
    </row>
    <row r="175" spans="44:55" s="1145" customFormat="1" ht="11.25">
      <c r="AR175" s="1146"/>
      <c r="AS175" s="1146"/>
      <c r="AT175" s="1146"/>
      <c r="AU175" s="1146"/>
      <c r="AV175" s="1146"/>
      <c r="AW175" s="1146"/>
      <c r="AX175" s="1146"/>
      <c r="AY175" s="1146"/>
      <c r="AZ175" s="1146"/>
      <c r="BA175" s="1146"/>
      <c r="BB175" s="1146"/>
      <c r="BC175" s="1146"/>
    </row>
    <row r="176" spans="44:55" s="1145" customFormat="1" ht="11.25">
      <c r="AR176" s="1146"/>
      <c r="AS176" s="1146"/>
      <c r="AT176" s="1146"/>
      <c r="AU176" s="1146"/>
      <c r="AV176" s="1146"/>
      <c r="AW176" s="1146"/>
      <c r="AX176" s="1146"/>
      <c r="AY176" s="1146"/>
      <c r="AZ176" s="1146"/>
      <c r="BA176" s="1146"/>
      <c r="BB176" s="1146"/>
      <c r="BC176" s="1146"/>
    </row>
    <row r="177" spans="44:55" s="1145" customFormat="1" ht="11.25">
      <c r="AR177" s="1146"/>
      <c r="AS177" s="1146"/>
      <c r="AT177" s="1146"/>
      <c r="AU177" s="1146"/>
      <c r="AV177" s="1146"/>
      <c r="AW177" s="1146"/>
      <c r="AX177" s="1146"/>
      <c r="AY177" s="1146"/>
      <c r="AZ177" s="1146"/>
      <c r="BA177" s="1146"/>
      <c r="BB177" s="1146"/>
      <c r="BC177" s="1146"/>
    </row>
    <row r="178" spans="44:55" s="1145" customFormat="1" ht="11.25">
      <c r="AR178" s="1146"/>
      <c r="AS178" s="1146"/>
      <c r="AT178" s="1146"/>
      <c r="AU178" s="1146"/>
      <c r="AV178" s="1146"/>
      <c r="AW178" s="1146"/>
      <c r="AX178" s="1146"/>
      <c r="AY178" s="1146"/>
      <c r="AZ178" s="1146"/>
      <c r="BA178" s="1146"/>
      <c r="BB178" s="1146"/>
      <c r="BC178" s="1146"/>
    </row>
    <row r="179" spans="44:55" s="1145" customFormat="1" ht="11.25">
      <c r="AR179" s="1146"/>
      <c r="AS179" s="1146"/>
      <c r="AT179" s="1146"/>
      <c r="AU179" s="1146"/>
      <c r="AV179" s="1146"/>
      <c r="AW179" s="1146"/>
      <c r="AX179" s="1146"/>
      <c r="AY179" s="1146"/>
      <c r="AZ179" s="1146"/>
      <c r="BA179" s="1146"/>
      <c r="BB179" s="1146"/>
      <c r="BC179" s="1146"/>
    </row>
    <row r="180" spans="44:55" s="1145" customFormat="1" ht="11.25">
      <c r="AR180" s="1146"/>
      <c r="AS180" s="1146"/>
      <c r="AT180" s="1146"/>
      <c r="AU180" s="1146"/>
      <c r="AV180" s="1146"/>
      <c r="AW180" s="1146"/>
      <c r="AX180" s="1146"/>
      <c r="AY180" s="1146"/>
      <c r="AZ180" s="1146"/>
      <c r="BA180" s="1146"/>
      <c r="BB180" s="1146"/>
      <c r="BC180" s="1146"/>
    </row>
    <row r="181" spans="44:55" s="1145" customFormat="1" ht="11.25">
      <c r="AR181" s="1146"/>
      <c r="AS181" s="1146"/>
      <c r="AT181" s="1146"/>
      <c r="AU181" s="1146"/>
      <c r="AV181" s="1146"/>
      <c r="AW181" s="1146"/>
      <c r="AX181" s="1146"/>
      <c r="AY181" s="1146"/>
      <c r="AZ181" s="1146"/>
      <c r="BA181" s="1146"/>
      <c r="BB181" s="1146"/>
      <c r="BC181" s="1146"/>
    </row>
    <row r="182" spans="44:55" s="1145" customFormat="1" ht="11.25">
      <c r="AR182" s="1146"/>
      <c r="AS182" s="1146"/>
      <c r="AT182" s="1146"/>
      <c r="AU182" s="1146"/>
      <c r="AV182" s="1146"/>
      <c r="AW182" s="1146"/>
      <c r="AX182" s="1146"/>
      <c r="AY182" s="1146"/>
      <c r="AZ182" s="1146"/>
      <c r="BA182" s="1146"/>
      <c r="BB182" s="1146"/>
      <c r="BC182" s="1146"/>
    </row>
    <row r="183" spans="44:55" s="1145" customFormat="1" ht="11.25">
      <c r="AR183" s="1146"/>
      <c r="AS183" s="1146"/>
      <c r="AT183" s="1146"/>
      <c r="AU183" s="1146"/>
      <c r="AV183" s="1146"/>
      <c r="AW183" s="1146"/>
      <c r="AX183" s="1146"/>
      <c r="AY183" s="1146"/>
      <c r="AZ183" s="1146"/>
      <c r="BA183" s="1146"/>
      <c r="BB183" s="1146"/>
      <c r="BC183" s="1146"/>
    </row>
    <row r="184" spans="44:55" s="1145" customFormat="1" ht="11.25">
      <c r="AR184" s="1146"/>
      <c r="AS184" s="1146"/>
      <c r="AT184" s="1146"/>
      <c r="AU184" s="1146"/>
      <c r="AV184" s="1146"/>
      <c r="AW184" s="1146"/>
      <c r="AX184" s="1146"/>
      <c r="AY184" s="1146"/>
      <c r="AZ184" s="1146"/>
      <c r="BA184" s="1146"/>
      <c r="BB184" s="1146"/>
      <c r="BC184" s="1146"/>
    </row>
    <row r="185" spans="44:55" s="1145" customFormat="1" ht="11.25">
      <c r="AR185" s="1146"/>
      <c r="AS185" s="1146"/>
      <c r="AT185" s="1146"/>
      <c r="AU185" s="1146"/>
      <c r="AV185" s="1146"/>
      <c r="AW185" s="1146"/>
      <c r="AX185" s="1146"/>
      <c r="AY185" s="1146"/>
      <c r="AZ185" s="1146"/>
      <c r="BA185" s="1146"/>
      <c r="BB185" s="1146"/>
      <c r="BC185" s="1146"/>
    </row>
    <row r="186" spans="44:55" s="1145" customFormat="1" ht="11.25">
      <c r="AR186" s="1146"/>
      <c r="AS186" s="1146"/>
      <c r="AT186" s="1146"/>
      <c r="AU186" s="1146"/>
      <c r="AV186" s="1146"/>
      <c r="AW186" s="1146"/>
      <c r="AX186" s="1146"/>
      <c r="AY186" s="1146"/>
      <c r="AZ186" s="1146"/>
      <c r="BA186" s="1146"/>
      <c r="BB186" s="1146"/>
      <c r="BC186" s="1146"/>
    </row>
    <row r="187" spans="44:55" s="1145" customFormat="1" ht="11.25">
      <c r="AR187" s="1146"/>
      <c r="AS187" s="1146"/>
      <c r="AT187" s="1146"/>
      <c r="AU187" s="1146"/>
      <c r="AV187" s="1146"/>
      <c r="AW187" s="1146"/>
      <c r="AX187" s="1146"/>
      <c r="AY187" s="1146"/>
      <c r="AZ187" s="1146"/>
      <c r="BA187" s="1146"/>
      <c r="BB187" s="1146"/>
      <c r="BC187" s="1146"/>
    </row>
    <row r="188" spans="44:55" s="1145" customFormat="1" ht="11.25">
      <c r="AR188" s="1146"/>
      <c r="AS188" s="1146"/>
      <c r="AT188" s="1146"/>
      <c r="AU188" s="1146"/>
      <c r="AV188" s="1146"/>
      <c r="AW188" s="1146"/>
      <c r="AX188" s="1146"/>
      <c r="AY188" s="1146"/>
      <c r="AZ188" s="1146"/>
      <c r="BA188" s="1146"/>
      <c r="BB188" s="1146"/>
      <c r="BC188" s="1146"/>
    </row>
    <row r="189" spans="44:55" s="1145" customFormat="1" ht="11.25">
      <c r="AR189" s="1146"/>
      <c r="AS189" s="1146"/>
      <c r="AT189" s="1146"/>
      <c r="AU189" s="1146"/>
      <c r="AV189" s="1146"/>
      <c r="AW189" s="1146"/>
      <c r="AX189" s="1146"/>
      <c r="AY189" s="1146"/>
      <c r="AZ189" s="1146"/>
      <c r="BA189" s="1146"/>
      <c r="BB189" s="1146"/>
      <c r="BC189" s="1146"/>
    </row>
    <row r="190" spans="44:55" s="1145" customFormat="1" ht="11.25">
      <c r="AR190" s="1146"/>
      <c r="AS190" s="1146"/>
      <c r="AT190" s="1146"/>
      <c r="AU190" s="1146"/>
      <c r="AV190" s="1146"/>
      <c r="AW190" s="1146"/>
      <c r="AX190" s="1146"/>
      <c r="AY190" s="1146"/>
      <c r="AZ190" s="1146"/>
      <c r="BA190" s="1146"/>
      <c r="BB190" s="1146"/>
      <c r="BC190" s="1146"/>
    </row>
    <row r="191" spans="44:55" s="1145" customFormat="1" ht="11.25">
      <c r="AR191" s="1146"/>
      <c r="AS191" s="1146"/>
      <c r="AT191" s="1146"/>
      <c r="AU191" s="1146"/>
      <c r="AV191" s="1146"/>
      <c r="AW191" s="1146"/>
      <c r="AX191" s="1146"/>
      <c r="AY191" s="1146"/>
      <c r="AZ191" s="1146"/>
      <c r="BA191" s="1146"/>
      <c r="BB191" s="1146"/>
      <c r="BC191" s="1146"/>
    </row>
    <row r="192" spans="44:55" s="1145" customFormat="1" ht="11.25">
      <c r="AR192" s="1146"/>
      <c r="AS192" s="1146"/>
      <c r="AT192" s="1146"/>
      <c r="AU192" s="1146"/>
      <c r="AV192" s="1146"/>
      <c r="AW192" s="1146"/>
      <c r="AX192" s="1146"/>
      <c r="AY192" s="1146"/>
      <c r="AZ192" s="1146"/>
      <c r="BA192" s="1146"/>
      <c r="BB192" s="1146"/>
      <c r="BC192" s="1146"/>
    </row>
    <row r="193" spans="44:55" s="1145" customFormat="1" ht="11.25">
      <c r="AR193" s="1146"/>
      <c r="AS193" s="1146"/>
      <c r="AT193" s="1146"/>
      <c r="AU193" s="1146"/>
      <c r="AV193" s="1146"/>
      <c r="AW193" s="1146"/>
      <c r="AX193" s="1146"/>
      <c r="AY193" s="1146"/>
      <c r="AZ193" s="1146"/>
      <c r="BA193" s="1146"/>
      <c r="BB193" s="1146"/>
      <c r="BC193" s="1146"/>
    </row>
    <row r="194" spans="44:55" s="1145" customFormat="1" ht="11.25">
      <c r="AR194" s="1146"/>
      <c r="AS194" s="1146"/>
      <c r="AT194" s="1146"/>
      <c r="AU194" s="1146"/>
      <c r="AV194" s="1146"/>
      <c r="AW194" s="1146"/>
      <c r="AX194" s="1146"/>
      <c r="AY194" s="1146"/>
      <c r="AZ194" s="1146"/>
      <c r="BA194" s="1146"/>
      <c r="BB194" s="1146"/>
      <c r="BC194" s="1146"/>
    </row>
    <row r="195" spans="44:55" s="1145" customFormat="1" ht="11.25">
      <c r="AR195" s="1146"/>
      <c r="AS195" s="1146"/>
      <c r="AT195" s="1146"/>
      <c r="AU195" s="1146"/>
      <c r="AV195" s="1146"/>
      <c r="AW195" s="1146"/>
      <c r="AX195" s="1146"/>
      <c r="AY195" s="1146"/>
      <c r="AZ195" s="1146"/>
      <c r="BA195" s="1146"/>
      <c r="BB195" s="1146"/>
      <c r="BC195" s="1146"/>
    </row>
    <row r="196" spans="44:55" s="1145" customFormat="1" ht="11.25">
      <c r="AR196" s="1146"/>
      <c r="AS196" s="1146"/>
      <c r="AT196" s="1146"/>
      <c r="AU196" s="1146"/>
      <c r="AV196" s="1146"/>
      <c r="AW196" s="1146"/>
      <c r="AX196" s="1146"/>
      <c r="AY196" s="1146"/>
      <c r="AZ196" s="1146"/>
      <c r="BA196" s="1146"/>
      <c r="BB196" s="1146"/>
      <c r="BC196" s="1146"/>
    </row>
    <row r="197" spans="44:55" s="1145" customFormat="1" ht="11.25">
      <c r="AR197" s="1146"/>
      <c r="AS197" s="1146"/>
      <c r="AT197" s="1146"/>
      <c r="AU197" s="1146"/>
      <c r="AV197" s="1146"/>
      <c r="AW197" s="1146"/>
      <c r="AX197" s="1146"/>
      <c r="AY197" s="1146"/>
      <c r="AZ197" s="1146"/>
      <c r="BA197" s="1146"/>
      <c r="BB197" s="1146"/>
      <c r="BC197" s="1146"/>
    </row>
    <row r="198" spans="44:55" s="1145" customFormat="1" ht="11.25">
      <c r="AR198" s="1146"/>
      <c r="AS198" s="1146"/>
      <c r="AT198" s="1146"/>
      <c r="AU198" s="1146"/>
      <c r="AV198" s="1146"/>
      <c r="AW198" s="1146"/>
      <c r="AX198" s="1146"/>
      <c r="AY198" s="1146"/>
      <c r="AZ198" s="1146"/>
      <c r="BA198" s="1146"/>
      <c r="BB198" s="1146"/>
      <c r="BC198" s="1146"/>
    </row>
    <row r="199" spans="44:55" s="1145" customFormat="1" ht="11.25">
      <c r="AR199" s="1146"/>
      <c r="AS199" s="1146"/>
      <c r="AT199" s="1146"/>
      <c r="AU199" s="1146"/>
      <c r="AV199" s="1146"/>
      <c r="AW199" s="1146"/>
      <c r="AX199" s="1146"/>
      <c r="AY199" s="1146"/>
      <c r="AZ199" s="1146"/>
      <c r="BA199" s="1146"/>
      <c r="BB199" s="1146"/>
      <c r="BC199" s="1146"/>
    </row>
    <row r="200" spans="44:55" s="1145" customFormat="1" ht="11.25">
      <c r="AR200" s="1146"/>
      <c r="AS200" s="1146"/>
      <c r="AT200" s="1146"/>
      <c r="AU200" s="1146"/>
      <c r="AV200" s="1146"/>
      <c r="AW200" s="1146"/>
      <c r="AX200" s="1146"/>
      <c r="AY200" s="1146"/>
      <c r="AZ200" s="1146"/>
      <c r="BA200" s="1146"/>
      <c r="BB200" s="1146"/>
      <c r="BC200" s="1146"/>
    </row>
    <row r="201" spans="44:55" s="1145" customFormat="1" ht="11.25">
      <c r="AR201" s="1146"/>
      <c r="AS201" s="1146"/>
      <c r="AT201" s="1146"/>
      <c r="AU201" s="1146"/>
      <c r="AV201" s="1146"/>
      <c r="AW201" s="1146"/>
      <c r="AX201" s="1146"/>
      <c r="AY201" s="1146"/>
      <c r="AZ201" s="1146"/>
      <c r="BA201" s="1146"/>
      <c r="BB201" s="1146"/>
      <c r="BC201" s="1146"/>
    </row>
    <row r="202" spans="44:55" s="1145" customFormat="1" ht="11.25">
      <c r="AR202" s="1146"/>
      <c r="AS202" s="1146"/>
      <c r="AT202" s="1146"/>
      <c r="AU202" s="1146"/>
      <c r="AV202" s="1146"/>
      <c r="AW202" s="1146"/>
      <c r="AX202" s="1146"/>
      <c r="AY202" s="1146"/>
      <c r="AZ202" s="1146"/>
      <c r="BA202" s="1146"/>
      <c r="BB202" s="1146"/>
      <c r="BC202" s="1146"/>
    </row>
    <row r="203" spans="44:55" s="1145" customFormat="1" ht="11.25">
      <c r="AR203" s="1146"/>
      <c r="AS203" s="1146"/>
      <c r="AT203" s="1146"/>
      <c r="AU203" s="1146"/>
      <c r="AV203" s="1146"/>
      <c r="AW203" s="1146"/>
      <c r="AX203" s="1146"/>
      <c r="AY203" s="1146"/>
      <c r="AZ203" s="1146"/>
      <c r="BA203" s="1146"/>
      <c r="BB203" s="1146"/>
      <c r="BC203" s="1146"/>
    </row>
    <row r="204" spans="44:55" s="1145" customFormat="1" ht="11.25">
      <c r="AR204" s="1146"/>
      <c r="AS204" s="1146"/>
      <c r="AT204" s="1146"/>
      <c r="AU204" s="1146"/>
      <c r="AV204" s="1146"/>
      <c r="AW204" s="1146"/>
      <c r="AX204" s="1146"/>
      <c r="AY204" s="1146"/>
      <c r="AZ204" s="1146"/>
      <c r="BA204" s="1146"/>
      <c r="BB204" s="1146"/>
      <c r="BC204" s="1146"/>
    </row>
    <row r="205" spans="44:55" s="1145" customFormat="1" ht="11.25">
      <c r="AR205" s="1146"/>
      <c r="AS205" s="1146"/>
      <c r="AT205" s="1146"/>
      <c r="AU205" s="1146"/>
      <c r="AV205" s="1146"/>
      <c r="AW205" s="1146"/>
      <c r="AX205" s="1146"/>
      <c r="AY205" s="1146"/>
      <c r="AZ205" s="1146"/>
      <c r="BA205" s="1146"/>
      <c r="BB205" s="1146"/>
      <c r="BC205" s="1146"/>
    </row>
    <row r="206" spans="44:55" s="1145" customFormat="1" ht="11.25">
      <c r="AR206" s="1146"/>
      <c r="AS206" s="1146"/>
      <c r="AT206" s="1146"/>
      <c r="AU206" s="1146"/>
      <c r="AV206" s="1146"/>
      <c r="AW206" s="1146"/>
      <c r="AX206" s="1146"/>
      <c r="AY206" s="1146"/>
      <c r="AZ206" s="1146"/>
      <c r="BA206" s="1146"/>
      <c r="BB206" s="1146"/>
      <c r="BC206" s="1146"/>
    </row>
    <row r="207" spans="44:55" s="1145" customFormat="1" ht="11.25">
      <c r="AR207" s="1146"/>
      <c r="AS207" s="1146"/>
      <c r="AT207" s="1146"/>
      <c r="AU207" s="1146"/>
      <c r="AV207" s="1146"/>
      <c r="AW207" s="1146"/>
      <c r="AX207" s="1146"/>
      <c r="AY207" s="1146"/>
      <c r="AZ207" s="1146"/>
      <c r="BA207" s="1146"/>
      <c r="BB207" s="1146"/>
      <c r="BC207" s="1146"/>
    </row>
    <row r="208" spans="44:55" s="1145" customFormat="1" ht="11.25">
      <c r="AR208" s="1146"/>
      <c r="AS208" s="1146"/>
      <c r="AT208" s="1146"/>
      <c r="AU208" s="1146"/>
      <c r="AV208" s="1146"/>
      <c r="AW208" s="1146"/>
      <c r="AX208" s="1146"/>
      <c r="AY208" s="1146"/>
      <c r="AZ208" s="1146"/>
      <c r="BA208" s="1146"/>
      <c r="BB208" s="1146"/>
      <c r="BC208" s="1146"/>
    </row>
    <row r="209" spans="44:55" s="1145" customFormat="1" ht="11.25">
      <c r="AR209" s="1146"/>
      <c r="AS209" s="1146"/>
      <c r="AT209" s="1146"/>
      <c r="AU209" s="1146"/>
      <c r="AV209" s="1146"/>
      <c r="AW209" s="1146"/>
      <c r="AX209" s="1146"/>
      <c r="AY209" s="1146"/>
      <c r="AZ209" s="1146"/>
      <c r="BA209" s="1146"/>
      <c r="BB209" s="1146"/>
      <c r="BC209" s="1146"/>
    </row>
    <row r="210" spans="44:55" s="1145" customFormat="1" ht="11.25">
      <c r="AR210" s="1146"/>
      <c r="AS210" s="1146"/>
      <c r="AT210" s="1146"/>
      <c r="AU210" s="1146"/>
      <c r="AV210" s="1146"/>
      <c r="AW210" s="1146"/>
      <c r="AX210" s="1146"/>
      <c r="AY210" s="1146"/>
      <c r="AZ210" s="1146"/>
      <c r="BA210" s="1146"/>
      <c r="BB210" s="1146"/>
      <c r="BC210" s="1146"/>
    </row>
    <row r="211" spans="44:55" s="1145" customFormat="1" ht="11.25">
      <c r="AR211" s="1146"/>
      <c r="AS211" s="1146"/>
      <c r="AT211" s="1146"/>
      <c r="AU211" s="1146"/>
      <c r="AV211" s="1146"/>
      <c r="AW211" s="1146"/>
      <c r="AX211" s="1146"/>
      <c r="AY211" s="1146"/>
      <c r="AZ211" s="1146"/>
      <c r="BA211" s="1146"/>
      <c r="BB211" s="1146"/>
      <c r="BC211" s="1146"/>
    </row>
    <row r="212" spans="44:55" s="1145" customFormat="1" ht="11.25">
      <c r="AR212" s="1146"/>
      <c r="AS212" s="1146"/>
      <c r="AT212" s="1146"/>
      <c r="AU212" s="1146"/>
      <c r="AV212" s="1146"/>
      <c r="AW212" s="1146"/>
      <c r="AX212" s="1146"/>
      <c r="AY212" s="1146"/>
      <c r="AZ212" s="1146"/>
      <c r="BA212" s="1146"/>
      <c r="BB212" s="1146"/>
      <c r="BC212" s="1146"/>
    </row>
    <row r="213" spans="44:55" s="1145" customFormat="1" ht="11.25">
      <c r="AR213" s="1146"/>
      <c r="AS213" s="1146"/>
      <c r="AT213" s="1146"/>
      <c r="AU213" s="1146"/>
      <c r="AV213" s="1146"/>
      <c r="AW213" s="1146"/>
      <c r="AX213" s="1146"/>
      <c r="AY213" s="1146"/>
      <c r="AZ213" s="1146"/>
      <c r="BA213" s="1146"/>
      <c r="BB213" s="1146"/>
      <c r="BC213" s="1146"/>
    </row>
    <row r="214" spans="44:55" s="1145" customFormat="1" ht="11.25">
      <c r="AR214" s="1146"/>
      <c r="AS214" s="1146"/>
      <c r="AT214" s="1146"/>
      <c r="AU214" s="1146"/>
      <c r="AV214" s="1146"/>
      <c r="AW214" s="1146"/>
      <c r="AX214" s="1146"/>
      <c r="AY214" s="1146"/>
      <c r="AZ214" s="1146"/>
      <c r="BA214" s="1146"/>
      <c r="BB214" s="1146"/>
      <c r="BC214" s="1146"/>
    </row>
    <row r="215" spans="44:55" s="1145" customFormat="1" ht="11.25">
      <c r="AR215" s="1146"/>
      <c r="AS215" s="1146"/>
      <c r="AT215" s="1146"/>
      <c r="AU215" s="1146"/>
      <c r="AV215" s="1146"/>
      <c r="AW215" s="1146"/>
      <c r="AX215" s="1146"/>
      <c r="AY215" s="1146"/>
      <c r="AZ215" s="1146"/>
      <c r="BA215" s="1146"/>
      <c r="BB215" s="1146"/>
      <c r="BC215" s="1146"/>
    </row>
    <row r="216" spans="44:55" s="1145" customFormat="1" ht="11.25">
      <c r="AR216" s="1146"/>
      <c r="AS216" s="1146"/>
      <c r="AT216" s="1146"/>
      <c r="AU216" s="1146"/>
      <c r="AV216" s="1146"/>
      <c r="AW216" s="1146"/>
      <c r="AX216" s="1146"/>
      <c r="AY216" s="1146"/>
      <c r="AZ216" s="1146"/>
      <c r="BA216" s="1146"/>
      <c r="BB216" s="1146"/>
      <c r="BC216" s="1146"/>
    </row>
    <row r="217" spans="44:55" s="1145" customFormat="1" ht="11.25">
      <c r="AR217" s="1146"/>
      <c r="AS217" s="1146"/>
      <c r="AT217" s="1146"/>
      <c r="AU217" s="1146"/>
      <c r="AV217" s="1146"/>
      <c r="AW217" s="1146"/>
      <c r="AX217" s="1146"/>
      <c r="AY217" s="1146"/>
      <c r="AZ217" s="1146"/>
      <c r="BA217" s="1146"/>
      <c r="BB217" s="1146"/>
      <c r="BC217" s="1146"/>
    </row>
    <row r="218" spans="44:55" s="1145" customFormat="1" ht="11.25">
      <c r="AR218" s="1146"/>
      <c r="AS218" s="1146"/>
      <c r="AT218" s="1146"/>
      <c r="AU218" s="1146"/>
      <c r="AV218" s="1146"/>
      <c r="AW218" s="1146"/>
      <c r="AX218" s="1146"/>
      <c r="AY218" s="1146"/>
      <c r="AZ218" s="1146"/>
      <c r="BA218" s="1146"/>
      <c r="BB218" s="1146"/>
      <c r="BC218" s="1146"/>
    </row>
    <row r="219" spans="44:55" s="1145" customFormat="1" ht="11.25">
      <c r="AR219" s="1146"/>
      <c r="AS219" s="1146"/>
      <c r="AT219" s="1146"/>
      <c r="AU219" s="1146"/>
      <c r="AV219" s="1146"/>
      <c r="AW219" s="1146"/>
      <c r="AX219" s="1146"/>
      <c r="AY219" s="1146"/>
      <c r="AZ219" s="1146"/>
      <c r="BA219" s="1146"/>
      <c r="BB219" s="1146"/>
      <c r="BC219" s="1146"/>
    </row>
    <row r="220" spans="44:55" s="1145" customFormat="1" ht="11.25">
      <c r="AR220" s="1146"/>
      <c r="AS220" s="1146"/>
      <c r="AT220" s="1146"/>
      <c r="AU220" s="1146"/>
      <c r="AV220" s="1146"/>
      <c r="AW220" s="1146"/>
      <c r="AX220" s="1146"/>
      <c r="AY220" s="1146"/>
      <c r="AZ220" s="1146"/>
      <c r="BA220" s="1146"/>
      <c r="BB220" s="1146"/>
      <c r="BC220" s="1146"/>
    </row>
    <row r="221" spans="44:55" s="1145" customFormat="1" ht="11.25">
      <c r="AR221" s="1146"/>
      <c r="AS221" s="1146"/>
      <c r="AT221" s="1146"/>
      <c r="AU221" s="1146"/>
      <c r="AV221" s="1146"/>
      <c r="AW221" s="1146"/>
      <c r="AX221" s="1146"/>
      <c r="AY221" s="1146"/>
      <c r="AZ221" s="1146"/>
      <c r="BA221" s="1146"/>
      <c r="BB221" s="1146"/>
      <c r="BC221" s="1146"/>
    </row>
    <row r="222" spans="44:55" s="1145" customFormat="1" ht="11.25">
      <c r="AR222" s="1146"/>
      <c r="AS222" s="1146"/>
      <c r="AT222" s="1146"/>
      <c r="AU222" s="1146"/>
      <c r="AV222" s="1146"/>
      <c r="AW222" s="1146"/>
      <c r="AX222" s="1146"/>
      <c r="AY222" s="1146"/>
      <c r="AZ222" s="1146"/>
      <c r="BA222" s="1146"/>
      <c r="BB222" s="1146"/>
      <c r="BC222" s="1146"/>
    </row>
    <row r="223" spans="44:55" s="1145" customFormat="1" ht="11.25">
      <c r="AR223" s="1146"/>
      <c r="AS223" s="1146"/>
      <c r="AT223" s="1146"/>
      <c r="AU223" s="1146"/>
      <c r="AV223" s="1146"/>
      <c r="AW223" s="1146"/>
      <c r="AX223" s="1146"/>
      <c r="AY223" s="1146"/>
      <c r="AZ223" s="1146"/>
      <c r="BA223" s="1146"/>
      <c r="BB223" s="1146"/>
      <c r="BC223" s="1146"/>
    </row>
    <row r="224" spans="44:55" s="1145" customFormat="1" ht="11.25">
      <c r="AR224" s="1146"/>
      <c r="AS224" s="1146"/>
      <c r="AT224" s="1146"/>
      <c r="AU224" s="1146"/>
      <c r="AV224" s="1146"/>
      <c r="AW224" s="1146"/>
      <c r="AX224" s="1146"/>
      <c r="AY224" s="1146"/>
      <c r="AZ224" s="1146"/>
      <c r="BA224" s="1146"/>
      <c r="BB224" s="1146"/>
      <c r="BC224" s="1146"/>
    </row>
    <row r="225" spans="44:55" s="1145" customFormat="1" ht="11.25">
      <c r="AR225" s="1146"/>
      <c r="AS225" s="1146"/>
      <c r="AT225" s="1146"/>
      <c r="AU225" s="1146"/>
      <c r="AV225" s="1146"/>
      <c r="AW225" s="1146"/>
      <c r="AX225" s="1146"/>
      <c r="AY225" s="1146"/>
      <c r="AZ225" s="1146"/>
      <c r="BA225" s="1146"/>
      <c r="BB225" s="1146"/>
      <c r="BC225" s="1146"/>
    </row>
    <row r="226" spans="44:55" s="1145" customFormat="1" ht="11.25">
      <c r="AR226" s="1146"/>
      <c r="AS226" s="1146"/>
      <c r="AT226" s="1146"/>
      <c r="AU226" s="1146"/>
      <c r="AV226" s="1146"/>
      <c r="AW226" s="1146"/>
      <c r="AX226" s="1146"/>
      <c r="AY226" s="1146"/>
      <c r="AZ226" s="1146"/>
      <c r="BA226" s="1146"/>
      <c r="BB226" s="1146"/>
      <c r="BC226" s="1146"/>
    </row>
    <row r="227" spans="44:55" s="1145" customFormat="1" ht="11.25">
      <c r="AR227" s="1146"/>
      <c r="AS227" s="1146"/>
      <c r="AT227" s="1146"/>
      <c r="AU227" s="1146"/>
      <c r="AV227" s="1146"/>
      <c r="AW227" s="1146"/>
      <c r="AX227" s="1146"/>
      <c r="AY227" s="1146"/>
      <c r="AZ227" s="1146"/>
      <c r="BA227" s="1146"/>
      <c r="BB227" s="1146"/>
      <c r="BC227" s="1146"/>
    </row>
    <row r="228" spans="44:55" s="1145" customFormat="1" ht="11.25">
      <c r="AR228" s="1146"/>
      <c r="AS228" s="1146"/>
      <c r="AT228" s="1146"/>
      <c r="AU228" s="1146"/>
      <c r="AV228" s="1146"/>
      <c r="AW228" s="1146"/>
      <c r="AX228" s="1146"/>
      <c r="AY228" s="1146"/>
      <c r="AZ228" s="1146"/>
      <c r="BA228" s="1146"/>
      <c r="BB228" s="1146"/>
      <c r="BC228" s="1146"/>
    </row>
    <row r="229" spans="44:55" s="1145" customFormat="1" ht="11.25">
      <c r="AR229" s="1146"/>
      <c r="AS229" s="1146"/>
      <c r="AT229" s="1146"/>
      <c r="AU229" s="1146"/>
      <c r="AV229" s="1146"/>
      <c r="AW229" s="1146"/>
      <c r="AX229" s="1146"/>
      <c r="AY229" s="1146"/>
      <c r="AZ229" s="1146"/>
      <c r="BA229" s="1146"/>
      <c r="BB229" s="1146"/>
      <c r="BC229" s="1146"/>
    </row>
    <row r="230" spans="44:55" s="1145" customFormat="1" ht="11.25">
      <c r="AR230" s="1146"/>
      <c r="AS230" s="1146"/>
      <c r="AT230" s="1146"/>
      <c r="AU230" s="1146"/>
      <c r="AV230" s="1146"/>
      <c r="AW230" s="1146"/>
      <c r="AX230" s="1146"/>
      <c r="AY230" s="1146"/>
      <c r="AZ230" s="1146"/>
      <c r="BA230" s="1146"/>
      <c r="BB230" s="1146"/>
      <c r="BC230" s="1146"/>
    </row>
    <row r="231" spans="44:55" s="1145" customFormat="1" ht="11.25">
      <c r="AR231" s="1146"/>
      <c r="AS231" s="1146"/>
      <c r="AT231" s="1146"/>
      <c r="AU231" s="1146"/>
      <c r="AV231" s="1146"/>
      <c r="AW231" s="1146"/>
      <c r="AX231" s="1146"/>
      <c r="AY231" s="1146"/>
      <c r="AZ231" s="1146"/>
      <c r="BA231" s="1146"/>
      <c r="BB231" s="1146"/>
      <c r="BC231" s="1146"/>
    </row>
    <row r="232" spans="44:55" s="1145" customFormat="1" ht="11.25">
      <c r="AR232" s="1146"/>
      <c r="AS232" s="1146"/>
      <c r="AT232" s="1146"/>
      <c r="AU232" s="1146"/>
      <c r="AV232" s="1146"/>
      <c r="AW232" s="1146"/>
      <c r="AX232" s="1146"/>
      <c r="AY232" s="1146"/>
      <c r="AZ232" s="1146"/>
      <c r="BA232" s="1146"/>
      <c r="BB232" s="1146"/>
      <c r="BC232" s="1146"/>
    </row>
    <row r="233" spans="44:55" s="1145" customFormat="1" ht="11.25">
      <c r="AR233" s="1146"/>
      <c r="AS233" s="1146"/>
      <c r="AT233" s="1146"/>
      <c r="AU233" s="1146"/>
      <c r="AV233" s="1146"/>
      <c r="AW233" s="1146"/>
      <c r="AX233" s="1146"/>
      <c r="AY233" s="1146"/>
      <c r="AZ233" s="1146"/>
      <c r="BA233" s="1146"/>
      <c r="BB233" s="1146"/>
      <c r="BC233" s="1146"/>
    </row>
    <row r="234" spans="44:55" s="1145" customFormat="1" ht="11.25">
      <c r="AR234" s="1146"/>
      <c r="AS234" s="1146"/>
      <c r="AT234" s="1146"/>
      <c r="AU234" s="1146"/>
      <c r="AV234" s="1146"/>
      <c r="AW234" s="1146"/>
      <c r="AX234" s="1146"/>
      <c r="AY234" s="1146"/>
      <c r="AZ234" s="1146"/>
      <c r="BA234" s="1146"/>
      <c r="BB234" s="1146"/>
      <c r="BC234" s="1146"/>
    </row>
    <row r="235" spans="44:55" s="1145" customFormat="1" ht="11.25">
      <c r="AR235" s="1146"/>
      <c r="AS235" s="1146"/>
      <c r="AT235" s="1146"/>
      <c r="AU235" s="1146"/>
      <c r="AV235" s="1146"/>
      <c r="AW235" s="1146"/>
      <c r="AX235" s="1146"/>
      <c r="AY235" s="1146"/>
      <c r="AZ235" s="1146"/>
      <c r="BA235" s="1146"/>
      <c r="BB235" s="1146"/>
      <c r="BC235" s="1146"/>
    </row>
    <row r="236" spans="44:55" s="1145" customFormat="1" ht="11.25">
      <c r="AR236" s="1146"/>
      <c r="AS236" s="1146"/>
      <c r="AT236" s="1146"/>
      <c r="AU236" s="1146"/>
      <c r="AV236" s="1146"/>
      <c r="AW236" s="1146"/>
      <c r="AX236" s="1146"/>
      <c r="AY236" s="1146"/>
      <c r="AZ236" s="1146"/>
      <c r="BA236" s="1146"/>
      <c r="BB236" s="1146"/>
      <c r="BC236" s="1146"/>
    </row>
    <row r="237" spans="44:55" s="1145" customFormat="1" ht="11.25">
      <c r="AR237" s="1146"/>
      <c r="AS237" s="1146"/>
      <c r="AT237" s="1146"/>
      <c r="AU237" s="1146"/>
      <c r="AV237" s="1146"/>
      <c r="AW237" s="1146"/>
      <c r="AX237" s="1146"/>
      <c r="AY237" s="1146"/>
      <c r="AZ237" s="1146"/>
      <c r="BA237" s="1146"/>
      <c r="BB237" s="1146"/>
      <c r="BC237" s="1146"/>
    </row>
    <row r="238" spans="44:55" s="1145" customFormat="1" ht="11.25">
      <c r="AR238" s="1146"/>
      <c r="AS238" s="1146"/>
      <c r="AT238" s="1146"/>
      <c r="AU238" s="1146"/>
      <c r="AV238" s="1146"/>
      <c r="AW238" s="1146"/>
      <c r="AX238" s="1146"/>
      <c r="AY238" s="1146"/>
      <c r="AZ238" s="1146"/>
      <c r="BA238" s="1146"/>
      <c r="BB238" s="1146"/>
      <c r="BC238" s="1146"/>
    </row>
    <row r="239" spans="44:55" s="1145" customFormat="1" ht="11.25">
      <c r="AR239" s="1146"/>
      <c r="AS239" s="1146"/>
      <c r="AT239" s="1146"/>
      <c r="AU239" s="1146"/>
      <c r="AV239" s="1146"/>
      <c r="AW239" s="1146"/>
      <c r="AX239" s="1146"/>
      <c r="AY239" s="1146"/>
      <c r="AZ239" s="1146"/>
      <c r="BA239" s="1146"/>
      <c r="BB239" s="1146"/>
      <c r="BC239" s="1146"/>
    </row>
    <row r="240" spans="44:55" s="1145" customFormat="1" ht="11.25">
      <c r="AR240" s="1146"/>
      <c r="AS240" s="1146"/>
      <c r="AT240" s="1146"/>
      <c r="AU240" s="1146"/>
      <c r="AV240" s="1146"/>
      <c r="AW240" s="1146"/>
      <c r="AX240" s="1146"/>
      <c r="AY240" s="1146"/>
      <c r="AZ240" s="1146"/>
      <c r="BA240" s="1146"/>
      <c r="BB240" s="1146"/>
      <c r="BC240" s="1146"/>
    </row>
    <row r="241" spans="1:55" s="1145" customFormat="1" ht="11.25">
      <c r="AR241" s="1146"/>
      <c r="AS241" s="1146"/>
      <c r="AT241" s="1146"/>
      <c r="AU241" s="1146"/>
      <c r="AV241" s="1146"/>
      <c r="AW241" s="1146"/>
      <c r="AX241" s="1146"/>
      <c r="AY241" s="1146"/>
      <c r="AZ241" s="1146"/>
      <c r="BA241" s="1146"/>
      <c r="BB241" s="1146"/>
      <c r="BC241" s="1146"/>
    </row>
    <row r="242" spans="1:55" s="1145" customFormat="1" ht="11.25">
      <c r="AR242" s="1146"/>
      <c r="AS242" s="1146"/>
      <c r="AT242" s="1146"/>
      <c r="AU242" s="1146"/>
      <c r="AV242" s="1146"/>
      <c r="AW242" s="1146"/>
      <c r="AX242" s="1146"/>
      <c r="AY242" s="1146"/>
      <c r="AZ242" s="1146"/>
      <c r="BA242" s="1146"/>
      <c r="BB242" s="1146"/>
      <c r="BC242" s="1146"/>
    </row>
    <row r="243" spans="1:55" s="1145" customFormat="1" ht="11.25">
      <c r="AR243" s="1146"/>
      <c r="AS243" s="1146"/>
      <c r="AT243" s="1146"/>
      <c r="AU243" s="1146"/>
      <c r="AV243" s="1146"/>
      <c r="AW243" s="1146"/>
      <c r="AX243" s="1146"/>
      <c r="AY243" s="1146"/>
      <c r="AZ243" s="1146"/>
      <c r="BA243" s="1146"/>
      <c r="BB243" s="1146"/>
      <c r="BC243" s="1146"/>
    </row>
    <row r="244" spans="1:55" s="1145" customFormat="1" ht="11.25">
      <c r="AR244" s="1146"/>
      <c r="AS244" s="1146"/>
      <c r="AT244" s="1146"/>
      <c r="AU244" s="1146"/>
      <c r="AV244" s="1146"/>
      <c r="AW244" s="1146"/>
      <c r="AX244" s="1146"/>
      <c r="AY244" s="1146"/>
      <c r="AZ244" s="1146"/>
      <c r="BA244" s="1146"/>
      <c r="BB244" s="1146"/>
      <c r="BC244" s="1146"/>
    </row>
    <row r="245" spans="1:55" s="1145" customFormat="1" ht="11.25">
      <c r="AR245" s="1146"/>
      <c r="AS245" s="1146"/>
      <c r="AT245" s="1146"/>
      <c r="AU245" s="1146"/>
      <c r="AV245" s="1146"/>
      <c r="AW245" s="1146"/>
      <c r="AX245" s="1146"/>
      <c r="AY245" s="1146"/>
      <c r="AZ245" s="1146"/>
      <c r="BA245" s="1146"/>
      <c r="BB245" s="1146"/>
      <c r="BC245" s="1146"/>
    </row>
    <row r="246" spans="1:55" s="1145" customFormat="1" ht="11.25">
      <c r="AR246" s="1146"/>
      <c r="AS246" s="1146"/>
      <c r="AT246" s="1146"/>
      <c r="AU246" s="1146"/>
      <c r="AV246" s="1146"/>
      <c r="AW246" s="1146"/>
      <c r="AX246" s="1146"/>
      <c r="AY246" s="1146"/>
      <c r="AZ246" s="1146"/>
      <c r="BA246" s="1146"/>
      <c r="BB246" s="1146"/>
      <c r="BC246" s="1146"/>
    </row>
    <row r="247" spans="1:55" s="1145" customFormat="1" ht="11.25">
      <c r="AR247" s="1146"/>
      <c r="AS247" s="1146"/>
      <c r="AT247" s="1146"/>
      <c r="AU247" s="1146"/>
      <c r="AV247" s="1146"/>
      <c r="AW247" s="1146"/>
      <c r="AX247" s="1146"/>
      <c r="AY247" s="1146"/>
      <c r="AZ247" s="1146"/>
      <c r="BA247" s="1146"/>
      <c r="BB247" s="1146"/>
      <c r="BC247" s="1146"/>
    </row>
    <row r="248" spans="1:55" s="1145" customFormat="1">
      <c r="A248" s="908"/>
      <c r="B248" s="908"/>
      <c r="C248" s="908"/>
      <c r="D248" s="908"/>
      <c r="E248" s="908"/>
      <c r="F248" s="908"/>
      <c r="G248" s="908"/>
      <c r="H248" s="908"/>
      <c r="I248" s="908"/>
      <c r="J248" s="908"/>
      <c r="AR248" s="1146"/>
      <c r="AS248" s="1146"/>
      <c r="AT248" s="1146"/>
      <c r="AU248" s="1146"/>
      <c r="AV248" s="1146"/>
      <c r="AW248" s="1146"/>
      <c r="AX248" s="1146"/>
      <c r="AY248" s="1146"/>
      <c r="AZ248" s="1146"/>
      <c r="BA248" s="1146"/>
      <c r="BB248" s="1146"/>
      <c r="BC248" s="1146"/>
    </row>
  </sheetData>
  <customSheetViews>
    <customSheetView guid="{4E7A3D04-9F51-465C-A42B-3DF9B3E7D5B5}" scale="60" showPageBreaks="1" showGridLines="0" zeroValues="0" printArea="1" view="pageBreakPreview">
      <selection activeCell="AJ46" sqref="AJ46"/>
      <colBreaks count="3" manualBreakCount="3">
        <brk id="10" max="63" man="1"/>
        <brk id="20" max="63" man="1"/>
        <brk id="30" max="63" man="1"/>
      </colBreaks>
      <pageMargins left="0.5" right="0.5" top="0.5" bottom="0.25" header="0.5" footer="0.5"/>
      <printOptions horizontalCentered="1" verticalCentered="1"/>
      <pageSetup scale="88" fitToWidth="4" orientation="portrait" cellComments="asDisplayed" r:id="rId1"/>
      <headerFooter alignWithMargins="0"/>
    </customSheetView>
    <customSheetView guid="{0DB5BAD5-393A-4F38-9E8B-709DEA7858B1}" showPageBreaks="1" showGridLines="0" zeroValues="0" printArea="1"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2"/>
      <headerFooter alignWithMargins="0"/>
    </customSheetView>
    <customSheetView guid="{9188604F-721B-4607-B5A7-F14601E34BB8}" showPageBreaks="1" showGridLines="0" zeroValues="0" printArea="1"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3"/>
      <headerFooter alignWithMargins="0"/>
    </customSheetView>
    <customSheetView guid="{26429A53-B624-4AA6-8C8D-667186B058B8}" showGridLines="0" zeroValues="0"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4"/>
      <headerFooter alignWithMargins="0"/>
    </customSheetView>
    <customSheetView guid="{7390B031-6060-4327-BF01-8B9465EDB6D9}" showGridLines="0" zeroValues="0"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5"/>
      <headerFooter alignWithMargins="0"/>
    </customSheetView>
    <customSheetView guid="{49D366EC-C851-4932-854D-8EA887B298C5}" showGridLines="0" zeroValues="0"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6"/>
      <headerFooter alignWithMargins="0"/>
    </customSheetView>
    <customSheetView guid="{F228F194-B0FE-4A91-A927-06A4E89703F0}" showGridLines="0" zeroValues="0"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7"/>
      <headerFooter alignWithMargins="0"/>
    </customSheetView>
    <customSheetView guid="{A2494C54-8D9D-4A05-9F27-C858173D9692}" showGridLines="0" zeroValues="0"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8"/>
      <headerFooter alignWithMargins="0"/>
    </customSheetView>
    <customSheetView guid="{74404EEC-CA6A-48B0-B168-B7933282EEB2}" showPageBreaks="1" showGridLines="0" zeroValues="0" printArea="1" topLeftCell="T1">
      <selection activeCell="AJ46" sqref="AJ46"/>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9"/>
      <headerFooter alignWithMargins="0"/>
    </customSheetView>
    <customSheetView guid="{FB19BFAA-60BA-4CC2-92E5-E4C141AE804E}" scale="60" showPageBreaks="1" showGridLines="0" zeroValues="0" printArea="1" view="pageBreakPreview">
      <selection activeCell="AJ46" sqref="AJ46"/>
      <colBreaks count="3" manualBreakCount="3">
        <brk id="10" max="63" man="1"/>
        <brk id="20" max="63" man="1"/>
        <brk id="30" max="63" man="1"/>
      </colBreaks>
      <pageMargins left="0.5" right="0.5" top="0.5" bottom="0.25" header="0.5" footer="0.5"/>
      <printOptions horizontalCentered="1" verticalCentered="1"/>
      <pageSetup scale="88" fitToWidth="4" orientation="portrait" cellComments="asDisplayed" r:id="rId10"/>
      <headerFooter alignWithMargins="0"/>
    </customSheetView>
    <customSheetView guid="{F56BCD39-3910-4701-BCCF-245589B07D98}" showPageBreaks="1" showGridLines="0" zeroValues="0" printArea="1" topLeftCell="X8">
      <selection activeCell="AL35" sqref="AL35"/>
      <colBreaks count="3" manualBreakCount="3">
        <brk id="10" max="63" man="1"/>
        <brk id="20" max="63" man="1"/>
        <brk id="30" max="63" man="1"/>
      </colBreaks>
      <pageMargins left="0.5" right="0.5" top="0.5" bottom="0.25" header="0.5" footer="0.5"/>
      <printOptions horizontalCentered="1" verticalCentered="1"/>
      <pageSetup scale="89" fitToWidth="4" orientation="portrait" cellComments="asDisplayed" r:id="rId11"/>
      <headerFooter alignWithMargins="0"/>
    </customSheetView>
    <customSheetView guid="{D099E5BD-69C3-4A36-A01A-AB9127CD02AF}" scale="80" showGridLines="0" zeroValues="0">
      <selection activeCell="AP25" sqref="AP25"/>
      <colBreaks count="3" manualBreakCount="3">
        <brk id="10" max="63" man="1"/>
        <brk id="20" max="63" man="1"/>
        <brk id="30" max="63" man="1"/>
      </colBreaks>
      <pageMargins left="0.5" right="0.5" top="0.5" bottom="0.25" header="0.5" footer="0.5"/>
      <printOptions horizontalCentered="1" verticalCentered="1"/>
      <pageSetup scale="88" fitToWidth="4" orientation="portrait" cellComments="asDisplayed" r:id="rId12"/>
      <headerFooter alignWithMargins="0"/>
    </customSheetView>
  </customSheetViews>
  <mergeCells count="15">
    <mergeCell ref="U47:AD47"/>
    <mergeCell ref="AE47:AN47"/>
    <mergeCell ref="AH13:AM13"/>
    <mergeCell ref="AJ14:AK14"/>
    <mergeCell ref="AJ15:AK15"/>
    <mergeCell ref="AJ16:AK16"/>
    <mergeCell ref="AJ17:AK17"/>
    <mergeCell ref="U44:AD44"/>
    <mergeCell ref="AE44:AN44"/>
    <mergeCell ref="A2:J2"/>
    <mergeCell ref="K2:T2"/>
    <mergeCell ref="U2:AD2"/>
    <mergeCell ref="AE2:AN2"/>
    <mergeCell ref="U6:AD6"/>
    <mergeCell ref="AE6:AN6"/>
  </mergeCells>
  <printOptions horizontalCentered="1" verticalCentered="1" gridLinesSet="0"/>
  <pageMargins left="0.5" right="0.5" top="0.5" bottom="0.25" header="0.5" footer="0.5"/>
  <pageSetup scale="88" fitToWidth="4" orientation="portrait" cellComments="asDisplayed" r:id="rId13"/>
  <headerFooter alignWithMargins="0"/>
  <colBreaks count="3" manualBreakCount="3">
    <brk id="10" max="63" man="1"/>
    <brk id="20" max="63" man="1"/>
    <brk id="30"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75"/>
  <sheetViews>
    <sheetView zoomScale="60" zoomScaleNormal="60" workbookViewId="0">
      <selection sqref="A1:A1048576"/>
    </sheetView>
  </sheetViews>
  <sheetFormatPr defaultColWidth="7.85546875" defaultRowHeight="15" customHeight="1"/>
  <cols>
    <col min="1" max="1" width="95.7109375" style="2686" customWidth="1"/>
    <col min="2" max="2" width="2.7109375" style="2686" customWidth="1"/>
    <col min="3" max="3" width="7.85546875" style="2686" customWidth="1"/>
    <col min="4" max="4" width="2.7109375" style="2686" customWidth="1"/>
    <col min="5" max="11" width="7.85546875" style="2686" customWidth="1"/>
    <col min="12" max="12" width="3.28515625" style="2686" customWidth="1"/>
    <col min="13" max="13" width="2.140625" style="2686" customWidth="1"/>
    <col min="14" max="16384" width="7.85546875" style="2686"/>
  </cols>
  <sheetData>
    <row r="1" spans="1:7" s="2685" customFormat="1" ht="15" customHeight="1">
      <c r="A1" s="3603" t="s">
        <v>3204</v>
      </c>
      <c r="B1" s="3604"/>
      <c r="C1" s="3604"/>
      <c r="D1" s="3604"/>
      <c r="E1" s="3604"/>
      <c r="F1" s="3604"/>
      <c r="G1" s="3604"/>
    </row>
    <row r="2" spans="1:7" ht="17.100000000000001" customHeight="1">
      <c r="A2" s="3605" t="s">
        <v>2944</v>
      </c>
      <c r="B2" s="3583"/>
      <c r="C2" s="3583"/>
      <c r="D2" s="3583"/>
      <c r="E2" s="3583"/>
      <c r="F2" s="3583"/>
      <c r="G2" s="3583"/>
    </row>
    <row r="3" spans="1:7" ht="9" customHeight="1">
      <c r="A3" s="3606"/>
      <c r="B3" s="3583"/>
      <c r="C3" s="3583"/>
      <c r="D3" s="3583"/>
      <c r="E3" s="3583"/>
      <c r="F3" s="3583"/>
      <c r="G3" s="3583"/>
    </row>
    <row r="4" spans="1:7" ht="15" customHeight="1">
      <c r="A4" s="3607" t="s">
        <v>2945</v>
      </c>
      <c r="B4" s="3583"/>
      <c r="C4" s="3583"/>
      <c r="D4" s="3583"/>
      <c r="E4" s="3583"/>
      <c r="F4" s="3583"/>
      <c r="G4" s="3583"/>
    </row>
    <row r="5" spans="1:7" ht="15" customHeight="1">
      <c r="A5" s="3607" t="s">
        <v>2946</v>
      </c>
      <c r="B5" s="3583"/>
      <c r="C5" s="3583"/>
      <c r="D5" s="3583"/>
      <c r="E5" s="3583"/>
      <c r="F5" s="3583"/>
      <c r="G5" s="3583"/>
    </row>
    <row r="6" spans="1:7" ht="15" customHeight="1">
      <c r="A6" s="3607" t="s">
        <v>2947</v>
      </c>
      <c r="B6" s="3583"/>
      <c r="C6" s="3583"/>
      <c r="D6" s="3583"/>
      <c r="E6" s="3583"/>
      <c r="F6" s="3583"/>
      <c r="G6" s="3583"/>
    </row>
    <row r="7" spans="1:7" ht="15" customHeight="1">
      <c r="A7" s="3607"/>
      <c r="B7" s="3583"/>
      <c r="C7" s="3583"/>
      <c r="D7" s="3583"/>
      <c r="E7" s="3583"/>
      <c r="F7" s="3583"/>
      <c r="G7" s="3583"/>
    </row>
    <row r="8" spans="1:7" ht="15" customHeight="1">
      <c r="A8" s="3607" t="s">
        <v>2948</v>
      </c>
      <c r="B8" s="3583"/>
      <c r="C8" s="3583"/>
      <c r="D8" s="3583"/>
      <c r="E8" s="3583"/>
      <c r="F8" s="3583"/>
      <c r="G8" s="3583"/>
    </row>
    <row r="9" spans="1:7" ht="15" customHeight="1">
      <c r="A9" s="3607"/>
      <c r="B9" s="3583"/>
      <c r="C9" s="3583"/>
      <c r="D9" s="3583"/>
      <c r="E9" s="3583"/>
      <c r="F9" s="3583"/>
      <c r="G9" s="3583"/>
    </row>
    <row r="10" spans="1:7" ht="15" customHeight="1">
      <c r="A10" s="3608" t="s">
        <v>2949</v>
      </c>
      <c r="B10" s="3583"/>
      <c r="C10" s="3583"/>
      <c r="D10" s="3583"/>
      <c r="E10" s="3583"/>
      <c r="F10" s="3583"/>
      <c r="G10" s="3583"/>
    </row>
    <row r="11" spans="1:7" ht="15" customHeight="1">
      <c r="A11" s="3609"/>
      <c r="B11" s="3583"/>
      <c r="C11" s="3583"/>
      <c r="D11" s="3583"/>
      <c r="E11" s="3583"/>
      <c r="F11" s="3583"/>
      <c r="G11" s="3583"/>
    </row>
    <row r="12" spans="1:7" ht="15" customHeight="1">
      <c r="A12" s="3610" t="s">
        <v>2950</v>
      </c>
      <c r="B12" s="3583"/>
      <c r="C12" s="3583"/>
      <c r="D12" s="3583"/>
      <c r="E12" s="3583"/>
      <c r="F12" s="3583"/>
      <c r="G12" s="3583"/>
    </row>
    <row r="13" spans="1:7" ht="15" customHeight="1">
      <c r="A13" s="3609"/>
      <c r="B13" s="3583"/>
      <c r="C13" s="3583"/>
      <c r="D13" s="3583"/>
      <c r="E13" s="3583"/>
      <c r="F13" s="3583"/>
      <c r="G13" s="3583"/>
    </row>
    <row r="14" spans="1:7" ht="15" customHeight="1">
      <c r="A14" s="3607" t="s">
        <v>2951</v>
      </c>
      <c r="B14" s="3583"/>
      <c r="C14" s="3583"/>
      <c r="D14" s="3583"/>
      <c r="E14" s="3583"/>
      <c r="F14" s="3583"/>
      <c r="G14" s="3583"/>
    </row>
    <row r="15" spans="1:7" ht="15" customHeight="1">
      <c r="A15" s="3607" t="s">
        <v>2952</v>
      </c>
      <c r="B15" s="3583"/>
      <c r="C15" s="3583"/>
      <c r="D15" s="3583"/>
      <c r="E15" s="3583"/>
      <c r="F15" s="3583"/>
      <c r="G15" s="3583"/>
    </row>
    <row r="16" spans="1:7" ht="15" customHeight="1">
      <c r="A16" s="3607"/>
      <c r="B16" s="3583"/>
      <c r="C16" s="3583"/>
      <c r="D16" s="3583"/>
      <c r="E16" s="3583"/>
      <c r="F16" s="3583"/>
      <c r="G16" s="3583"/>
    </row>
    <row r="17" spans="1:7" ht="15" customHeight="1">
      <c r="A17" s="3607" t="s">
        <v>2953</v>
      </c>
      <c r="B17" s="3583"/>
      <c r="C17" s="3583"/>
      <c r="D17" s="3583"/>
      <c r="E17" s="3583"/>
      <c r="F17" s="3583"/>
      <c r="G17" s="3583"/>
    </row>
    <row r="18" spans="1:7" ht="15" customHeight="1">
      <c r="A18" s="3607" t="s">
        <v>2954</v>
      </c>
      <c r="B18" s="3583"/>
      <c r="C18" s="3583"/>
      <c r="D18" s="3583"/>
      <c r="E18" s="3583"/>
      <c r="F18" s="3583"/>
      <c r="G18" s="3583"/>
    </row>
    <row r="19" spans="1:7" ht="15" customHeight="1">
      <c r="A19" s="3607" t="s">
        <v>2955</v>
      </c>
      <c r="B19" s="3583"/>
      <c r="C19" s="3583"/>
      <c r="D19" s="3583"/>
      <c r="E19" s="3583"/>
      <c r="F19" s="3583"/>
      <c r="G19" s="3583"/>
    </row>
    <row r="20" spans="1:7" ht="15" customHeight="1">
      <c r="A20" s="3607" t="s">
        <v>2956</v>
      </c>
      <c r="B20" s="3583"/>
      <c r="C20" s="3583"/>
      <c r="D20" s="3583"/>
      <c r="E20" s="3583"/>
      <c r="F20" s="3583"/>
      <c r="G20" s="3583"/>
    </row>
    <row r="21" spans="1:7" ht="15" customHeight="1">
      <c r="A21" s="3607" t="s">
        <v>2957</v>
      </c>
      <c r="B21" s="3583"/>
      <c r="C21" s="3583"/>
      <c r="D21" s="3583"/>
      <c r="E21" s="3583"/>
      <c r="F21" s="3583"/>
      <c r="G21" s="3583"/>
    </row>
    <row r="22" spans="1:7" ht="15" customHeight="1">
      <c r="A22" s="3607" t="s">
        <v>2958</v>
      </c>
      <c r="B22" s="3583"/>
      <c r="C22" s="3583"/>
      <c r="D22" s="3583"/>
      <c r="E22" s="3583"/>
      <c r="F22" s="3583"/>
      <c r="G22" s="3583"/>
    </row>
    <row r="23" spans="1:7" ht="15" customHeight="1">
      <c r="A23" s="3607" t="s">
        <v>2959</v>
      </c>
      <c r="B23" s="3583"/>
      <c r="C23" s="3583"/>
      <c r="D23" s="3583"/>
      <c r="E23" s="3583"/>
      <c r="F23" s="3583"/>
      <c r="G23" s="3583"/>
    </row>
    <row r="24" spans="1:7" ht="15" customHeight="1">
      <c r="A24" s="3607" t="s">
        <v>2960</v>
      </c>
      <c r="B24" s="3583"/>
      <c r="C24" s="3583"/>
      <c r="D24" s="3583"/>
      <c r="E24" s="3583"/>
      <c r="F24" s="3583"/>
      <c r="G24" s="3583"/>
    </row>
    <row r="25" spans="1:7" ht="15" customHeight="1">
      <c r="A25" s="3607" t="s">
        <v>2961</v>
      </c>
      <c r="B25" s="3583"/>
      <c r="C25" s="3583"/>
      <c r="D25" s="3583"/>
      <c r="E25" s="3583"/>
      <c r="F25" s="3583"/>
      <c r="G25" s="3583"/>
    </row>
    <row r="26" spans="1:7" ht="15" customHeight="1">
      <c r="A26" s="3607" t="s">
        <v>2962</v>
      </c>
      <c r="B26" s="3583"/>
      <c r="C26" s="3583"/>
      <c r="D26" s="3583"/>
      <c r="E26" s="3583"/>
      <c r="F26" s="3583"/>
      <c r="G26" s="3583"/>
    </row>
    <row r="27" spans="1:7" ht="15" customHeight="1">
      <c r="A27" s="3607" t="s">
        <v>2963</v>
      </c>
      <c r="B27" s="3583"/>
      <c r="C27" s="3583"/>
      <c r="D27" s="3583"/>
      <c r="E27" s="3583"/>
      <c r="F27" s="3583"/>
      <c r="G27" s="3583"/>
    </row>
    <row r="28" spans="1:7" ht="15" customHeight="1">
      <c r="A28" s="3607" t="s">
        <v>2964</v>
      </c>
      <c r="B28" s="3583"/>
      <c r="C28" s="3583"/>
      <c r="D28" s="3583"/>
      <c r="E28" s="3583"/>
      <c r="F28" s="3583"/>
      <c r="G28" s="3583"/>
    </row>
    <row r="29" spans="1:7" ht="15" customHeight="1">
      <c r="A29" s="3607" t="s">
        <v>2965</v>
      </c>
      <c r="B29" s="3583"/>
      <c r="C29" s="3583"/>
      <c r="D29" s="3583"/>
      <c r="E29" s="3583"/>
      <c r="F29" s="3583"/>
      <c r="G29" s="3583"/>
    </row>
    <row r="30" spans="1:7" ht="15" customHeight="1">
      <c r="A30" s="3607" t="s">
        <v>2966</v>
      </c>
      <c r="B30" s="3583"/>
      <c r="C30" s="3583"/>
      <c r="D30" s="3583"/>
      <c r="E30" s="3583"/>
      <c r="F30" s="3583"/>
      <c r="G30" s="3583"/>
    </row>
    <row r="31" spans="1:7" ht="15" customHeight="1">
      <c r="A31" s="3607" t="s">
        <v>2967</v>
      </c>
      <c r="B31" s="3583"/>
      <c r="C31" s="3583"/>
      <c r="D31" s="3583"/>
      <c r="E31" s="3583"/>
      <c r="F31" s="3583"/>
      <c r="G31" s="3583"/>
    </row>
    <row r="32" spans="1:7" ht="15" customHeight="1">
      <c r="A32" s="3607" t="s">
        <v>2968</v>
      </c>
      <c r="B32" s="3583"/>
      <c r="C32" s="3583"/>
      <c r="D32" s="3583"/>
      <c r="E32" s="3583"/>
      <c r="F32" s="3583"/>
      <c r="G32" s="3583"/>
    </row>
    <row r="33" spans="1:7" ht="15" customHeight="1">
      <c r="A33" s="3607" t="s">
        <v>2969</v>
      </c>
      <c r="B33" s="3583"/>
      <c r="C33" s="3583"/>
      <c r="D33" s="3583"/>
      <c r="E33" s="3583"/>
      <c r="F33" s="3583"/>
      <c r="G33" s="3583"/>
    </row>
    <row r="34" spans="1:7" ht="15" customHeight="1">
      <c r="A34" s="3606"/>
      <c r="B34" s="3583"/>
      <c r="C34" s="3583"/>
      <c r="D34" s="3583"/>
      <c r="E34" s="3583"/>
      <c r="F34" s="3583"/>
      <c r="G34" s="3583"/>
    </row>
    <row r="35" spans="1:7" ht="15" customHeight="1">
      <c r="A35" s="3606"/>
      <c r="B35" s="3583"/>
      <c r="C35" s="3583"/>
      <c r="D35" s="3583"/>
      <c r="E35" s="3583"/>
      <c r="F35" s="3583"/>
      <c r="G35" s="3583"/>
    </row>
    <row r="36" spans="1:7" ht="15" customHeight="1">
      <c r="A36" s="3606"/>
      <c r="B36" s="3583"/>
      <c r="C36" s="3583"/>
      <c r="D36" s="3583"/>
      <c r="E36" s="3583"/>
      <c r="F36" s="3583"/>
      <c r="G36" s="3583"/>
    </row>
    <row r="37" spans="1:7" ht="15" customHeight="1">
      <c r="A37" s="3606"/>
      <c r="B37" s="3583"/>
      <c r="C37" s="3583"/>
      <c r="D37" s="3583"/>
      <c r="E37" s="3583"/>
      <c r="F37" s="3583"/>
      <c r="G37" s="3583"/>
    </row>
    <row r="38" spans="1:7" ht="15" customHeight="1">
      <c r="A38" s="3606"/>
      <c r="B38" s="3583"/>
      <c r="C38" s="3583"/>
      <c r="D38" s="3583"/>
      <c r="E38" s="3583"/>
      <c r="F38" s="3583"/>
      <c r="G38" s="3583"/>
    </row>
    <row r="39" spans="1:7" ht="15" customHeight="1">
      <c r="A39" s="3606"/>
      <c r="B39" s="3583"/>
      <c r="C39" s="3583"/>
      <c r="D39" s="3583"/>
      <c r="E39" s="3583"/>
      <c r="F39" s="3583"/>
      <c r="G39" s="3583"/>
    </row>
    <row r="40" spans="1:7" ht="15" customHeight="1">
      <c r="A40" s="3606"/>
      <c r="B40" s="3583"/>
      <c r="C40" s="3583"/>
      <c r="D40" s="3583"/>
      <c r="E40" s="3583"/>
      <c r="F40" s="3583"/>
      <c r="G40" s="3583"/>
    </row>
    <row r="41" spans="1:7" ht="15" customHeight="1">
      <c r="A41" s="3606"/>
      <c r="B41" s="3583"/>
      <c r="C41" s="3583"/>
      <c r="D41" s="3583"/>
      <c r="E41" s="3583"/>
      <c r="F41" s="3583"/>
      <c r="G41" s="3583"/>
    </row>
    <row r="42" spans="1:7" ht="15" customHeight="1">
      <c r="A42" s="3606"/>
      <c r="B42" s="3583"/>
      <c r="C42" s="3583"/>
      <c r="D42" s="3583"/>
      <c r="E42" s="3583"/>
      <c r="F42" s="3583"/>
      <c r="G42" s="3583"/>
    </row>
    <row r="43" spans="1:7" ht="15" customHeight="1">
      <c r="A43" s="3606"/>
      <c r="B43" s="3583"/>
      <c r="C43" s="3583"/>
      <c r="D43" s="3583"/>
      <c r="E43" s="3583"/>
      <c r="F43" s="3583"/>
      <c r="G43" s="3583"/>
    </row>
    <row r="44" spans="1:7" ht="15" customHeight="1">
      <c r="A44" s="3606"/>
      <c r="B44" s="3583"/>
      <c r="C44" s="3583"/>
      <c r="D44" s="3583"/>
      <c r="E44" s="3583"/>
      <c r="F44" s="3583"/>
      <c r="G44" s="3583"/>
    </row>
    <row r="45" spans="1:7" ht="15" customHeight="1">
      <c r="A45" s="3606"/>
      <c r="B45" s="3583"/>
      <c r="C45" s="3583"/>
      <c r="D45" s="3583"/>
      <c r="E45" s="3583"/>
      <c r="F45" s="3583"/>
      <c r="G45" s="3583"/>
    </row>
    <row r="46" spans="1:7" ht="15" customHeight="1">
      <c r="A46" s="3606"/>
      <c r="B46" s="3583"/>
      <c r="C46" s="3583"/>
      <c r="D46" s="3583"/>
      <c r="E46" s="3583"/>
      <c r="F46" s="3583"/>
      <c r="G46" s="3583"/>
    </row>
    <row r="47" spans="1:7" ht="15" customHeight="1">
      <c r="A47" s="3611"/>
      <c r="B47" s="3583"/>
      <c r="C47" s="3583"/>
      <c r="D47" s="3583"/>
      <c r="E47" s="3583"/>
      <c r="F47" s="3583"/>
      <c r="G47" s="3583"/>
    </row>
    <row r="48" spans="1:7" s="2685" customFormat="1" ht="15" customHeight="1">
      <c r="A48" s="3603" t="s">
        <v>388</v>
      </c>
      <c r="B48" s="3604"/>
      <c r="C48" s="3604"/>
      <c r="D48" s="3604"/>
      <c r="E48" s="3604"/>
      <c r="F48" s="3604"/>
      <c r="G48" s="3604"/>
    </row>
    <row r="49" spans="1:7" ht="15" customHeight="1">
      <c r="A49" s="3583"/>
      <c r="B49" s="3583"/>
      <c r="C49" s="3583"/>
      <c r="D49" s="3583"/>
      <c r="E49" s="3583"/>
      <c r="F49" s="3583"/>
      <c r="G49" s="3583"/>
    </row>
    <row r="50" spans="1:7" ht="15" customHeight="1">
      <c r="A50" s="3583"/>
      <c r="B50" s="3583"/>
      <c r="C50" s="3583"/>
      <c r="D50" s="3583"/>
      <c r="E50" s="3583"/>
      <c r="F50" s="3583"/>
      <c r="G50" s="3583"/>
    </row>
    <row r="51" spans="1:7" ht="15" customHeight="1">
      <c r="A51" s="3583"/>
      <c r="B51" s="3583"/>
      <c r="C51" s="3583"/>
      <c r="D51" s="3583"/>
      <c r="E51" s="3583"/>
      <c r="F51" s="3583"/>
      <c r="G51" s="3583"/>
    </row>
    <row r="52" spans="1:7" ht="15" customHeight="1">
      <c r="A52" s="3583"/>
      <c r="B52" s="3583"/>
      <c r="C52" s="3583"/>
      <c r="D52" s="3583"/>
      <c r="E52" s="3583"/>
      <c r="F52" s="3583"/>
      <c r="G52" s="3583"/>
    </row>
    <row r="53" spans="1:7" ht="15" customHeight="1">
      <c r="A53" s="3583"/>
      <c r="B53" s="3583"/>
      <c r="C53" s="3583"/>
      <c r="D53" s="3583"/>
      <c r="E53" s="3583"/>
      <c r="F53" s="3583"/>
      <c r="G53" s="3583"/>
    </row>
    <row r="54" spans="1:7" ht="15" customHeight="1">
      <c r="A54" s="3583"/>
      <c r="B54" s="3583"/>
      <c r="C54" s="3583"/>
      <c r="D54" s="3583"/>
      <c r="E54" s="3583"/>
      <c r="F54" s="3583"/>
      <c r="G54" s="3583"/>
    </row>
    <row r="55" spans="1:7" ht="15" customHeight="1">
      <c r="A55" s="3583"/>
      <c r="B55" s="3583"/>
      <c r="C55" s="3583"/>
      <c r="D55" s="3583"/>
      <c r="E55" s="3583"/>
      <c r="F55" s="3583"/>
      <c r="G55" s="3583"/>
    </row>
    <row r="56" spans="1:7" ht="15" customHeight="1">
      <c r="A56" s="3583"/>
      <c r="B56" s="3583"/>
      <c r="C56" s="3583"/>
      <c r="D56" s="3583"/>
      <c r="E56" s="3583"/>
      <c r="F56" s="3583"/>
      <c r="G56" s="3583"/>
    </row>
    <row r="57" spans="1:7" ht="15" customHeight="1">
      <c r="A57" s="3583"/>
      <c r="B57" s="3583"/>
      <c r="C57" s="3583"/>
      <c r="D57" s="3583"/>
      <c r="E57" s="3583"/>
      <c r="F57" s="3583"/>
      <c r="G57" s="3583"/>
    </row>
    <row r="58" spans="1:7" ht="15" customHeight="1">
      <c r="A58" s="3583"/>
      <c r="B58" s="3583"/>
      <c r="C58" s="3583"/>
      <c r="D58" s="3583"/>
      <c r="E58" s="3583"/>
      <c r="F58" s="3583"/>
      <c r="G58" s="3583"/>
    </row>
    <row r="59" spans="1:7" ht="15" customHeight="1">
      <c r="A59" s="3583"/>
      <c r="B59" s="3583"/>
      <c r="C59" s="3583"/>
      <c r="D59" s="3583"/>
      <c r="E59" s="3583"/>
      <c r="F59" s="3583"/>
      <c r="G59" s="3583"/>
    </row>
    <row r="60" spans="1:7" ht="15" customHeight="1">
      <c r="A60" s="3583"/>
      <c r="B60" s="3583"/>
      <c r="C60" s="3583"/>
      <c r="D60" s="3583"/>
      <c r="E60" s="3583"/>
      <c r="F60" s="3583"/>
      <c r="G60" s="3583"/>
    </row>
    <row r="61" spans="1:7" ht="15" customHeight="1">
      <c r="A61" s="3583"/>
      <c r="B61" s="3583"/>
      <c r="C61" s="3583"/>
      <c r="D61" s="3583"/>
      <c r="E61" s="3583"/>
      <c r="F61" s="3583"/>
      <c r="G61" s="3583"/>
    </row>
    <row r="62" spans="1:7" ht="15" customHeight="1">
      <c r="A62" s="3583"/>
      <c r="B62" s="3583"/>
      <c r="C62" s="3583"/>
      <c r="D62" s="3583"/>
      <c r="E62" s="3583"/>
      <c r="F62" s="3583"/>
      <c r="G62" s="3583"/>
    </row>
    <row r="63" spans="1:7" ht="15" customHeight="1">
      <c r="A63" s="3583"/>
      <c r="B63" s="3583"/>
      <c r="C63" s="3583"/>
      <c r="D63" s="3583"/>
      <c r="E63" s="3583"/>
      <c r="F63" s="3583"/>
      <c r="G63" s="3583"/>
    </row>
    <row r="64" spans="1:7" ht="15" customHeight="1">
      <c r="A64" s="3583"/>
      <c r="B64" s="3583"/>
      <c r="C64" s="3583"/>
      <c r="D64" s="3583"/>
      <c r="E64" s="3583"/>
      <c r="F64" s="3583"/>
      <c r="G64" s="3583"/>
    </row>
    <row r="65" spans="1:7" ht="15" customHeight="1">
      <c r="A65" s="3583"/>
      <c r="B65" s="3583"/>
      <c r="C65" s="3583"/>
      <c r="D65" s="3583"/>
      <c r="E65" s="3583"/>
      <c r="F65" s="3583"/>
      <c r="G65" s="3583"/>
    </row>
    <row r="66" spans="1:7" ht="15" customHeight="1">
      <c r="A66" s="3583"/>
      <c r="B66" s="3583"/>
      <c r="C66" s="3583"/>
      <c r="D66" s="3583"/>
      <c r="E66" s="3583"/>
      <c r="F66" s="3583"/>
      <c r="G66" s="3583"/>
    </row>
    <row r="67" spans="1:7" ht="15" customHeight="1">
      <c r="A67" s="3583"/>
      <c r="B67" s="3583"/>
      <c r="C67" s="3583"/>
      <c r="D67" s="3583"/>
      <c r="E67" s="3583"/>
      <c r="F67" s="3583"/>
      <c r="G67" s="3583"/>
    </row>
    <row r="68" spans="1:7" ht="15" customHeight="1">
      <c r="A68" s="3583"/>
      <c r="B68" s="3583"/>
      <c r="C68" s="3583"/>
      <c r="D68" s="3583"/>
      <c r="E68" s="3583"/>
      <c r="F68" s="3583"/>
      <c r="G68" s="3583"/>
    </row>
    <row r="69" spans="1:7" ht="15" customHeight="1">
      <c r="A69" s="3583"/>
      <c r="B69" s="3583"/>
      <c r="C69" s="3583"/>
      <c r="D69" s="3583"/>
      <c r="E69" s="3583"/>
      <c r="F69" s="3583"/>
      <c r="G69" s="3583"/>
    </row>
    <row r="70" spans="1:7" ht="15" customHeight="1">
      <c r="A70" s="3583"/>
      <c r="B70" s="3583"/>
      <c r="C70" s="3583"/>
      <c r="D70" s="3583"/>
      <c r="E70" s="3583"/>
      <c r="F70" s="3583"/>
      <c r="G70" s="3583"/>
    </row>
    <row r="71" spans="1:7" ht="15" customHeight="1">
      <c r="A71" s="3583"/>
      <c r="B71" s="3583"/>
      <c r="C71" s="3583"/>
      <c r="D71" s="3583"/>
      <c r="E71" s="3583"/>
      <c r="F71" s="3583"/>
      <c r="G71" s="3583"/>
    </row>
    <row r="72" spans="1:7" ht="15" customHeight="1">
      <c r="A72" s="3583"/>
      <c r="B72" s="3583"/>
      <c r="C72" s="3583"/>
      <c r="D72" s="3583"/>
      <c r="E72" s="3583"/>
      <c r="F72" s="3583"/>
      <c r="G72" s="3583"/>
    </row>
    <row r="73" spans="1:7" ht="15" customHeight="1">
      <c r="A73" s="3583"/>
      <c r="B73" s="3583"/>
      <c r="C73" s="3583"/>
      <c r="D73" s="3583"/>
      <c r="E73" s="3583"/>
      <c r="F73" s="3583"/>
      <c r="G73" s="3583"/>
    </row>
    <row r="74" spans="1:7" ht="15" customHeight="1">
      <c r="A74" s="3583"/>
      <c r="B74" s="3583"/>
      <c r="C74" s="3583"/>
      <c r="D74" s="3583"/>
      <c r="E74" s="3583"/>
      <c r="F74" s="3583"/>
      <c r="G74" s="3583"/>
    </row>
    <row r="75" spans="1:7" ht="15" customHeight="1">
      <c r="A75" s="3583"/>
      <c r="B75" s="3583"/>
      <c r="C75" s="3583"/>
      <c r="D75" s="3583"/>
      <c r="E75" s="3583"/>
      <c r="F75" s="3583"/>
      <c r="G75" s="3583"/>
    </row>
  </sheetData>
  <customSheetViews>
    <customSheetView guid="{4E7A3D04-9F51-465C-A42B-3DF9B3E7D5B5}" showPageBreaks="1">
      <selection activeCell="A27" sqref="A27"/>
      <pageMargins left="0.75" right="0.75" top="0.25" bottom="0.5" header="0" footer="0"/>
      <printOptions verticalCentered="1"/>
      <pageSetup orientation="portrait" horizontalDpi="4294967292" r:id="rId1"/>
      <headerFooter alignWithMargins="0"/>
    </customSheetView>
    <customSheetView guid="{0DB5BAD5-393A-4F38-9E8B-709DEA7858B1}">
      <selection activeCell="A27" sqref="A27"/>
      <pageMargins left="0.75" right="0.75" top="0.25" bottom="0.5" header="0" footer="0"/>
      <printOptions verticalCentered="1"/>
      <pageSetup orientation="portrait" horizontalDpi="4294967292" r:id="rId2"/>
      <headerFooter alignWithMargins="0"/>
    </customSheetView>
    <customSheetView guid="{9188604F-721B-4607-B5A7-F14601E34BB8}">
      <selection activeCell="A27" sqref="A27"/>
      <pageMargins left="0.75" right="0.75" top="0.25" bottom="0.5" header="0" footer="0"/>
      <printOptions verticalCentered="1"/>
      <pageSetup orientation="portrait" horizontalDpi="4294967292" r:id="rId3"/>
      <headerFooter alignWithMargins="0"/>
    </customSheetView>
    <customSheetView guid="{26429A53-B624-4AA6-8C8D-667186B058B8}">
      <selection activeCell="A27" sqref="A27"/>
      <pageMargins left="0.75" right="0.75" top="0.25" bottom="0.5" header="0" footer="0"/>
      <printOptions verticalCentered="1"/>
      <pageSetup orientation="portrait" horizontalDpi="4294967292" r:id="rId4"/>
      <headerFooter alignWithMargins="0"/>
    </customSheetView>
    <customSheetView guid="{7390B031-6060-4327-BF01-8B9465EDB6D9}">
      <selection activeCell="A27" sqref="A27"/>
      <pageMargins left="0.75" right="0.75" top="0.25" bottom="0.5" header="0" footer="0"/>
      <printOptions verticalCentered="1"/>
      <pageSetup orientation="portrait" horizontalDpi="4294967292" r:id="rId5"/>
      <headerFooter alignWithMargins="0"/>
    </customSheetView>
    <customSheetView guid="{49D366EC-C851-4932-854D-8EA887B298C5}">
      <selection activeCell="A27" sqref="A27"/>
      <pageMargins left="0.75" right="0.75" top="0.25" bottom="0.5" header="0" footer="0"/>
      <printOptions verticalCentered="1"/>
      <pageSetup orientation="portrait" horizontalDpi="4294967292" r:id="rId6"/>
      <headerFooter alignWithMargins="0"/>
    </customSheetView>
    <customSheetView guid="{F228F194-B0FE-4A91-A927-06A4E89703F0}">
      <selection activeCell="A27" sqref="A27"/>
      <pageMargins left="0.75" right="0.75" top="0.25" bottom="0.5" header="0" footer="0"/>
      <printOptions verticalCentered="1"/>
      <pageSetup orientation="portrait" horizontalDpi="4294967292" r:id="rId7"/>
      <headerFooter alignWithMargins="0"/>
    </customSheetView>
    <customSheetView guid="{A2494C54-8D9D-4A05-9F27-C858173D9692}">
      <selection activeCell="A27" sqref="A27"/>
      <pageMargins left="0.75" right="0.75" top="0.25" bottom="0.5" header="0" footer="0"/>
      <printOptions verticalCentered="1"/>
      <pageSetup orientation="portrait" horizontalDpi="4294967292" r:id="rId8"/>
      <headerFooter alignWithMargins="0"/>
    </customSheetView>
    <customSheetView guid="{74404EEC-CA6A-48B0-B168-B7933282EEB2}">
      <selection activeCell="A27" sqref="A27"/>
      <pageMargins left="0.75" right="0.75" top="0.25" bottom="0.5" header="0" footer="0"/>
      <printOptions verticalCentered="1"/>
      <pageSetup orientation="portrait" horizontalDpi="4294967292" r:id="rId9"/>
      <headerFooter alignWithMargins="0"/>
    </customSheetView>
    <customSheetView guid="{FB19BFAA-60BA-4CC2-92E5-E4C141AE804E}">
      <selection activeCell="A27" sqref="A27"/>
      <pageMargins left="0.75" right="0.75" top="0.25" bottom="0.5" header="0" footer="0"/>
      <printOptions verticalCentered="1"/>
      <pageSetup orientation="portrait" horizontalDpi="4294967292" r:id="rId10"/>
      <headerFooter alignWithMargins="0"/>
    </customSheetView>
    <customSheetView guid="{F56BCD39-3910-4701-BCCF-245589B07D98}">
      <selection activeCell="A27" sqref="A27"/>
      <pageMargins left="0.75" right="0.75" top="0.25" bottom="0.5" header="0" footer="0"/>
      <printOptions verticalCentered="1"/>
      <pageSetup orientation="portrait" horizontalDpi="4294967292" r:id="rId11"/>
      <headerFooter alignWithMargins="0"/>
    </customSheetView>
    <customSheetView guid="{D099E5BD-69C3-4A36-A01A-AB9127CD02AF}" scale="60" fitToPage="1">
      <selection sqref="A1:A1048576"/>
      <pageMargins left="0.5" right="0.5" top="0.5" bottom="0.5" header="0" footer="0"/>
      <printOptions verticalCentered="1"/>
      <pageSetup scale="97" orientation="portrait" r:id="rId12"/>
      <headerFooter alignWithMargins="0"/>
    </customSheetView>
  </customSheetViews>
  <printOptions verticalCentered="1"/>
  <pageMargins left="0.5" right="0.5" top="0.5" bottom="0.5" header="0" footer="0"/>
  <pageSetup scale="97" orientation="portrait" r:id="rId1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showGridLines="0" workbookViewId="0">
      <selection activeCell="J39" sqref="J39"/>
    </sheetView>
  </sheetViews>
  <sheetFormatPr defaultColWidth="8.85546875" defaultRowHeight="12.75"/>
  <cols>
    <col min="1" max="1" width="4.5703125" style="908" customWidth="1"/>
    <col min="2" max="2" width="48.42578125" style="908" customWidth="1"/>
    <col min="3" max="3" width="17.7109375" style="908" customWidth="1"/>
    <col min="4" max="4" width="16.140625" style="908" customWidth="1"/>
    <col min="5" max="5" width="16.85546875" style="908" customWidth="1"/>
    <col min="6" max="6" width="17.28515625" style="908" customWidth="1"/>
    <col min="7" max="7" width="4.42578125" style="908" customWidth="1"/>
    <col min="8" max="9" width="5.7109375" style="908" customWidth="1"/>
    <col min="10" max="10" width="20.140625" style="2992" bestFit="1" customWidth="1"/>
    <col min="11" max="11" width="10.140625" style="2992" bestFit="1" customWidth="1"/>
    <col min="12" max="12" width="20.140625" style="2992" bestFit="1" customWidth="1"/>
    <col min="13" max="13" width="10.140625" style="2992" bestFit="1" customWidth="1"/>
    <col min="14" max="14" width="5.7109375" style="908" customWidth="1"/>
    <col min="15" max="16384" width="8.85546875" style="908"/>
  </cols>
  <sheetData>
    <row r="1" spans="1:14">
      <c r="A1" s="908">
        <v>72</v>
      </c>
      <c r="B1" s="1201"/>
      <c r="C1" s="1201"/>
      <c r="D1" s="2656"/>
      <c r="E1" s="2657"/>
      <c r="F1" s="1201"/>
      <c r="G1" s="570" t="s">
        <v>3204</v>
      </c>
    </row>
    <row r="2" spans="1:14">
      <c r="A2" s="3728" t="s">
        <v>2890</v>
      </c>
      <c r="B2" s="3729"/>
      <c r="C2" s="3729"/>
      <c r="D2" s="3729"/>
      <c r="E2" s="3729"/>
      <c r="F2" s="3729"/>
      <c r="G2" s="3730"/>
    </row>
    <row r="3" spans="1:14" s="569" customFormat="1" ht="12" customHeight="1">
      <c r="A3" s="3731" t="s">
        <v>295</v>
      </c>
      <c r="B3" s="3769"/>
      <c r="C3" s="3769"/>
      <c r="D3" s="3769"/>
      <c r="E3" s="3769"/>
      <c r="F3" s="3769"/>
      <c r="G3" s="3733"/>
      <c r="H3" s="908"/>
      <c r="I3" s="908"/>
      <c r="J3" s="2992"/>
      <c r="K3" s="2992"/>
      <c r="L3" s="2992"/>
      <c r="M3" s="2992"/>
      <c r="N3" s="908"/>
    </row>
    <row r="4" spans="1:14" s="569" customFormat="1" ht="12" customHeight="1">
      <c r="A4" s="1059"/>
      <c r="B4" s="1085"/>
      <c r="C4" s="1085"/>
      <c r="D4" s="1085"/>
      <c r="E4" s="1085"/>
      <c r="F4" s="1085"/>
      <c r="G4" s="1062"/>
      <c r="H4" s="908"/>
      <c r="I4" s="908"/>
      <c r="J4" s="2992"/>
      <c r="K4" s="2992"/>
      <c r="L4" s="2992"/>
      <c r="M4" s="2992"/>
      <c r="N4" s="908"/>
    </row>
    <row r="5" spans="1:14" s="569" customFormat="1" ht="12" customHeight="1">
      <c r="A5" s="654"/>
      <c r="B5" s="683"/>
      <c r="C5" s="683"/>
      <c r="D5" s="683"/>
      <c r="E5" s="683"/>
      <c r="F5" s="683"/>
      <c r="G5" s="655"/>
      <c r="H5" s="908"/>
      <c r="I5" s="908"/>
      <c r="J5" s="2992"/>
      <c r="K5" s="2992"/>
      <c r="L5" s="2992"/>
      <c r="M5" s="2992"/>
      <c r="N5" s="908"/>
    </row>
    <row r="6" spans="1:14" s="2992" customFormat="1" ht="12" customHeight="1">
      <c r="A6" s="1657" t="s">
        <v>153</v>
      </c>
      <c r="B6" s="569" t="s">
        <v>296</v>
      </c>
      <c r="C6" s="569"/>
      <c r="D6" s="569"/>
      <c r="E6" s="569"/>
      <c r="F6" s="569"/>
      <c r="G6" s="1065"/>
      <c r="H6" s="908"/>
      <c r="I6" s="908"/>
      <c r="N6" s="908"/>
    </row>
    <row r="7" spans="1:14" s="2992" customFormat="1" ht="12" customHeight="1">
      <c r="A7" s="1185"/>
      <c r="B7" s="569" t="s">
        <v>297</v>
      </c>
      <c r="C7" s="569"/>
      <c r="D7" s="569"/>
      <c r="E7" s="569"/>
      <c r="F7" s="569"/>
      <c r="G7" s="1065"/>
      <c r="H7" s="908"/>
      <c r="I7" s="908"/>
      <c r="N7" s="908"/>
    </row>
    <row r="8" spans="1:14" s="2992" customFormat="1" ht="12" customHeight="1">
      <c r="A8" s="1185"/>
      <c r="B8" s="569" t="s">
        <v>298</v>
      </c>
      <c r="C8" s="569"/>
      <c r="D8" s="569"/>
      <c r="E8" s="569"/>
      <c r="F8" s="569"/>
      <c r="G8" s="1065"/>
      <c r="H8" s="908"/>
      <c r="I8" s="908"/>
      <c r="N8" s="908"/>
    </row>
    <row r="9" spans="1:14" s="2992" customFormat="1" ht="12" customHeight="1">
      <c r="A9" s="1185"/>
      <c r="B9" s="569" t="s">
        <v>299</v>
      </c>
      <c r="C9" s="569"/>
      <c r="D9" s="569"/>
      <c r="E9" s="569"/>
      <c r="F9" s="569"/>
      <c r="G9" s="1065"/>
      <c r="H9" s="908"/>
      <c r="I9" s="908"/>
      <c r="N9" s="908"/>
    </row>
    <row r="10" spans="1:14" s="2992" customFormat="1" ht="12" customHeight="1">
      <c r="A10" s="1185"/>
      <c r="B10" s="569" t="s">
        <v>300</v>
      </c>
      <c r="C10" s="569"/>
      <c r="D10" s="569"/>
      <c r="E10" s="569"/>
      <c r="F10" s="569"/>
      <c r="G10" s="1065"/>
      <c r="H10" s="908"/>
      <c r="I10" s="908"/>
      <c r="N10" s="908"/>
    </row>
    <row r="11" spans="1:14" s="569" customFormat="1" ht="12" customHeight="1">
      <c r="A11" s="1185"/>
      <c r="B11" s="569" t="s">
        <v>301</v>
      </c>
      <c r="G11" s="1065"/>
      <c r="H11" s="908"/>
      <c r="I11" s="908"/>
      <c r="J11" s="2992"/>
      <c r="K11" s="2992"/>
      <c r="L11" s="2992"/>
      <c r="M11" s="2992"/>
      <c r="N11" s="908"/>
    </row>
    <row r="12" spans="1:14" s="569" customFormat="1" ht="12" customHeight="1">
      <c r="A12" s="1657" t="s">
        <v>157</v>
      </c>
      <c r="B12" s="569" t="s">
        <v>302</v>
      </c>
      <c r="G12" s="1065"/>
      <c r="H12" s="908"/>
      <c r="I12" s="908"/>
      <c r="J12" s="2992"/>
      <c r="K12" s="2992"/>
      <c r="L12" s="2992"/>
      <c r="M12" s="2992"/>
      <c r="N12" s="908"/>
    </row>
    <row r="13" spans="1:14" s="569" customFormat="1" ht="12" customHeight="1">
      <c r="A13" s="1185"/>
      <c r="B13" s="569" t="s">
        <v>303</v>
      </c>
      <c r="G13" s="1065"/>
      <c r="H13" s="908"/>
      <c r="I13" s="908"/>
      <c r="J13" s="2992"/>
      <c r="K13" s="2992"/>
      <c r="L13" s="2992"/>
      <c r="M13" s="2992"/>
      <c r="N13" s="908"/>
    </row>
    <row r="14" spans="1:14" s="569" customFormat="1" ht="12" customHeight="1">
      <c r="A14" s="1185"/>
      <c r="B14" s="569" t="s">
        <v>304</v>
      </c>
      <c r="G14" s="1065"/>
      <c r="H14" s="908"/>
      <c r="I14" s="908"/>
      <c r="J14" s="2992"/>
      <c r="K14" s="2992"/>
      <c r="L14" s="2992"/>
      <c r="M14" s="2992"/>
      <c r="N14" s="908"/>
    </row>
    <row r="15" spans="1:14" s="569" customFormat="1" ht="12" customHeight="1">
      <c r="A15" s="1185"/>
      <c r="B15" s="569" t="s">
        <v>305</v>
      </c>
      <c r="G15" s="1065"/>
      <c r="H15" s="908"/>
      <c r="I15" s="908"/>
      <c r="J15" s="2992"/>
      <c r="K15" s="2992"/>
      <c r="L15" s="2992"/>
      <c r="M15" s="2992"/>
      <c r="N15" s="908"/>
    </row>
    <row r="16" spans="1:14" s="569" customFormat="1" ht="12" customHeight="1">
      <c r="A16" s="1185"/>
      <c r="B16" s="569" t="s">
        <v>306</v>
      </c>
      <c r="G16" s="1065"/>
      <c r="H16" s="908"/>
      <c r="I16" s="908"/>
      <c r="J16" s="2992"/>
      <c r="K16" s="2992"/>
      <c r="L16" s="2992"/>
      <c r="M16" s="2992"/>
      <c r="N16" s="908"/>
    </row>
    <row r="17" spans="1:14" s="569" customFormat="1" ht="12" customHeight="1">
      <c r="A17" s="1657" t="s">
        <v>162</v>
      </c>
      <c r="B17" s="569" t="s">
        <v>307</v>
      </c>
      <c r="G17" s="1065"/>
      <c r="H17" s="908"/>
      <c r="I17" s="908"/>
      <c r="J17" s="2992"/>
      <c r="K17" s="2992"/>
      <c r="L17" s="2992"/>
      <c r="M17" s="2992"/>
      <c r="N17" s="908"/>
    </row>
    <row r="18" spans="1:14" s="569" customFormat="1" ht="12" customHeight="1">
      <c r="A18" s="1657" t="s">
        <v>155</v>
      </c>
      <c r="B18" s="569" t="s">
        <v>308</v>
      </c>
      <c r="G18" s="1065"/>
      <c r="H18" s="908"/>
      <c r="I18" s="908"/>
      <c r="J18" s="2992"/>
      <c r="K18" s="2992"/>
      <c r="L18" s="2992"/>
      <c r="M18" s="2992"/>
      <c r="N18" s="908"/>
    </row>
    <row r="19" spans="1:14" s="569" customFormat="1" ht="12" customHeight="1">
      <c r="A19" s="1657" t="s">
        <v>164</v>
      </c>
      <c r="B19" s="569" t="s">
        <v>309</v>
      </c>
      <c r="G19" s="1065"/>
      <c r="H19" s="908"/>
      <c r="I19" s="908"/>
      <c r="J19" s="2992"/>
      <c r="K19" s="2992"/>
      <c r="L19" s="2992"/>
      <c r="M19" s="2992"/>
      <c r="N19" s="908"/>
    </row>
    <row r="20" spans="1:14" s="569" customFormat="1" ht="12" customHeight="1">
      <c r="A20" s="1185"/>
      <c r="B20" s="569" t="s">
        <v>310</v>
      </c>
      <c r="G20" s="1065"/>
      <c r="H20" s="908"/>
      <c r="I20" s="908"/>
      <c r="J20" s="2992"/>
      <c r="K20" s="2992"/>
      <c r="L20" s="2992"/>
      <c r="M20" s="2992"/>
      <c r="N20" s="908"/>
    </row>
    <row r="21" spans="1:14" s="569" customFormat="1" ht="12" customHeight="1">
      <c r="A21" s="1185"/>
      <c r="B21" s="569" t="s">
        <v>311</v>
      </c>
      <c r="G21" s="1065"/>
      <c r="H21" s="908"/>
      <c r="I21" s="908"/>
      <c r="J21" s="2992"/>
      <c r="K21" s="2992"/>
      <c r="L21" s="2992"/>
      <c r="M21" s="2992"/>
      <c r="N21" s="908"/>
    </row>
    <row r="22" spans="1:14" s="569" customFormat="1" ht="12" customHeight="1">
      <c r="A22" s="1185"/>
      <c r="B22" s="569" t="s">
        <v>312</v>
      </c>
      <c r="G22" s="1065"/>
      <c r="H22" s="908"/>
      <c r="I22" s="908"/>
      <c r="J22" s="2992"/>
      <c r="K22" s="2992"/>
      <c r="L22" s="2992"/>
      <c r="M22" s="2992"/>
      <c r="N22" s="908"/>
    </row>
    <row r="23" spans="1:14" s="569" customFormat="1" ht="12" customHeight="1">
      <c r="A23" s="1657" t="s">
        <v>313</v>
      </c>
      <c r="B23" s="569" t="s">
        <v>314</v>
      </c>
      <c r="G23" s="1065"/>
      <c r="H23" s="908"/>
      <c r="I23" s="908"/>
      <c r="J23" s="2992"/>
      <c r="K23" s="2992"/>
      <c r="L23" s="2992"/>
      <c r="M23" s="2992"/>
      <c r="N23" s="908"/>
    </row>
    <row r="24" spans="1:14" s="569" customFormat="1" ht="12" customHeight="1">
      <c r="A24" s="1185"/>
      <c r="B24" s="569" t="s">
        <v>315</v>
      </c>
      <c r="G24" s="1065"/>
      <c r="H24" s="908"/>
      <c r="I24" s="908"/>
      <c r="J24" s="2992"/>
      <c r="K24" s="2992"/>
      <c r="L24" s="2992"/>
      <c r="M24" s="2992"/>
      <c r="N24" s="908"/>
    </row>
    <row r="25" spans="1:14" s="569" customFormat="1" ht="12" customHeight="1">
      <c r="A25" s="1150" t="s">
        <v>316</v>
      </c>
      <c r="B25" s="1354"/>
      <c r="C25" s="1057"/>
      <c r="D25" s="1057"/>
      <c r="E25" s="1057"/>
      <c r="F25" s="1057"/>
      <c r="G25" s="1152"/>
      <c r="H25" s="908"/>
      <c r="I25" s="908"/>
      <c r="J25" s="2992"/>
      <c r="K25" s="2992"/>
      <c r="L25" s="2992"/>
      <c r="M25" s="2992"/>
      <c r="N25" s="908"/>
    </row>
    <row r="26" spans="1:14" s="569" customFormat="1" ht="12" customHeight="1">
      <c r="A26" s="1736"/>
      <c r="B26" s="1357"/>
      <c r="C26" s="1205"/>
      <c r="D26" s="1205"/>
      <c r="E26" s="1205"/>
      <c r="F26" s="1205"/>
      <c r="G26" s="1335"/>
      <c r="H26" s="908"/>
      <c r="I26" s="908"/>
      <c r="J26" s="2992"/>
      <c r="K26" s="2992"/>
      <c r="L26" s="2992"/>
      <c r="M26" s="2992"/>
      <c r="N26" s="908"/>
    </row>
    <row r="27" spans="1:14" s="569" customFormat="1" ht="12" customHeight="1">
      <c r="A27" s="1119"/>
      <c r="B27" s="1315"/>
      <c r="C27" s="683"/>
      <c r="D27" s="2658"/>
      <c r="E27" s="1115"/>
      <c r="F27" s="1115"/>
      <c r="G27" s="669"/>
      <c r="H27" s="908"/>
      <c r="I27" s="908"/>
      <c r="J27" s="2992"/>
      <c r="K27" s="2992"/>
      <c r="L27" s="2992"/>
      <c r="M27" s="2992"/>
      <c r="N27" s="908"/>
    </row>
    <row r="28" spans="1:14" s="569" customFormat="1" ht="12" customHeight="1">
      <c r="A28" s="669" t="s">
        <v>7</v>
      </c>
      <c r="B28" s="1315"/>
      <c r="C28" s="2990" t="s">
        <v>317</v>
      </c>
      <c r="D28" s="2659" t="s">
        <v>318</v>
      </c>
      <c r="E28" s="2660" t="s">
        <v>319</v>
      </c>
      <c r="F28" s="2660" t="s">
        <v>320</v>
      </c>
      <c r="G28" s="669" t="s">
        <v>7</v>
      </c>
      <c r="H28" s="908"/>
      <c r="I28" s="908"/>
      <c r="J28" s="2992"/>
      <c r="K28" s="2992"/>
      <c r="L28" s="2992"/>
      <c r="M28" s="2992"/>
      <c r="N28" s="908"/>
    </row>
    <row r="29" spans="1:14" s="569" customFormat="1" ht="12" customHeight="1">
      <c r="A29" s="669" t="s">
        <v>17</v>
      </c>
      <c r="B29" s="2661" t="s">
        <v>184</v>
      </c>
      <c r="C29" s="2990" t="s">
        <v>321</v>
      </c>
      <c r="D29" s="2659" t="s">
        <v>322</v>
      </c>
      <c r="E29" s="2660" t="s">
        <v>323</v>
      </c>
      <c r="F29" s="2660" t="s">
        <v>324</v>
      </c>
      <c r="G29" s="669" t="s">
        <v>17</v>
      </c>
      <c r="H29" s="908"/>
      <c r="I29" s="908"/>
      <c r="J29" s="2992"/>
      <c r="K29" s="2992"/>
      <c r="L29" s="2992"/>
      <c r="M29" s="2992"/>
      <c r="N29" s="908"/>
    </row>
    <row r="30" spans="1:14" s="569" customFormat="1" ht="12" customHeight="1">
      <c r="A30" s="1119"/>
      <c r="B30" s="2661"/>
      <c r="C30" s="2990"/>
      <c r="D30" s="2659"/>
      <c r="E30" s="2660"/>
      <c r="F30" s="2660" t="s">
        <v>325</v>
      </c>
      <c r="G30" s="669"/>
      <c r="H30" s="908"/>
      <c r="I30" s="908"/>
      <c r="J30" s="2992"/>
      <c r="K30" s="2992"/>
      <c r="L30" s="2992"/>
      <c r="M30" s="2992"/>
      <c r="N30" s="908"/>
    </row>
    <row r="31" spans="1:14" s="569" customFormat="1" ht="12" customHeight="1">
      <c r="A31" s="1119"/>
      <c r="B31" s="2661" t="s">
        <v>24</v>
      </c>
      <c r="C31" s="2991" t="s">
        <v>25</v>
      </c>
      <c r="D31" s="2662" t="s">
        <v>26</v>
      </c>
      <c r="E31" s="2663" t="s">
        <v>27</v>
      </c>
      <c r="F31" s="2660" t="s">
        <v>28</v>
      </c>
      <c r="G31" s="663"/>
      <c r="H31" s="908"/>
      <c r="I31" s="908"/>
      <c r="J31" s="213"/>
      <c r="K31" s="213"/>
      <c r="L31" s="213"/>
      <c r="M31" s="213"/>
      <c r="N31" s="908"/>
    </row>
    <row r="32" spans="1:14" s="569" customFormat="1" ht="12" customHeight="1">
      <c r="A32" s="1695">
        <f>+A31+1</f>
        <v>1</v>
      </c>
      <c r="B32" s="3009" t="s">
        <v>3413</v>
      </c>
      <c r="C32" s="3015">
        <v>50</v>
      </c>
      <c r="D32" s="3016">
        <v>10800</v>
      </c>
      <c r="E32" s="3017">
        <v>139016</v>
      </c>
      <c r="F32" s="3013" t="s">
        <v>3156</v>
      </c>
      <c r="G32" s="1695">
        <f t="shared" ref="G32:G56" si="0">+A32</f>
        <v>1</v>
      </c>
      <c r="H32" s="908"/>
      <c r="I32" s="908"/>
      <c r="J32" s="2992"/>
      <c r="K32" s="2992"/>
      <c r="L32" s="2992"/>
      <c r="M32" s="2992"/>
      <c r="N32" s="908"/>
    </row>
    <row r="33" spans="1:14" s="569" customFormat="1" ht="12" customHeight="1">
      <c r="A33" s="1695">
        <f>+A32+1</f>
        <v>2</v>
      </c>
      <c r="B33" s="1101" t="s">
        <v>2891</v>
      </c>
      <c r="C33" s="3015">
        <v>14</v>
      </c>
      <c r="D33" s="3016">
        <v>1946</v>
      </c>
      <c r="E33" s="3017">
        <v>5626.7810300000001</v>
      </c>
      <c r="F33" s="3013" t="s">
        <v>3157</v>
      </c>
      <c r="G33" s="1695">
        <f t="shared" si="0"/>
        <v>2</v>
      </c>
      <c r="H33" s="908"/>
      <c r="I33" s="908"/>
      <c r="J33" s="2992"/>
      <c r="K33" s="2992"/>
      <c r="L33" s="2992"/>
      <c r="M33" s="2992"/>
      <c r="N33" s="908"/>
    </row>
    <row r="34" spans="1:14" s="569" customFormat="1" ht="12" customHeight="1">
      <c r="A34" s="1695">
        <f t="shared" ref="A34:A56" si="1">+A33+1</f>
        <v>3</v>
      </c>
      <c r="B34" s="1101" t="s">
        <v>3414</v>
      </c>
      <c r="C34" s="3015">
        <v>2</v>
      </c>
      <c r="D34" s="3016">
        <v>374.37599999999998</v>
      </c>
      <c r="E34" s="3017">
        <v>968.28980000000001</v>
      </c>
      <c r="F34" s="3013" t="s">
        <v>3157</v>
      </c>
      <c r="G34" s="1695">
        <f t="shared" si="0"/>
        <v>3</v>
      </c>
      <c r="H34" s="908"/>
      <c r="I34" s="908"/>
      <c r="J34" s="2992"/>
      <c r="K34" s="2992"/>
      <c r="L34" s="2992"/>
      <c r="M34" s="2992"/>
      <c r="N34" s="908"/>
    </row>
    <row r="35" spans="1:14" s="569" customFormat="1" ht="12" customHeight="1">
      <c r="A35" s="1695">
        <f t="shared" si="1"/>
        <v>4</v>
      </c>
      <c r="B35" s="1101" t="s">
        <v>3415</v>
      </c>
      <c r="C35" s="3015">
        <v>75</v>
      </c>
      <c r="D35" s="3016">
        <v>25.814499999999999</v>
      </c>
      <c r="E35" s="3017">
        <v>7356.3647700000001</v>
      </c>
      <c r="F35" s="3013" t="s">
        <v>3156</v>
      </c>
      <c r="G35" s="1695">
        <f t="shared" si="0"/>
        <v>4</v>
      </c>
      <c r="H35" s="908"/>
      <c r="I35" s="908"/>
      <c r="J35" s="2992"/>
      <c r="K35" s="2992"/>
      <c r="L35" s="2992"/>
      <c r="M35" s="2992"/>
      <c r="N35" s="908"/>
    </row>
    <row r="36" spans="1:14" s="569" customFormat="1" ht="12" customHeight="1">
      <c r="A36" s="1695">
        <f t="shared" si="1"/>
        <v>5</v>
      </c>
      <c r="B36" s="1101" t="s">
        <v>3416</v>
      </c>
      <c r="C36" s="3015">
        <v>575</v>
      </c>
      <c r="D36" s="3016">
        <v>177.50299999999999</v>
      </c>
      <c r="E36" s="3017">
        <v>52222.590799999998</v>
      </c>
      <c r="F36" s="3013" t="s">
        <v>3156</v>
      </c>
      <c r="G36" s="1695">
        <f t="shared" si="0"/>
        <v>5</v>
      </c>
      <c r="H36" s="908"/>
      <c r="I36" s="908"/>
      <c r="J36" s="2992"/>
      <c r="K36" s="2992"/>
      <c r="L36" s="2992"/>
      <c r="M36" s="2992"/>
      <c r="N36" s="908"/>
    </row>
    <row r="37" spans="1:14" s="569" customFormat="1" ht="12" customHeight="1">
      <c r="A37" s="1695">
        <f t="shared" si="1"/>
        <v>6</v>
      </c>
      <c r="B37" s="1101" t="s">
        <v>3417</v>
      </c>
      <c r="C37" s="3015">
        <v>186</v>
      </c>
      <c r="D37" s="3016">
        <v>56.195500000000003</v>
      </c>
      <c r="E37" s="3017">
        <v>16368.14711</v>
      </c>
      <c r="F37" s="3013" t="s">
        <v>3156</v>
      </c>
      <c r="G37" s="1695">
        <f t="shared" si="0"/>
        <v>6</v>
      </c>
      <c r="H37" s="908"/>
      <c r="I37" s="908"/>
      <c r="J37" s="2992"/>
      <c r="K37" s="2992"/>
      <c r="L37" s="2992"/>
      <c r="M37" s="2992"/>
      <c r="N37" s="908"/>
    </row>
    <row r="38" spans="1:14" s="569" customFormat="1" ht="12" customHeight="1">
      <c r="A38" s="1695">
        <f t="shared" si="1"/>
        <v>7</v>
      </c>
      <c r="B38" s="3009"/>
      <c r="C38" s="3015"/>
      <c r="D38" s="3016"/>
      <c r="E38" s="3017"/>
      <c r="F38" s="3013"/>
      <c r="G38" s="1695">
        <f t="shared" si="0"/>
        <v>7</v>
      </c>
      <c r="H38" s="908"/>
      <c r="I38" s="908"/>
      <c r="J38" s="2992"/>
      <c r="K38" s="2992"/>
      <c r="L38" s="2992"/>
      <c r="M38" s="2992"/>
      <c r="N38" s="908"/>
    </row>
    <row r="39" spans="1:14" s="569" customFormat="1" ht="12" customHeight="1">
      <c r="A39" s="1695">
        <f t="shared" si="1"/>
        <v>8</v>
      </c>
      <c r="B39" s="3009"/>
      <c r="C39" s="3015"/>
      <c r="D39" s="3016"/>
      <c r="E39" s="3017"/>
      <c r="F39" s="3013"/>
      <c r="G39" s="1695">
        <f t="shared" si="0"/>
        <v>8</v>
      </c>
      <c r="H39" s="908"/>
      <c r="I39" s="908"/>
      <c r="J39" s="2992"/>
      <c r="K39" s="2992"/>
      <c r="L39" s="2992"/>
      <c r="M39" s="2992"/>
      <c r="N39" s="908"/>
    </row>
    <row r="40" spans="1:14" s="569" customFormat="1" ht="12" customHeight="1">
      <c r="A40" s="1695">
        <f t="shared" si="1"/>
        <v>9</v>
      </c>
      <c r="B40" s="3009"/>
      <c r="C40" s="3015"/>
      <c r="D40" s="3016"/>
      <c r="E40" s="3017"/>
      <c r="F40" s="3013"/>
      <c r="G40" s="1695">
        <f t="shared" si="0"/>
        <v>9</v>
      </c>
      <c r="H40" s="908"/>
      <c r="I40" s="908"/>
      <c r="J40" s="2992"/>
      <c r="K40" s="2992"/>
      <c r="L40" s="2992"/>
      <c r="M40" s="2992"/>
      <c r="N40" s="908"/>
    </row>
    <row r="41" spans="1:14" s="569" customFormat="1" ht="12" customHeight="1">
      <c r="A41" s="1695">
        <f t="shared" si="1"/>
        <v>10</v>
      </c>
      <c r="B41" s="3009"/>
      <c r="C41" s="3015"/>
      <c r="D41" s="3016"/>
      <c r="E41" s="3017"/>
      <c r="F41" s="3013"/>
      <c r="G41" s="1695">
        <f t="shared" si="0"/>
        <v>10</v>
      </c>
      <c r="H41" s="908"/>
      <c r="I41" s="908"/>
      <c r="J41" s="2992"/>
      <c r="K41" s="2992"/>
      <c r="L41" s="2992"/>
      <c r="M41" s="2992"/>
      <c r="N41" s="908"/>
    </row>
    <row r="42" spans="1:14" s="569" customFormat="1" ht="12" customHeight="1">
      <c r="A42" s="1695">
        <f t="shared" si="1"/>
        <v>11</v>
      </c>
      <c r="B42" s="3009"/>
      <c r="C42" s="3015"/>
      <c r="D42" s="3016"/>
      <c r="E42" s="3017"/>
      <c r="F42" s="3013"/>
      <c r="G42" s="1695">
        <f t="shared" si="0"/>
        <v>11</v>
      </c>
      <c r="H42" s="908"/>
      <c r="I42" s="908"/>
      <c r="J42" s="2992"/>
      <c r="K42" s="2992"/>
      <c r="L42" s="2992"/>
      <c r="M42" s="2992"/>
      <c r="N42" s="908"/>
    </row>
    <row r="43" spans="1:14" s="569" customFormat="1" ht="12" customHeight="1">
      <c r="A43" s="1695">
        <f t="shared" si="1"/>
        <v>12</v>
      </c>
      <c r="B43" s="3009"/>
      <c r="C43" s="3015"/>
      <c r="D43" s="3016"/>
      <c r="E43" s="3017"/>
      <c r="F43" s="3013"/>
      <c r="G43" s="1695">
        <f t="shared" si="0"/>
        <v>12</v>
      </c>
      <c r="H43" s="908"/>
      <c r="I43" s="908"/>
      <c r="J43" s="2992"/>
      <c r="K43" s="2992"/>
      <c r="L43" s="2992"/>
      <c r="M43" s="2992"/>
      <c r="N43" s="908"/>
    </row>
    <row r="44" spans="1:14" s="569" customFormat="1" ht="12" customHeight="1">
      <c r="A44" s="1695">
        <f t="shared" si="1"/>
        <v>13</v>
      </c>
      <c r="B44" s="3009"/>
      <c r="C44" s="3015"/>
      <c r="D44" s="3016"/>
      <c r="E44" s="3017"/>
      <c r="F44" s="3013"/>
      <c r="G44" s="1695">
        <f t="shared" si="0"/>
        <v>13</v>
      </c>
      <c r="H44" s="908"/>
      <c r="I44" s="908"/>
      <c r="J44" s="2992"/>
      <c r="K44" s="2992"/>
      <c r="L44" s="2992"/>
      <c r="M44" s="2992"/>
      <c r="N44" s="908"/>
    </row>
    <row r="45" spans="1:14" s="569" customFormat="1" ht="12" customHeight="1">
      <c r="A45" s="1695">
        <f t="shared" si="1"/>
        <v>14</v>
      </c>
      <c r="B45" s="3009"/>
      <c r="C45" s="3015"/>
      <c r="D45" s="3016"/>
      <c r="E45" s="3017"/>
      <c r="F45" s="3013"/>
      <c r="G45" s="1695">
        <f t="shared" si="0"/>
        <v>14</v>
      </c>
      <c r="H45" s="908"/>
      <c r="I45" s="908"/>
      <c r="J45" s="2992"/>
      <c r="K45" s="2992"/>
      <c r="L45" s="2992"/>
      <c r="M45" s="2992"/>
      <c r="N45" s="908"/>
    </row>
    <row r="46" spans="1:14" s="569" customFormat="1" ht="12" customHeight="1">
      <c r="A46" s="1695">
        <f t="shared" si="1"/>
        <v>15</v>
      </c>
      <c r="B46" s="3009"/>
      <c r="C46" s="3015"/>
      <c r="D46" s="3016"/>
      <c r="E46" s="3017"/>
      <c r="F46" s="3013"/>
      <c r="G46" s="1695">
        <f t="shared" si="0"/>
        <v>15</v>
      </c>
      <c r="H46" s="908"/>
      <c r="I46" s="908"/>
      <c r="J46" s="2992"/>
      <c r="K46" s="2992"/>
      <c r="L46" s="2992"/>
      <c r="M46" s="2992"/>
      <c r="N46" s="908"/>
    </row>
    <row r="47" spans="1:14" s="569" customFormat="1" ht="12" customHeight="1">
      <c r="A47" s="1695">
        <f t="shared" si="1"/>
        <v>16</v>
      </c>
      <c r="B47" s="3009"/>
      <c r="C47" s="3015"/>
      <c r="D47" s="3016"/>
      <c r="E47" s="3017"/>
      <c r="F47" s="3013"/>
      <c r="G47" s="1695">
        <f t="shared" si="0"/>
        <v>16</v>
      </c>
      <c r="H47" s="908"/>
      <c r="I47" s="908"/>
      <c r="J47" s="2992"/>
      <c r="K47" s="2992"/>
      <c r="L47" s="2992"/>
      <c r="M47" s="2992"/>
      <c r="N47" s="908"/>
    </row>
    <row r="48" spans="1:14" s="569" customFormat="1" ht="12" customHeight="1">
      <c r="A48" s="1695">
        <f t="shared" si="1"/>
        <v>17</v>
      </c>
      <c r="B48" s="3009"/>
      <c r="C48" s="3010"/>
      <c r="D48" s="3011"/>
      <c r="E48" s="3012"/>
      <c r="F48" s="3014"/>
      <c r="G48" s="1695">
        <f t="shared" si="0"/>
        <v>17</v>
      </c>
      <c r="H48" s="908"/>
      <c r="I48" s="908"/>
      <c r="J48" s="2992"/>
      <c r="K48" s="2992"/>
      <c r="L48" s="2992"/>
      <c r="M48" s="2992"/>
      <c r="N48" s="908"/>
    </row>
    <row r="49" spans="1:14" s="569" customFormat="1" ht="12" customHeight="1">
      <c r="A49" s="1695">
        <f t="shared" si="1"/>
        <v>18</v>
      </c>
      <c r="B49" s="3009"/>
      <c r="C49" s="3015"/>
      <c r="D49" s="3016"/>
      <c r="E49" s="3017"/>
      <c r="F49" s="3013"/>
      <c r="G49" s="1695">
        <f t="shared" si="0"/>
        <v>18</v>
      </c>
      <c r="H49" s="908"/>
      <c r="I49" s="908"/>
      <c r="J49" s="2992"/>
      <c r="K49" s="2992"/>
      <c r="L49" s="2992"/>
      <c r="M49" s="2992"/>
      <c r="N49" s="908"/>
    </row>
    <row r="50" spans="1:14" s="569" customFormat="1" ht="12" customHeight="1">
      <c r="A50" s="1695">
        <f t="shared" si="1"/>
        <v>19</v>
      </c>
      <c r="B50" s="3009"/>
      <c r="C50" s="3015"/>
      <c r="D50" s="3016"/>
      <c r="E50" s="3017"/>
      <c r="F50" s="3013"/>
      <c r="G50" s="1695">
        <f t="shared" si="0"/>
        <v>19</v>
      </c>
      <c r="H50" s="908"/>
      <c r="I50" s="908"/>
      <c r="J50" s="2992"/>
      <c r="K50" s="2992"/>
      <c r="L50" s="2992"/>
      <c r="M50" s="2992"/>
      <c r="N50" s="908"/>
    </row>
    <row r="51" spans="1:14" s="569" customFormat="1" ht="12" customHeight="1">
      <c r="A51" s="1695">
        <f t="shared" si="1"/>
        <v>20</v>
      </c>
      <c r="B51" s="3009"/>
      <c r="C51" s="3015"/>
      <c r="D51" s="3016"/>
      <c r="E51" s="3017"/>
      <c r="F51" s="3013"/>
      <c r="G51" s="1695">
        <f t="shared" si="0"/>
        <v>20</v>
      </c>
      <c r="H51" s="908"/>
      <c r="I51" s="908"/>
      <c r="J51" s="2992"/>
      <c r="K51" s="2992"/>
      <c r="L51" s="2992"/>
      <c r="M51" s="2992"/>
      <c r="N51" s="908"/>
    </row>
    <row r="52" spans="1:14" s="569" customFormat="1" ht="12" customHeight="1">
      <c r="A52" s="1695">
        <f t="shared" si="1"/>
        <v>21</v>
      </c>
      <c r="B52" s="3009"/>
      <c r="C52" s="3015"/>
      <c r="D52" s="3016"/>
      <c r="E52" s="3017"/>
      <c r="F52" s="3013"/>
      <c r="G52" s="1695">
        <f t="shared" si="0"/>
        <v>21</v>
      </c>
      <c r="H52" s="908"/>
      <c r="I52" s="908"/>
      <c r="J52" s="2992"/>
      <c r="K52" s="2992"/>
      <c r="L52" s="2992"/>
      <c r="M52" s="2992"/>
      <c r="N52" s="908"/>
    </row>
    <row r="53" spans="1:14" s="569" customFormat="1" ht="12" customHeight="1">
      <c r="A53" s="1695">
        <f t="shared" si="1"/>
        <v>22</v>
      </c>
      <c r="B53" s="3009"/>
      <c r="C53" s="3015"/>
      <c r="D53" s="3016"/>
      <c r="E53" s="3017"/>
      <c r="F53" s="3013"/>
      <c r="G53" s="1695">
        <f t="shared" si="0"/>
        <v>22</v>
      </c>
      <c r="H53" s="908"/>
      <c r="I53" s="908"/>
      <c r="J53" s="2992"/>
      <c r="K53" s="2992"/>
      <c r="L53" s="2992"/>
      <c r="M53" s="2992"/>
      <c r="N53" s="908"/>
    </row>
    <row r="54" spans="1:14" s="569" customFormat="1" ht="12" customHeight="1">
      <c r="A54" s="1695">
        <f t="shared" si="1"/>
        <v>23</v>
      </c>
      <c r="B54" s="3009"/>
      <c r="C54" s="3015"/>
      <c r="D54" s="3016"/>
      <c r="E54" s="3017"/>
      <c r="F54" s="3013"/>
      <c r="G54" s="1695">
        <f t="shared" si="0"/>
        <v>23</v>
      </c>
      <c r="H54" s="908"/>
      <c r="I54" s="908"/>
      <c r="J54" s="2992"/>
      <c r="K54" s="2992"/>
      <c r="L54" s="2992"/>
      <c r="M54" s="2992"/>
      <c r="N54" s="908"/>
    </row>
    <row r="55" spans="1:14" s="569" customFormat="1" ht="12" customHeight="1">
      <c r="A55" s="1695">
        <f t="shared" si="1"/>
        <v>24</v>
      </c>
      <c r="B55" s="3009"/>
      <c r="C55" s="3015"/>
      <c r="D55" s="3016"/>
      <c r="E55" s="3017"/>
      <c r="F55" s="3013"/>
      <c r="G55" s="1695">
        <f t="shared" si="0"/>
        <v>24</v>
      </c>
      <c r="H55" s="908"/>
      <c r="I55" s="908"/>
      <c r="J55" s="2992"/>
      <c r="K55" s="2992"/>
      <c r="L55" s="2992"/>
      <c r="M55" s="2992"/>
      <c r="N55" s="908"/>
    </row>
    <row r="56" spans="1:14" s="569" customFormat="1" ht="12" customHeight="1">
      <c r="A56" s="1695">
        <f t="shared" si="1"/>
        <v>25</v>
      </c>
      <c r="B56" s="3018" t="s">
        <v>16</v>
      </c>
      <c r="C56" s="3010">
        <f>SUM(C32:C55)</f>
        <v>902</v>
      </c>
      <c r="D56" s="3016">
        <f>SUM(D32:D55)</f>
        <v>13379.889000000001</v>
      </c>
      <c r="E56" s="3019">
        <f>SUM(E32:E55)</f>
        <v>221558.17351000002</v>
      </c>
      <c r="F56" s="3014" t="s">
        <v>104</v>
      </c>
      <c r="G56" s="1695">
        <f t="shared" si="0"/>
        <v>25</v>
      </c>
      <c r="H56" s="908"/>
      <c r="I56" s="908"/>
      <c r="J56" s="2992"/>
      <c r="K56" s="2992"/>
      <c r="L56" s="2992"/>
      <c r="M56" s="2992"/>
      <c r="N56" s="908"/>
    </row>
    <row r="57" spans="1:14" s="569" customFormat="1" ht="12" customHeight="1">
      <c r="A57" s="1150" t="s">
        <v>326</v>
      </c>
      <c r="B57" s="1354"/>
      <c r="C57" s="1057"/>
      <c r="D57" s="1057"/>
      <c r="E57" s="1057"/>
      <c r="F57" s="1057"/>
      <c r="G57" s="3021"/>
      <c r="H57" s="908"/>
      <c r="I57" s="908"/>
      <c r="J57" s="2992"/>
      <c r="K57" s="2992"/>
      <c r="L57" s="2992"/>
      <c r="M57" s="2992"/>
      <c r="N57" s="908"/>
    </row>
    <row r="58" spans="1:14" s="569" customFormat="1" ht="12" customHeight="1">
      <c r="A58" s="1695">
        <f>+A56+1</f>
        <v>26</v>
      </c>
      <c r="B58" s="3009" t="s">
        <v>3413</v>
      </c>
      <c r="C58" s="3011">
        <v>16</v>
      </c>
      <c r="D58" s="3011">
        <v>3280</v>
      </c>
      <c r="E58" s="3012">
        <v>25176</v>
      </c>
      <c r="F58" s="3014" t="s">
        <v>3157</v>
      </c>
      <c r="G58" s="1696">
        <f t="shared" ref="G58:G71" si="2">+A58</f>
        <v>26</v>
      </c>
      <c r="H58" s="908"/>
      <c r="I58" s="908"/>
      <c r="J58" s="2992"/>
      <c r="K58" s="2992"/>
      <c r="L58" s="2992"/>
      <c r="M58" s="2992"/>
      <c r="N58" s="908"/>
    </row>
    <row r="59" spans="1:14" s="569" customFormat="1" ht="12" customHeight="1">
      <c r="A59" s="1695">
        <f t="shared" ref="A59:A71" si="3">+A58+1</f>
        <v>27</v>
      </c>
      <c r="B59" s="3009" t="s">
        <v>3418</v>
      </c>
      <c r="C59" s="3010">
        <v>48</v>
      </c>
      <c r="D59" s="3011">
        <v>9975</v>
      </c>
      <c r="E59" s="3012">
        <v>37405</v>
      </c>
      <c r="F59" s="3014" t="s">
        <v>3157</v>
      </c>
      <c r="G59" s="1696">
        <f t="shared" si="2"/>
        <v>27</v>
      </c>
      <c r="H59" s="908"/>
      <c r="I59" s="908"/>
      <c r="J59" s="2992"/>
      <c r="K59" s="2992"/>
      <c r="L59" s="2992"/>
      <c r="M59" s="2992"/>
      <c r="N59" s="908"/>
    </row>
    <row r="60" spans="1:14" s="569" customFormat="1" ht="12" customHeight="1">
      <c r="A60" s="1695">
        <f t="shared" si="3"/>
        <v>28</v>
      </c>
      <c r="B60" s="3009" t="s">
        <v>3419</v>
      </c>
      <c r="C60" s="3010">
        <v>8</v>
      </c>
      <c r="D60" s="3011">
        <v>1604</v>
      </c>
      <c r="E60" s="3012">
        <v>11574</v>
      </c>
      <c r="F60" s="3014" t="s">
        <v>3157</v>
      </c>
      <c r="G60" s="1696">
        <f t="shared" si="2"/>
        <v>28</v>
      </c>
      <c r="H60" s="908"/>
      <c r="I60" s="908"/>
      <c r="J60" s="2992"/>
      <c r="K60" s="2992"/>
      <c r="L60" s="2992"/>
      <c r="M60" s="2992"/>
      <c r="N60" s="908"/>
    </row>
    <row r="61" spans="1:14" s="569" customFormat="1" ht="12" customHeight="1">
      <c r="A61" s="1695">
        <f t="shared" si="3"/>
        <v>29</v>
      </c>
      <c r="B61" s="3009" t="s">
        <v>3420</v>
      </c>
      <c r="C61" s="3015">
        <v>12</v>
      </c>
      <c r="D61" s="3016">
        <v>2359.25</v>
      </c>
      <c r="E61" s="3012">
        <v>19243</v>
      </c>
      <c r="F61" s="3014" t="s">
        <v>3157</v>
      </c>
      <c r="G61" s="1696">
        <f t="shared" si="2"/>
        <v>29</v>
      </c>
      <c r="H61" s="908"/>
      <c r="I61" s="908"/>
      <c r="J61" s="2992"/>
      <c r="K61" s="2992"/>
      <c r="L61" s="2992"/>
      <c r="M61" s="2992"/>
      <c r="N61" s="908"/>
    </row>
    <row r="62" spans="1:14" s="569" customFormat="1" ht="12" customHeight="1">
      <c r="A62" s="1695">
        <f t="shared" si="3"/>
        <v>30</v>
      </c>
      <c r="B62" s="3009" t="s">
        <v>3421</v>
      </c>
      <c r="C62" s="3010">
        <v>12</v>
      </c>
      <c r="D62" s="3011">
        <v>1625</v>
      </c>
      <c r="E62" s="3012">
        <v>11633</v>
      </c>
      <c r="F62" s="3014" t="s">
        <v>3157</v>
      </c>
      <c r="G62" s="1696">
        <f t="shared" si="2"/>
        <v>30</v>
      </c>
      <c r="H62" s="908"/>
      <c r="I62" s="908"/>
      <c r="J62" s="2992"/>
      <c r="K62" s="2992"/>
      <c r="L62" s="2992"/>
      <c r="M62" s="2992"/>
      <c r="N62" s="908"/>
    </row>
    <row r="63" spans="1:14" s="569" customFormat="1" ht="12" customHeight="1">
      <c r="A63" s="1695">
        <f t="shared" si="3"/>
        <v>31</v>
      </c>
      <c r="B63" s="3009" t="s">
        <v>3414</v>
      </c>
      <c r="C63" s="3010">
        <v>1</v>
      </c>
      <c r="D63" s="3011">
        <v>198</v>
      </c>
      <c r="E63" s="3012">
        <v>342</v>
      </c>
      <c r="F63" s="3014" t="s">
        <v>3157</v>
      </c>
      <c r="G63" s="1696">
        <f t="shared" si="2"/>
        <v>31</v>
      </c>
      <c r="H63" s="908"/>
      <c r="I63" s="908"/>
      <c r="J63" s="2992"/>
      <c r="K63" s="2992"/>
      <c r="L63" s="2992"/>
      <c r="M63" s="2992"/>
      <c r="N63" s="908"/>
    </row>
    <row r="64" spans="1:14" s="569" customFormat="1" ht="12" customHeight="1">
      <c r="A64" s="1695">
        <f t="shared" si="3"/>
        <v>32</v>
      </c>
      <c r="B64" s="3009"/>
      <c r="C64" s="3010"/>
      <c r="D64" s="3011"/>
      <c r="E64" s="3012"/>
      <c r="F64" s="3014"/>
      <c r="G64" s="1696">
        <f t="shared" si="2"/>
        <v>32</v>
      </c>
      <c r="H64" s="908"/>
      <c r="I64" s="908"/>
      <c r="J64" s="2992"/>
      <c r="K64" s="2992"/>
      <c r="L64" s="2992"/>
      <c r="M64" s="2992"/>
      <c r="N64" s="908"/>
    </row>
    <row r="65" spans="1:14" s="569" customFormat="1" ht="12" customHeight="1">
      <c r="A65" s="1695">
        <f t="shared" si="3"/>
        <v>33</v>
      </c>
      <c r="B65" s="3009"/>
      <c r="C65" s="3010"/>
      <c r="D65" s="3011"/>
      <c r="E65" s="3012"/>
      <c r="F65" s="3014"/>
      <c r="G65" s="1696">
        <f t="shared" si="2"/>
        <v>33</v>
      </c>
      <c r="H65" s="908"/>
      <c r="I65" s="908"/>
      <c r="J65" s="2992"/>
      <c r="K65" s="2992"/>
      <c r="L65" s="2992"/>
      <c r="M65" s="2992"/>
      <c r="N65" s="908"/>
    </row>
    <row r="66" spans="1:14" s="569" customFormat="1" ht="12" customHeight="1">
      <c r="A66" s="1695">
        <f t="shared" si="3"/>
        <v>34</v>
      </c>
      <c r="B66" s="3009"/>
      <c r="C66" s="3010"/>
      <c r="D66" s="3011"/>
      <c r="E66" s="3012"/>
      <c r="F66" s="3014"/>
      <c r="G66" s="1696">
        <f t="shared" si="2"/>
        <v>34</v>
      </c>
      <c r="H66" s="908"/>
      <c r="I66" s="908"/>
      <c r="J66" s="2992"/>
      <c r="K66" s="2992"/>
      <c r="L66" s="2992"/>
      <c r="M66" s="2992"/>
      <c r="N66" s="908"/>
    </row>
    <row r="67" spans="1:14" s="569" customFormat="1" ht="12" customHeight="1">
      <c r="A67" s="1695">
        <f t="shared" si="3"/>
        <v>35</v>
      </c>
      <c r="B67" s="3009"/>
      <c r="C67" s="3010"/>
      <c r="D67" s="3011"/>
      <c r="E67" s="3012"/>
      <c r="F67" s="3014"/>
      <c r="G67" s="1696">
        <f t="shared" si="2"/>
        <v>35</v>
      </c>
      <c r="H67" s="908"/>
      <c r="I67" s="908"/>
      <c r="J67" s="2992"/>
      <c r="K67" s="2992"/>
      <c r="L67" s="2992"/>
      <c r="M67" s="2992"/>
      <c r="N67" s="908"/>
    </row>
    <row r="68" spans="1:14" s="569" customFormat="1" ht="12" customHeight="1">
      <c r="A68" s="1695">
        <f t="shared" si="3"/>
        <v>36</v>
      </c>
      <c r="B68" s="3009"/>
      <c r="C68" s="3015"/>
      <c r="D68" s="3016"/>
      <c r="E68" s="3017"/>
      <c r="F68" s="3013"/>
      <c r="G68" s="1696">
        <f t="shared" si="2"/>
        <v>36</v>
      </c>
      <c r="H68" s="908"/>
      <c r="I68" s="908"/>
      <c r="J68" s="2992"/>
      <c r="K68" s="2992"/>
      <c r="L68" s="2992"/>
      <c r="M68" s="2992"/>
      <c r="N68" s="908"/>
    </row>
    <row r="69" spans="1:14" s="569" customFormat="1" ht="12" customHeight="1">
      <c r="A69" s="1695">
        <f t="shared" si="3"/>
        <v>37</v>
      </c>
      <c r="B69" s="3009"/>
      <c r="C69" s="3015"/>
      <c r="D69" s="3016"/>
      <c r="E69" s="3017"/>
      <c r="F69" s="3013"/>
      <c r="G69" s="1696">
        <f t="shared" si="2"/>
        <v>37</v>
      </c>
      <c r="H69" s="908"/>
      <c r="I69" s="908"/>
      <c r="J69" s="2992"/>
      <c r="K69" s="2992"/>
      <c r="L69" s="2992"/>
      <c r="M69" s="2992"/>
      <c r="N69" s="908"/>
    </row>
    <row r="70" spans="1:14" s="569" customFormat="1" ht="12" customHeight="1">
      <c r="A70" s="1695">
        <f t="shared" si="3"/>
        <v>38</v>
      </c>
      <c r="B70" s="3018" t="s">
        <v>16</v>
      </c>
      <c r="C70" s="3012">
        <f>SUM(C58:C69)</f>
        <v>97</v>
      </c>
      <c r="D70" s="3012">
        <f>SUM(D58:D69)</f>
        <v>19041.25</v>
      </c>
      <c r="E70" s="3010">
        <f>SUM(E58:E69)</f>
        <v>105373</v>
      </c>
      <c r="F70" s="3014" t="s">
        <v>104</v>
      </c>
      <c r="G70" s="1696">
        <f t="shared" si="2"/>
        <v>38</v>
      </c>
      <c r="H70" s="908"/>
      <c r="I70" s="908"/>
      <c r="J70" s="2992"/>
      <c r="K70" s="2992"/>
      <c r="L70" s="2992"/>
      <c r="M70" s="2992"/>
      <c r="N70" s="908"/>
    </row>
    <row r="71" spans="1:14" s="569" customFormat="1" ht="12" customHeight="1">
      <c r="A71" s="1695">
        <f t="shared" si="3"/>
        <v>39</v>
      </c>
      <c r="B71" s="3018" t="s">
        <v>328</v>
      </c>
      <c r="C71" s="3020">
        <f>+C56+C70</f>
        <v>999</v>
      </c>
      <c r="D71" s="3020">
        <f>+D56+D70</f>
        <v>32421.139000000003</v>
      </c>
      <c r="E71" s="3020">
        <f>+E56+E70</f>
        <v>326931.17350999999</v>
      </c>
      <c r="F71" s="3014" t="s">
        <v>104</v>
      </c>
      <c r="G71" s="1696">
        <f t="shared" si="2"/>
        <v>39</v>
      </c>
      <c r="H71" s="908"/>
      <c r="I71" s="908"/>
      <c r="J71" s="2992"/>
      <c r="K71" s="2992"/>
      <c r="L71" s="2992"/>
      <c r="M71" s="2992"/>
      <c r="N71" s="908"/>
    </row>
    <row r="72" spans="1:14" ht="12" customHeight="1">
      <c r="B72" s="569"/>
      <c r="C72" s="569"/>
      <c r="D72" s="569"/>
      <c r="E72" s="569"/>
      <c r="F72" s="570"/>
      <c r="G72" s="570" t="s">
        <v>388</v>
      </c>
    </row>
  </sheetData>
  <customSheetViews>
    <customSheetView guid="{4E7A3D04-9F51-465C-A42B-3DF9B3E7D5B5}" showPageBreaks="1" showGridLines="0" fitToPage="1" printArea="1">
      <selection activeCell="C58" sqref="C58:E64"/>
      <colBreaks count="1" manualBreakCount="1">
        <brk id="7" max="1048575" man="1"/>
      </colBreaks>
      <pageMargins left="0.5" right="0.5" top="0.5" bottom="0.25" header="0.5" footer="0.5"/>
      <printOptions horizontalCentered="1" verticalCentered="1"/>
      <pageSetup scale="76" orientation="portrait" r:id="rId1"/>
      <headerFooter alignWithMargins="0"/>
    </customSheetView>
    <customSheetView guid="{0DB5BAD5-393A-4F38-9E8B-709DEA7858B1}" showPageBreaks="1" showGridLines="0" fitToPage="1" printArea="1">
      <selection activeCell="C58" sqref="C58:E64"/>
      <colBreaks count="1" manualBreakCount="1">
        <brk id="7" max="1048575" man="1"/>
      </colBreaks>
      <pageMargins left="0.5" right="0.5" top="0.5" bottom="0.25" header="0.5" footer="0.5"/>
      <printOptions horizontalCentered="1" verticalCentered="1"/>
      <pageSetup scale="76" orientation="portrait" r:id="rId2"/>
      <headerFooter alignWithMargins="0"/>
    </customSheetView>
    <customSheetView guid="{9188604F-721B-4607-B5A7-F14601E34BB8}" showPageBreaks="1" showGridLines="0" fitToPage="1" printArea="1">
      <selection activeCell="C58" sqref="C58:E64"/>
      <colBreaks count="1" manualBreakCount="1">
        <brk id="7" max="1048575" man="1"/>
      </colBreaks>
      <pageMargins left="0.5" right="0.5" top="0.5" bottom="0.25" header="0.5" footer="0.5"/>
      <printOptions horizontalCentered="1" verticalCentered="1"/>
      <pageSetup scale="76" orientation="portrait" r:id="rId3"/>
      <headerFooter alignWithMargins="0"/>
    </customSheetView>
    <customSheetView guid="{26429A53-B624-4AA6-8C8D-667186B058B8}"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4"/>
      <headerFooter alignWithMargins="0"/>
    </customSheetView>
    <customSheetView guid="{7390B031-6060-4327-BF01-8B9465EDB6D9}"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5"/>
      <headerFooter alignWithMargins="0"/>
    </customSheetView>
    <customSheetView guid="{49D366EC-C851-4932-854D-8EA887B298C5}"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6"/>
      <headerFooter alignWithMargins="0"/>
    </customSheetView>
    <customSheetView guid="{F228F194-B0FE-4A91-A927-06A4E89703F0}"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7"/>
      <headerFooter alignWithMargins="0"/>
    </customSheetView>
    <customSheetView guid="{A2494C54-8D9D-4A05-9F27-C858173D9692}"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8"/>
      <headerFooter alignWithMargins="0"/>
    </customSheetView>
    <customSheetView guid="{74404EEC-CA6A-48B0-B168-B7933282EEB2}" showPageBreaks="1" showGridLines="0" fitToPage="1" printArea="1">
      <selection activeCell="C58" sqref="C58:E64"/>
      <colBreaks count="1" manualBreakCount="1">
        <brk id="7" max="1048575" man="1"/>
      </colBreaks>
      <pageMargins left="0.5" right="0.5" top="0.5" bottom="0.25" header="0.5" footer="0.5"/>
      <printOptions horizontalCentered="1" verticalCentered="1"/>
      <pageSetup scale="76" orientation="portrait" r:id="rId9"/>
      <headerFooter alignWithMargins="0"/>
    </customSheetView>
    <customSheetView guid="{FB19BFAA-60BA-4CC2-92E5-E4C141AE804E}" showGridLines="0" fitToPage="1">
      <selection activeCell="C58" sqref="C58:E64"/>
      <colBreaks count="1" manualBreakCount="1">
        <brk id="7" max="1048575" man="1"/>
      </colBreaks>
      <pageMargins left="0.5" right="0.5" top="0.5" bottom="0.25" header="0.5" footer="0.5"/>
      <printOptions horizontalCentered="1" verticalCentered="1"/>
      <pageSetup scale="76" orientation="portrait" r:id="rId10"/>
      <headerFooter alignWithMargins="0"/>
    </customSheetView>
    <customSheetView guid="{F56BCD39-3910-4701-BCCF-245589B07D98}" showPageBreaks="1" showGridLines="0" fitToPage="1" printArea="1" topLeftCell="A32">
      <selection activeCell="E62" sqref="E62"/>
      <colBreaks count="1" manualBreakCount="1">
        <brk id="7" max="1048575" man="1"/>
      </colBreaks>
      <pageMargins left="0.5" right="0.5" top="0.5" bottom="0.25" header="0.5" footer="0.5"/>
      <printOptions horizontalCentered="1" verticalCentered="1"/>
      <pageSetup scale="76" orientation="portrait" r:id="rId11"/>
      <headerFooter alignWithMargins="0"/>
    </customSheetView>
    <customSheetView guid="{D099E5BD-69C3-4A36-A01A-AB9127CD02AF}" showGridLines="0" fitToPage="1">
      <selection activeCell="J39" sqref="J39"/>
      <colBreaks count="1" manualBreakCount="1">
        <brk id="7" max="1048575" man="1"/>
      </colBreaks>
      <pageMargins left="0.5" right="0.5" top="0.5" bottom="0.25" header="0.5" footer="0.5"/>
      <printOptions horizontalCentered="1" verticalCentered="1"/>
      <pageSetup scale="76" orientation="portrait" r:id="rId12"/>
      <headerFooter alignWithMargins="0"/>
    </customSheetView>
  </customSheetViews>
  <mergeCells count="2">
    <mergeCell ref="A2:G2"/>
    <mergeCell ref="A3:G3"/>
  </mergeCells>
  <printOptions horizontalCentered="1" verticalCentered="1" gridLinesSet="0"/>
  <pageMargins left="0.5" right="0.5" top="0.5" bottom="0.25" header="0.5" footer="0.5"/>
  <pageSetup scale="76" orientation="portrait" r:id="rId13"/>
  <headerFooter alignWithMargins="0"/>
  <colBreaks count="1" manualBreakCount="1">
    <brk id="7"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workbookViewId="0">
      <selection activeCell="B14" sqref="B14"/>
    </sheetView>
  </sheetViews>
  <sheetFormatPr defaultColWidth="10.7109375" defaultRowHeight="12.75"/>
  <cols>
    <col min="1" max="1" width="3.140625" style="236" bestFit="1" customWidth="1"/>
    <col min="2" max="2" width="4.85546875" style="236" customWidth="1"/>
    <col min="3" max="3" width="23" style="236" customWidth="1"/>
    <col min="4" max="4" width="25.28515625" style="236" customWidth="1"/>
    <col min="5" max="5" width="26.42578125" style="236" customWidth="1"/>
    <col min="6" max="6" width="25.5703125" style="236" customWidth="1"/>
    <col min="7" max="7" width="25.140625" style="236" customWidth="1"/>
    <col min="8" max="8" width="6" style="236" customWidth="1"/>
    <col min="9" max="9" width="2.7109375" style="236" customWidth="1"/>
    <col min="10" max="10" width="10.7109375" style="236"/>
    <col min="11" max="11" width="20.140625" style="236" bestFit="1" customWidth="1"/>
    <col min="12" max="12" width="10.140625" style="236" bestFit="1" customWidth="1"/>
    <col min="13" max="13" width="26.7109375" style="236" bestFit="1" customWidth="1"/>
    <col min="14" max="14" width="10.140625" style="236" bestFit="1" customWidth="1"/>
    <col min="15" max="16384" width="10.7109375" style="236"/>
  </cols>
  <sheetData>
    <row r="1" spans="1:9">
      <c r="B1" s="237"/>
      <c r="C1" s="237"/>
      <c r="D1" s="237"/>
      <c r="E1" s="237"/>
      <c r="F1" s="237"/>
      <c r="G1" s="237"/>
      <c r="H1" s="237"/>
      <c r="I1" s="237"/>
    </row>
    <row r="2" spans="1:9">
      <c r="A2" s="237"/>
      <c r="B2" s="237"/>
      <c r="C2" s="237"/>
      <c r="D2" s="237"/>
      <c r="E2" s="237"/>
      <c r="F2" s="237"/>
      <c r="G2" s="237"/>
      <c r="H2" s="237"/>
      <c r="I2" s="237"/>
    </row>
    <row r="3" spans="1:9">
      <c r="A3" s="3877" t="s">
        <v>388</v>
      </c>
      <c r="B3" s="238"/>
      <c r="C3" s="239"/>
      <c r="D3" s="239"/>
      <c r="E3" s="239"/>
      <c r="F3" s="239"/>
      <c r="G3" s="239"/>
      <c r="H3" s="240"/>
      <c r="I3" s="3878" t="s">
        <v>3402</v>
      </c>
    </row>
    <row r="4" spans="1:9">
      <c r="A4" s="3877"/>
      <c r="B4" s="241" t="s">
        <v>3475</v>
      </c>
      <c r="C4" s="242"/>
      <c r="D4" s="242"/>
      <c r="E4" s="242"/>
      <c r="F4" s="242"/>
      <c r="G4" s="242"/>
      <c r="H4" s="243"/>
      <c r="I4" s="3878"/>
    </row>
    <row r="5" spans="1:9" ht="11.1" customHeight="1">
      <c r="A5" s="3877"/>
      <c r="B5" s="244"/>
      <c r="C5" s="245"/>
      <c r="D5" s="245"/>
      <c r="E5" s="245"/>
      <c r="F5" s="245"/>
      <c r="G5" s="245"/>
      <c r="H5" s="246"/>
      <c r="I5" s="3878"/>
    </row>
    <row r="6" spans="1:9" ht="15.95" customHeight="1">
      <c r="A6" s="3877"/>
      <c r="B6" s="244" t="s">
        <v>330</v>
      </c>
      <c r="C6" s="245"/>
      <c r="D6" s="245"/>
      <c r="E6" s="245"/>
      <c r="F6" s="245"/>
      <c r="G6" s="245"/>
      <c r="H6" s="246"/>
      <c r="I6" s="3878"/>
    </row>
    <row r="7" spans="1:9" ht="15.95" customHeight="1">
      <c r="A7" s="3877"/>
      <c r="B7" s="244" t="s">
        <v>331</v>
      </c>
      <c r="C7" s="245"/>
      <c r="D7" s="245"/>
      <c r="E7" s="245"/>
      <c r="F7" s="245"/>
      <c r="G7" s="245"/>
      <c r="H7" s="246"/>
      <c r="I7" s="3878"/>
    </row>
    <row r="8" spans="1:9" ht="15.95" customHeight="1">
      <c r="A8" s="3877"/>
      <c r="B8" s="244" t="s">
        <v>332</v>
      </c>
      <c r="C8" s="245"/>
      <c r="D8" s="245"/>
      <c r="E8" s="245"/>
      <c r="F8" s="245"/>
      <c r="G8" s="245"/>
      <c r="H8" s="246"/>
      <c r="I8" s="3878"/>
    </row>
    <row r="9" spans="1:9" ht="15.95" customHeight="1">
      <c r="A9" s="3877"/>
      <c r="B9" s="244" t="s">
        <v>333</v>
      </c>
      <c r="C9" s="245"/>
      <c r="D9" s="245"/>
      <c r="E9" s="245"/>
      <c r="F9" s="245"/>
      <c r="G9" s="245"/>
      <c r="H9" s="246"/>
      <c r="I9" s="3878"/>
    </row>
    <row r="10" spans="1:9" ht="15.95" customHeight="1">
      <c r="A10" s="3877"/>
      <c r="B10" s="244" t="s">
        <v>334</v>
      </c>
      <c r="C10" s="245"/>
      <c r="D10" s="245"/>
      <c r="E10" s="245"/>
      <c r="F10" s="245"/>
      <c r="G10" s="245"/>
      <c r="H10" s="246"/>
      <c r="I10" s="3878"/>
    </row>
    <row r="11" spans="1:9" ht="15.95" customHeight="1">
      <c r="A11" s="3877"/>
      <c r="B11" s="244" t="s">
        <v>335</v>
      </c>
      <c r="C11" s="245"/>
      <c r="D11" s="245"/>
      <c r="E11" s="245"/>
      <c r="F11" s="245"/>
      <c r="G11" s="245"/>
      <c r="H11" s="246"/>
      <c r="I11" s="3878"/>
    </row>
    <row r="12" spans="1:9" ht="15.95" customHeight="1">
      <c r="A12" s="3877"/>
      <c r="B12" s="244" t="s">
        <v>336</v>
      </c>
      <c r="C12" s="245"/>
      <c r="D12" s="245"/>
      <c r="E12" s="245"/>
      <c r="F12" s="245"/>
      <c r="G12" s="245"/>
      <c r="H12" s="246"/>
      <c r="I12" s="3878"/>
    </row>
    <row r="13" spans="1:9" ht="17.25" customHeight="1">
      <c r="A13" s="3877"/>
      <c r="B13" s="244" t="s">
        <v>337</v>
      </c>
      <c r="C13" s="245"/>
      <c r="D13" s="245"/>
      <c r="E13" s="245"/>
      <c r="F13" s="245"/>
      <c r="G13" s="245"/>
      <c r="H13" s="246"/>
      <c r="I13" s="3878"/>
    </row>
    <row r="14" spans="1:9" ht="12.75" customHeight="1">
      <c r="A14" s="3877"/>
      <c r="B14" s="244" t="s">
        <v>3483</v>
      </c>
      <c r="C14" s="245"/>
      <c r="D14" s="245"/>
      <c r="E14" s="245"/>
      <c r="F14" s="245"/>
      <c r="G14" s="245"/>
      <c r="H14" s="246"/>
      <c r="I14" s="3878"/>
    </row>
    <row r="15" spans="1:9" ht="15.95" customHeight="1">
      <c r="A15" s="3877"/>
      <c r="B15" s="244" t="s">
        <v>339</v>
      </c>
      <c r="C15" s="245"/>
      <c r="D15" s="245"/>
      <c r="E15" s="245"/>
      <c r="F15" s="245"/>
      <c r="G15" s="245"/>
      <c r="H15" s="246"/>
      <c r="I15" s="3878"/>
    </row>
    <row r="16" spans="1:9" ht="15.95" customHeight="1">
      <c r="A16" s="247"/>
      <c r="B16" s="244" t="s">
        <v>3476</v>
      </c>
      <c r="C16" s="245"/>
      <c r="D16" s="245"/>
      <c r="E16" s="245"/>
      <c r="F16" s="245"/>
      <c r="G16" s="245"/>
      <c r="H16" s="246"/>
      <c r="I16" s="3878"/>
    </row>
    <row r="17" spans="1:14" ht="15.95" customHeight="1">
      <c r="A17" s="247"/>
      <c r="B17" s="244" t="s">
        <v>341</v>
      </c>
      <c r="C17" s="245"/>
      <c r="D17" s="245"/>
      <c r="E17" s="245"/>
      <c r="F17" s="245"/>
      <c r="G17" s="245"/>
      <c r="H17" s="246"/>
      <c r="I17" s="3878"/>
    </row>
    <row r="18" spans="1:14" ht="15.95" customHeight="1">
      <c r="A18" s="247"/>
      <c r="B18" s="244" t="s">
        <v>342</v>
      </c>
      <c r="C18" s="245"/>
      <c r="D18" s="245"/>
      <c r="E18" s="245"/>
      <c r="F18" s="245"/>
      <c r="G18" s="245"/>
      <c r="H18" s="246"/>
      <c r="I18" s="3878"/>
    </row>
    <row r="19" spans="1:14" ht="15.95" customHeight="1">
      <c r="A19" s="247"/>
      <c r="B19" s="244" t="s">
        <v>343</v>
      </c>
      <c r="C19" s="245"/>
      <c r="D19" s="245"/>
      <c r="E19" s="245"/>
      <c r="F19" s="245"/>
      <c r="G19" s="245"/>
      <c r="H19" s="246"/>
      <c r="I19" s="3878"/>
    </row>
    <row r="20" spans="1:14" ht="11.1" customHeight="1">
      <c r="A20" s="247"/>
      <c r="B20" s="248"/>
      <c r="C20" s="249"/>
      <c r="D20" s="249"/>
      <c r="E20" s="249"/>
      <c r="F20" s="249"/>
      <c r="G20" s="249"/>
      <c r="H20" s="250"/>
      <c r="I20" s="237"/>
    </row>
    <row r="21" spans="1:14" ht="11.1" customHeight="1">
      <c r="A21" s="247"/>
      <c r="B21" s="244"/>
      <c r="C21" s="245"/>
      <c r="D21" s="245"/>
      <c r="E21" s="245"/>
      <c r="F21" s="245"/>
      <c r="G21" s="245"/>
      <c r="H21" s="246"/>
      <c r="I21" s="237"/>
    </row>
    <row r="22" spans="1:14" ht="11.1" customHeight="1">
      <c r="A22" s="247"/>
      <c r="B22" s="241" t="s">
        <v>344</v>
      </c>
      <c r="C22" s="242"/>
      <c r="D22" s="242"/>
      <c r="E22" s="242"/>
      <c r="F22" s="242"/>
      <c r="G22" s="242"/>
      <c r="H22" s="243"/>
      <c r="I22" s="237"/>
    </row>
    <row r="23" spans="1:14" ht="11.1" customHeight="1">
      <c r="A23" s="247"/>
      <c r="B23" s="244"/>
      <c r="C23" s="245"/>
      <c r="D23" s="245"/>
      <c r="E23" s="245"/>
      <c r="F23" s="245"/>
      <c r="G23" s="245"/>
      <c r="H23" s="246"/>
      <c r="I23" s="237"/>
    </row>
    <row r="24" spans="1:14" ht="12.95" customHeight="1">
      <c r="A24" s="247"/>
      <c r="B24" s="244" t="s">
        <v>345</v>
      </c>
      <c r="C24" s="245"/>
      <c r="D24" s="245"/>
      <c r="E24" s="245"/>
      <c r="F24" s="245"/>
      <c r="G24" s="245"/>
      <c r="H24" s="246"/>
      <c r="I24" s="237"/>
    </row>
    <row r="25" spans="1:14" ht="12.95" customHeight="1" thickBot="1">
      <c r="A25" s="247"/>
      <c r="B25" s="251"/>
      <c r="C25" s="252"/>
      <c r="D25" s="252"/>
      <c r="E25" s="252"/>
      <c r="F25" s="252"/>
      <c r="G25" s="252"/>
      <c r="H25" s="253"/>
      <c r="I25" s="237"/>
    </row>
    <row r="26" spans="1:14" ht="16.5" customHeight="1" thickTop="1">
      <c r="A26" s="247"/>
      <c r="B26" s="254" t="s">
        <v>7</v>
      </c>
      <c r="C26" s="255"/>
      <c r="D26" s="254" t="s">
        <v>346</v>
      </c>
      <c r="E26" s="256" t="s">
        <v>347</v>
      </c>
      <c r="F26" s="254" t="s">
        <v>348</v>
      </c>
      <c r="G26" s="257" t="s">
        <v>349</v>
      </c>
      <c r="H26" s="257" t="s">
        <v>7</v>
      </c>
      <c r="I26" s="237"/>
    </row>
    <row r="27" spans="1:14" ht="12.95" customHeight="1">
      <c r="A27" s="247"/>
      <c r="B27" s="258" t="s">
        <v>17</v>
      </c>
      <c r="C27" s="259" t="s">
        <v>350</v>
      </c>
      <c r="D27" s="258" t="s">
        <v>351</v>
      </c>
      <c r="E27" s="260" t="s">
        <v>352</v>
      </c>
      <c r="F27" s="258" t="s">
        <v>353</v>
      </c>
      <c r="G27" s="261" t="s">
        <v>354</v>
      </c>
      <c r="H27" s="261" t="s">
        <v>17</v>
      </c>
    </row>
    <row r="28" spans="1:14" ht="12.95" customHeight="1">
      <c r="A28" s="247"/>
      <c r="B28" s="262"/>
      <c r="C28" s="247"/>
      <c r="D28" s="258" t="s">
        <v>355</v>
      </c>
      <c r="E28" s="260" t="s">
        <v>356</v>
      </c>
      <c r="F28" s="258" t="s">
        <v>357</v>
      </c>
      <c r="G28" s="263"/>
      <c r="H28" s="263"/>
    </row>
    <row r="29" spans="1:14" ht="12.95" customHeight="1">
      <c r="A29" s="247"/>
      <c r="B29" s="262"/>
      <c r="C29" s="247"/>
      <c r="D29" s="262"/>
      <c r="E29" s="260" t="s">
        <v>357</v>
      </c>
      <c r="F29" s="262"/>
      <c r="G29" s="263"/>
      <c r="H29" s="263"/>
    </row>
    <row r="30" spans="1:14" ht="12.95" customHeight="1" thickBot="1">
      <c r="A30" s="247"/>
      <c r="B30" s="264"/>
      <c r="C30" s="265" t="s">
        <v>24</v>
      </c>
      <c r="D30" s="266" t="s">
        <v>25</v>
      </c>
      <c r="E30" s="267" t="s">
        <v>26</v>
      </c>
      <c r="F30" s="266" t="s">
        <v>27</v>
      </c>
      <c r="G30" s="268" t="s">
        <v>28</v>
      </c>
      <c r="H30" s="269"/>
      <c r="K30" s="213"/>
      <c r="L30" s="213"/>
      <c r="M30" s="213"/>
      <c r="N30" s="213"/>
    </row>
    <row r="31" spans="1:14" ht="14.1" customHeight="1">
      <c r="B31" s="270">
        <v>1</v>
      </c>
      <c r="C31" s="271" t="s">
        <v>358</v>
      </c>
      <c r="D31" s="2664">
        <v>8710</v>
      </c>
      <c r="E31" s="2665">
        <v>52.24</v>
      </c>
      <c r="F31" s="2666">
        <v>53.63</v>
      </c>
      <c r="G31" s="2667">
        <v>25</v>
      </c>
      <c r="H31" s="272">
        <v>1</v>
      </c>
    </row>
    <row r="32" spans="1:14" ht="14.1" customHeight="1">
      <c r="B32" s="270">
        <v>2</v>
      </c>
      <c r="C32" s="271" t="s">
        <v>359</v>
      </c>
      <c r="D32" s="2664">
        <v>6686</v>
      </c>
      <c r="E32" s="2665">
        <v>14.39</v>
      </c>
      <c r="F32" s="2666">
        <v>43.38</v>
      </c>
      <c r="G32" s="2667">
        <v>48</v>
      </c>
      <c r="H32" s="272">
        <v>2</v>
      </c>
    </row>
    <row r="33" spans="1:9" ht="14.1" customHeight="1">
      <c r="B33" s="270">
        <v>3</v>
      </c>
      <c r="C33" s="271" t="s">
        <v>360</v>
      </c>
      <c r="D33" s="2664">
        <v>2200</v>
      </c>
      <c r="E33" s="2665">
        <v>2.68</v>
      </c>
      <c r="F33" s="2666">
        <v>27.56</v>
      </c>
      <c r="G33" s="2667">
        <v>32</v>
      </c>
      <c r="H33" s="272">
        <v>3</v>
      </c>
    </row>
    <row r="34" spans="1:9" ht="14.1" customHeight="1">
      <c r="B34" s="270">
        <v>4</v>
      </c>
      <c r="C34" s="271" t="s">
        <v>361</v>
      </c>
      <c r="D34" s="2664">
        <v>2391</v>
      </c>
      <c r="E34" s="2665">
        <v>0.28999999999999998</v>
      </c>
      <c r="F34" s="2666">
        <v>19.149999999999999</v>
      </c>
      <c r="G34" s="2667">
        <v>91</v>
      </c>
      <c r="H34" s="272">
        <v>4</v>
      </c>
    </row>
    <row r="35" spans="1:9" ht="14.1" customHeight="1">
      <c r="B35" s="270">
        <v>5</v>
      </c>
      <c r="C35" s="271" t="s">
        <v>362</v>
      </c>
      <c r="D35" s="2664">
        <v>8484</v>
      </c>
      <c r="E35" s="2668" t="s">
        <v>104</v>
      </c>
      <c r="F35" s="2666" t="s">
        <v>104</v>
      </c>
      <c r="G35" s="2667" t="s">
        <v>104</v>
      </c>
      <c r="H35" s="272">
        <v>5</v>
      </c>
    </row>
    <row r="36" spans="1:9" ht="14.1" customHeight="1">
      <c r="B36" s="270">
        <v>6</v>
      </c>
      <c r="C36" s="271" t="s">
        <v>364</v>
      </c>
      <c r="D36" s="2664">
        <v>28471</v>
      </c>
      <c r="E36" s="2668">
        <v>26.28</v>
      </c>
      <c r="F36" s="2666">
        <v>43.2</v>
      </c>
      <c r="G36" s="2667">
        <v>196</v>
      </c>
      <c r="H36" s="272">
        <v>6</v>
      </c>
    </row>
    <row r="37" spans="1:9" ht="14.1" customHeight="1">
      <c r="B37" s="270">
        <v>7</v>
      </c>
      <c r="C37" s="271" t="s">
        <v>365</v>
      </c>
      <c r="D37" s="2664">
        <v>3365</v>
      </c>
      <c r="E37" s="2668" t="s">
        <v>104</v>
      </c>
      <c r="F37" s="2669" t="s">
        <v>104</v>
      </c>
      <c r="G37" s="2667" t="s">
        <v>104</v>
      </c>
      <c r="H37" s="272">
        <v>7</v>
      </c>
    </row>
    <row r="38" spans="1:9" ht="14.1" customHeight="1" thickBot="1">
      <c r="B38" s="270">
        <v>8</v>
      </c>
      <c r="C38" s="271" t="s">
        <v>366</v>
      </c>
      <c r="D38" s="3571"/>
      <c r="E38" s="2670"/>
      <c r="F38" s="2671"/>
      <c r="G38" s="2672"/>
      <c r="H38" s="272">
        <v>8</v>
      </c>
    </row>
    <row r="39" spans="1:9" ht="12.95" customHeight="1">
      <c r="B39" s="244" t="s">
        <v>367</v>
      </c>
      <c r="C39" s="245"/>
      <c r="D39" s="245"/>
      <c r="E39" s="245"/>
      <c r="F39" s="245"/>
      <c r="G39" s="245"/>
      <c r="H39" s="246"/>
    </row>
    <row r="40" spans="1:9" ht="12.95" customHeight="1">
      <c r="B40" s="276"/>
      <c r="C40" s="247"/>
      <c r="D40" s="247"/>
      <c r="E40" s="247"/>
      <c r="F40" s="247"/>
      <c r="G40" s="247"/>
      <c r="H40" s="263"/>
    </row>
    <row r="41" spans="1:9" ht="16.5" customHeight="1">
      <c r="B41" s="276"/>
      <c r="C41" s="247"/>
      <c r="D41" s="277"/>
      <c r="E41" s="247"/>
      <c r="F41" s="247"/>
      <c r="G41" s="247"/>
      <c r="H41" s="263"/>
    </row>
    <row r="42" spans="1:9" ht="16.5" customHeight="1">
      <c r="B42" s="276"/>
      <c r="C42" s="247"/>
      <c r="D42" s="247"/>
      <c r="E42" s="247"/>
      <c r="F42" s="247"/>
      <c r="G42" s="247"/>
      <c r="H42" s="263"/>
    </row>
    <row r="43" spans="1:9" ht="15.75" customHeight="1">
      <c r="B43" s="278"/>
      <c r="C43" s="271"/>
      <c r="D43" s="271"/>
      <c r="E43" s="271"/>
      <c r="F43" s="271"/>
      <c r="G43" s="271"/>
      <c r="H43" s="269"/>
      <c r="I43" s="3491">
        <v>73</v>
      </c>
    </row>
    <row r="44" spans="1:9">
      <c r="A44" s="3490"/>
      <c r="B44" s="279"/>
      <c r="C44" s="279"/>
      <c r="D44" s="279"/>
      <c r="E44" s="279"/>
      <c r="F44" s="279"/>
      <c r="G44" s="279"/>
      <c r="H44" s="279"/>
      <c r="I44" s="3433"/>
    </row>
    <row r="45" spans="1:9">
      <c r="A45" s="3490"/>
      <c r="I45" s="3433"/>
    </row>
    <row r="46" spans="1:9">
      <c r="A46" s="3490"/>
      <c r="I46" s="3433"/>
    </row>
    <row r="47" spans="1:9">
      <c r="A47" s="3490"/>
      <c r="I47" s="3433"/>
    </row>
    <row r="48" spans="1:9">
      <c r="A48" s="3490"/>
      <c r="I48" s="3433"/>
    </row>
    <row r="49" spans="1:9">
      <c r="A49" s="3490"/>
      <c r="I49" s="3433"/>
    </row>
    <row r="50" spans="1:9">
      <c r="A50" s="3490"/>
      <c r="I50" s="3433"/>
    </row>
    <row r="51" spans="1:9">
      <c r="A51" s="3490"/>
      <c r="I51" s="3433"/>
    </row>
    <row r="52" spans="1:9">
      <c r="A52" s="3490"/>
      <c r="I52" s="3433"/>
    </row>
    <row r="53" spans="1:9">
      <c r="A53" s="3490"/>
      <c r="I53" s="3433"/>
    </row>
    <row r="54" spans="1:9">
      <c r="A54" s="3490"/>
      <c r="I54" s="3433"/>
    </row>
    <row r="55" spans="1:9">
      <c r="A55" s="3490"/>
      <c r="I55" s="3433"/>
    </row>
  </sheetData>
  <customSheetViews>
    <customSheetView guid="{4E7A3D04-9F51-465C-A42B-3DF9B3E7D5B5}" showPageBreaks="1" fitToPage="1" printArea="1">
      <selection activeCell="K32" sqref="K32"/>
      <pageMargins left="0.5" right="0.5" top="0.5" bottom="0.25" header="0.5" footer="0.5"/>
      <printOptions horizontalCentered="1" verticalCentered="1"/>
      <pageSetup scale="89" orientation="landscape" r:id="rId1"/>
      <headerFooter alignWithMargins="0"/>
    </customSheetView>
    <customSheetView guid="{0DB5BAD5-393A-4F38-9E8B-709DEA7858B1}" showPageBreaks="1" fitToPage="1" printArea="1">
      <selection activeCell="D31" sqref="D31:G37"/>
      <pageMargins left="0.5" right="0.5" top="0.5" bottom="0.25" header="0.5" footer="0.5"/>
      <printOptions horizontalCentered="1" verticalCentered="1"/>
      <pageSetup scale="89" orientation="landscape" r:id="rId2"/>
      <headerFooter alignWithMargins="0"/>
    </customSheetView>
    <customSheetView guid="{9188604F-721B-4607-B5A7-F14601E34BB8}" showPageBreaks="1" fitToPage="1" printArea="1">
      <selection activeCell="D31" sqref="D31:G37"/>
      <pageMargins left="0.5" right="0.5" top="0.5" bottom="0.25" header="0.5" footer="0.5"/>
      <printOptions horizontalCentered="1" verticalCentered="1"/>
      <pageSetup scale="89" orientation="landscape" r:id="rId3"/>
      <headerFooter alignWithMargins="0"/>
    </customSheetView>
    <customSheetView guid="{26429A53-B624-4AA6-8C8D-667186B058B8}" fitToPage="1">
      <selection activeCell="D31" sqref="D31:G37"/>
      <pageMargins left="0.5" right="0.5" top="0.5" bottom="0.25" header="0.5" footer="0.5"/>
      <printOptions horizontalCentered="1" verticalCentered="1"/>
      <pageSetup scale="89" orientation="landscape" r:id="rId4"/>
      <headerFooter alignWithMargins="0"/>
    </customSheetView>
    <customSheetView guid="{7390B031-6060-4327-BF01-8B9465EDB6D9}" fitToPage="1">
      <selection activeCell="D31" sqref="D31:G37"/>
      <pageMargins left="0.5" right="0.5" top="0.5" bottom="0.25" header="0.5" footer="0.5"/>
      <printOptions horizontalCentered="1" verticalCentered="1"/>
      <pageSetup scale="89" orientation="landscape" r:id="rId5"/>
      <headerFooter alignWithMargins="0"/>
    </customSheetView>
    <customSheetView guid="{49D366EC-C851-4932-854D-8EA887B298C5}" fitToPage="1">
      <selection activeCell="D31" sqref="D31:G37"/>
      <pageMargins left="0.5" right="0.5" top="0.5" bottom="0.25" header="0.5" footer="0.5"/>
      <printOptions horizontalCentered="1" verticalCentered="1"/>
      <pageSetup scale="89" orientation="landscape" r:id="rId6"/>
      <headerFooter alignWithMargins="0"/>
    </customSheetView>
    <customSheetView guid="{F228F194-B0FE-4A91-A927-06A4E89703F0}" fitToPage="1">
      <selection activeCell="D31" sqref="D31:G37"/>
      <pageMargins left="0.5" right="0.5" top="0.5" bottom="0.25" header="0.5" footer="0.5"/>
      <printOptions horizontalCentered="1" verticalCentered="1"/>
      <pageSetup scale="89" orientation="landscape" r:id="rId7"/>
      <headerFooter alignWithMargins="0"/>
    </customSheetView>
    <customSheetView guid="{A2494C54-8D9D-4A05-9F27-C858173D9692}" fitToPage="1">
      <selection activeCell="D31" sqref="D31:G37"/>
      <pageMargins left="0.5" right="0.5" top="0.5" bottom="0.25" header="0.5" footer="0.5"/>
      <printOptions horizontalCentered="1" verticalCentered="1"/>
      <pageSetup scale="89" orientation="landscape" r:id="rId8"/>
      <headerFooter alignWithMargins="0"/>
    </customSheetView>
    <customSheetView guid="{74404EEC-CA6A-48B0-B168-B7933282EEB2}" showPageBreaks="1" fitToPage="1" printArea="1">
      <selection activeCell="D31" sqref="D31:G37"/>
      <pageMargins left="0.5" right="0.5" top="0.5" bottom="0.25" header="0.5" footer="0.5"/>
      <printOptions horizontalCentered="1" verticalCentered="1"/>
      <pageSetup scale="89" orientation="landscape" r:id="rId9"/>
      <headerFooter alignWithMargins="0"/>
    </customSheetView>
    <customSheetView guid="{FB19BFAA-60BA-4CC2-92E5-E4C141AE804E}" fitToPage="1">
      <selection activeCell="K32" sqref="K32"/>
      <pageMargins left="0.5" right="0.5" top="0.5" bottom="0.25" header="0.5" footer="0.5"/>
      <printOptions horizontalCentered="1" verticalCentered="1"/>
      <pageSetup scale="89" orientation="landscape" r:id="rId10"/>
      <headerFooter alignWithMargins="0"/>
    </customSheetView>
    <customSheetView guid="{F56BCD39-3910-4701-BCCF-245589B07D98}" showPageBreaks="1" fitToPage="1" printArea="1">
      <selection activeCell="D31" sqref="D31:G37"/>
      <pageMargins left="0.5" right="0.5" top="0.5" bottom="0.25" header="0.5" footer="0.5"/>
      <printOptions horizontalCentered="1" verticalCentered="1"/>
      <pageSetup scale="89" orientation="landscape" r:id="rId11"/>
      <headerFooter alignWithMargins="0"/>
    </customSheetView>
    <customSheetView guid="{D099E5BD-69C3-4A36-A01A-AB9127CD02AF}" fitToPage="1">
      <selection activeCell="B14" sqref="B14"/>
      <pageMargins left="0.5" right="0.5" top="0.5" bottom="0.25" header="0.5" footer="0.5"/>
      <printOptions horizontalCentered="1" verticalCentered="1"/>
      <pageSetup scale="90" orientation="landscape" r:id="rId12"/>
      <headerFooter alignWithMargins="0"/>
    </customSheetView>
  </customSheetViews>
  <mergeCells count="2">
    <mergeCell ref="A3:A15"/>
    <mergeCell ref="I3:I19"/>
  </mergeCells>
  <printOptions horizontalCentered="1" verticalCentered="1"/>
  <pageMargins left="0.5" right="0.5" top="0.5" bottom="0.25" header="0.5" footer="0.5"/>
  <pageSetup scale="90" orientation="landscape" r:id="rId1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58"/>
  <sheetViews>
    <sheetView workbookViewId="0">
      <selection activeCell="J18" sqref="J18"/>
    </sheetView>
  </sheetViews>
  <sheetFormatPr defaultColWidth="10.7109375" defaultRowHeight="12.75"/>
  <cols>
    <col min="1" max="1" width="3" style="3396" customWidth="1"/>
    <col min="2" max="2" width="3.7109375" style="2158" customWidth="1"/>
    <col min="3" max="3" width="1.85546875" style="2158" customWidth="1"/>
    <col min="4" max="4" width="4" style="2158" customWidth="1"/>
    <col min="5" max="5" width="26.28515625" style="2158" customWidth="1"/>
    <col min="6" max="6" width="4.28515625" style="2158" customWidth="1"/>
    <col min="7" max="7" width="2.7109375" style="2158" customWidth="1"/>
    <col min="8" max="8" width="0.5703125" style="2158" customWidth="1"/>
    <col min="9" max="9" width="10.5703125" style="2158" customWidth="1"/>
    <col min="10" max="10" width="15.28515625" style="2158" customWidth="1"/>
    <col min="11" max="11" width="4.42578125" style="2158" customWidth="1"/>
    <col min="12" max="12" width="10.28515625" style="2158" customWidth="1"/>
    <col min="13" max="13" width="3.85546875" style="2158" customWidth="1"/>
    <col min="14" max="14" width="4.140625" style="2158" customWidth="1"/>
    <col min="15" max="15" width="3.28515625" style="2222" customWidth="1"/>
    <col min="16" max="16" width="2.7109375" style="2158" customWidth="1"/>
    <col min="17" max="36" width="10.7109375" style="2158" customWidth="1"/>
    <col min="37" max="43" width="15.7109375" style="2158" customWidth="1"/>
    <col min="44" max="16384" width="10.7109375" style="2158"/>
  </cols>
  <sheetData>
    <row r="3" spans="1:16" ht="12.75" customHeight="1">
      <c r="B3" s="3499">
        <v>74</v>
      </c>
      <c r="C3" s="2157"/>
      <c r="D3" s="2157"/>
      <c r="E3" s="2157"/>
      <c r="F3" s="2157"/>
      <c r="G3" s="2157"/>
      <c r="H3" s="2157"/>
      <c r="I3" s="2157"/>
      <c r="J3" s="2157"/>
      <c r="K3" s="2157"/>
      <c r="L3" s="2157"/>
      <c r="M3" s="2157"/>
      <c r="N3" s="3498" t="s">
        <v>3204</v>
      </c>
      <c r="O3" s="2157"/>
    </row>
    <row r="4" spans="1:16" ht="12.6" customHeight="1">
      <c r="A4" s="3393"/>
      <c r="B4" s="3879" t="s">
        <v>2350</v>
      </c>
      <c r="C4" s="3880"/>
      <c r="D4" s="3880"/>
      <c r="E4" s="3880"/>
      <c r="F4" s="3880"/>
      <c r="G4" s="3880"/>
      <c r="H4" s="3880"/>
      <c r="I4" s="3880"/>
      <c r="J4" s="3880"/>
      <c r="K4" s="3880"/>
      <c r="L4" s="3880"/>
      <c r="M4" s="3880"/>
      <c r="N4" s="3881"/>
    </row>
    <row r="5" spans="1:16">
      <c r="A5" s="3393"/>
      <c r="B5" s="3882" t="s">
        <v>295</v>
      </c>
      <c r="C5" s="3883"/>
      <c r="D5" s="3883"/>
      <c r="E5" s="3883"/>
      <c r="F5" s="3883"/>
      <c r="G5" s="3883"/>
      <c r="H5" s="3883"/>
      <c r="I5" s="3883"/>
      <c r="J5" s="3883"/>
      <c r="K5" s="3883"/>
      <c r="L5" s="3883"/>
      <c r="M5" s="3883"/>
      <c r="N5" s="3884"/>
    </row>
    <row r="6" spans="1:16">
      <c r="A6" s="3393"/>
      <c r="B6" s="2176"/>
      <c r="C6" s="2177"/>
      <c r="D6" s="2177"/>
      <c r="E6" s="2177"/>
      <c r="F6" s="2177"/>
      <c r="G6" s="2177"/>
      <c r="H6" s="2177"/>
      <c r="I6" s="2177"/>
      <c r="J6" s="2177"/>
      <c r="K6" s="2177"/>
      <c r="L6" s="2177"/>
      <c r="M6" s="2177"/>
      <c r="N6" s="2159"/>
    </row>
    <row r="7" spans="1:16">
      <c r="A7" s="3393"/>
      <c r="B7" s="2160"/>
      <c r="C7" s="2164"/>
      <c r="D7" s="2164"/>
      <c r="E7" s="2164"/>
      <c r="F7" s="2164"/>
      <c r="G7" s="2164"/>
      <c r="H7" s="2164"/>
      <c r="I7" s="2164"/>
      <c r="J7" s="2164"/>
      <c r="K7" s="2164"/>
      <c r="L7" s="2164"/>
      <c r="M7" s="2164"/>
      <c r="N7" s="2161"/>
    </row>
    <row r="8" spans="1:16">
      <c r="A8" s="3393"/>
      <c r="B8" s="2160"/>
      <c r="C8" s="2167"/>
      <c r="D8" s="2178"/>
      <c r="E8" s="2179" t="s">
        <v>1254</v>
      </c>
      <c r="F8" s="2179"/>
      <c r="G8" s="2179"/>
      <c r="H8" s="2179"/>
      <c r="I8" s="2179"/>
      <c r="J8" s="2179"/>
      <c r="K8" s="2179"/>
      <c r="L8" s="2179"/>
      <c r="M8" s="2180"/>
      <c r="N8" s="2181"/>
    </row>
    <row r="9" spans="1:16">
      <c r="A9" s="3393"/>
      <c r="B9" s="2160"/>
      <c r="C9" s="2167"/>
      <c r="D9" s="2182"/>
      <c r="E9" s="2183"/>
      <c r="F9" s="2183"/>
      <c r="G9" s="2183"/>
      <c r="H9" s="2183"/>
      <c r="I9" s="2169"/>
      <c r="J9" s="2169"/>
      <c r="K9" s="2169"/>
      <c r="L9" s="2169"/>
      <c r="M9" s="2171"/>
      <c r="N9" s="2181"/>
    </row>
    <row r="10" spans="1:16">
      <c r="A10" s="3393"/>
      <c r="B10" s="2160"/>
      <c r="C10" s="2164"/>
      <c r="D10" s="2166" t="s">
        <v>7</v>
      </c>
      <c r="E10" s="2185" t="s">
        <v>2351</v>
      </c>
      <c r="F10" s="2169"/>
      <c r="G10" s="2169"/>
      <c r="H10" s="2169"/>
      <c r="I10" s="2178"/>
      <c r="J10" s="2186" t="s">
        <v>2352</v>
      </c>
      <c r="K10" s="2186"/>
      <c r="L10" s="2187"/>
      <c r="M10" s="2188" t="s">
        <v>7</v>
      </c>
      <c r="N10" s="2181"/>
      <c r="P10" s="2165"/>
    </row>
    <row r="11" spans="1:16">
      <c r="A11" s="3393"/>
      <c r="B11" s="2160"/>
      <c r="C11" s="2164"/>
      <c r="D11" s="2166" t="s">
        <v>17</v>
      </c>
      <c r="E11" s="2189"/>
      <c r="F11" s="2167"/>
      <c r="G11" s="2167"/>
      <c r="H11" s="2167"/>
      <c r="I11" s="2189"/>
      <c r="J11" s="2167"/>
      <c r="K11" s="2167"/>
      <c r="L11" s="2168"/>
      <c r="M11" s="2188" t="s">
        <v>17</v>
      </c>
      <c r="N11" s="2181"/>
    </row>
    <row r="12" spans="1:16" ht="13.5" thickBot="1">
      <c r="A12" s="3393"/>
      <c r="B12" s="2160"/>
      <c r="C12" s="2177"/>
      <c r="D12" s="2190"/>
      <c r="E12" s="2191" t="s">
        <v>24</v>
      </c>
      <c r="F12" s="2162"/>
      <c r="G12" s="2162"/>
      <c r="H12" s="2162"/>
      <c r="I12" s="2189"/>
      <c r="J12" s="2167" t="s">
        <v>25</v>
      </c>
      <c r="K12" s="2167"/>
      <c r="L12" s="2168"/>
      <c r="M12" s="2163"/>
      <c r="N12" s="2181"/>
    </row>
    <row r="13" spans="1:16">
      <c r="A13" s="3393"/>
      <c r="B13" s="2160"/>
      <c r="C13" s="2164"/>
      <c r="D13" s="3476">
        <v>1</v>
      </c>
      <c r="E13" s="2170" t="s">
        <v>2353</v>
      </c>
      <c r="F13" s="2172"/>
      <c r="G13" s="2172"/>
      <c r="H13" s="2172"/>
      <c r="I13" s="2192"/>
      <c r="J13" s="2193">
        <v>433408785</v>
      </c>
      <c r="K13" s="2194"/>
      <c r="L13" s="2195"/>
      <c r="M13" s="2163">
        <v>1</v>
      </c>
      <c r="N13" s="2181"/>
    </row>
    <row r="14" spans="1:16">
      <c r="A14" s="3393"/>
      <c r="B14" s="2160"/>
      <c r="C14" s="2164"/>
      <c r="D14" s="3477">
        <f>D13+1</f>
        <v>2</v>
      </c>
      <c r="E14" s="2196" t="s">
        <v>1481</v>
      </c>
      <c r="F14" s="2164"/>
      <c r="G14" s="2164"/>
      <c r="H14" s="2164"/>
      <c r="I14" s="2197"/>
      <c r="J14" s="2198"/>
      <c r="K14" s="2199"/>
      <c r="L14" s="2200"/>
      <c r="M14" s="2201">
        <f>M13+1</f>
        <v>2</v>
      </c>
      <c r="N14" s="2181"/>
    </row>
    <row r="15" spans="1:16">
      <c r="A15" s="3393"/>
      <c r="B15" s="2160"/>
      <c r="C15" s="2164"/>
      <c r="D15" s="3477">
        <f>D14+1</f>
        <v>3</v>
      </c>
      <c r="E15" s="2202" t="s">
        <v>2354</v>
      </c>
      <c r="F15" s="2203"/>
      <c r="G15" s="2203"/>
      <c r="H15" s="2203"/>
      <c r="I15" s="2204"/>
      <c r="J15" s="2198">
        <v>28595955</v>
      </c>
      <c r="K15" s="2205"/>
      <c r="L15" s="2206"/>
      <c r="M15" s="2201">
        <f>M14+1</f>
        <v>3</v>
      </c>
      <c r="N15" s="2181"/>
    </row>
    <row r="16" spans="1:16" ht="13.5" thickBot="1">
      <c r="A16" s="3393"/>
      <c r="B16" s="2160"/>
      <c r="C16" s="2164"/>
      <c r="D16" s="3477">
        <f>D15+1</f>
        <v>4</v>
      </c>
      <c r="E16" s="2196" t="s">
        <v>2355</v>
      </c>
      <c r="F16" s="2164"/>
      <c r="G16" s="2164"/>
      <c r="H16" s="2164"/>
      <c r="I16" s="2207"/>
      <c r="J16" s="2208">
        <v>462004740</v>
      </c>
      <c r="K16" s="2209"/>
      <c r="L16" s="2210"/>
      <c r="M16" s="2201">
        <f>M15+1</f>
        <v>4</v>
      </c>
      <c r="N16" s="2181"/>
    </row>
    <row r="17" spans="1:15">
      <c r="A17" s="3394"/>
      <c r="B17" s="2160"/>
      <c r="C17" s="2164"/>
      <c r="D17" s="3477">
        <f>D16+1</f>
        <v>5</v>
      </c>
      <c r="E17" s="2202" t="s">
        <v>2356</v>
      </c>
      <c r="F17" s="2211"/>
      <c r="G17" s="2211"/>
      <c r="H17" s="2212"/>
      <c r="I17" s="2213" t="s">
        <v>1483</v>
      </c>
      <c r="J17" s="2214">
        <v>658773</v>
      </c>
      <c r="K17" s="2174"/>
      <c r="L17" s="2175"/>
      <c r="M17" s="2201">
        <f>M16+1</f>
        <v>5</v>
      </c>
      <c r="N17" s="2181"/>
    </row>
    <row r="18" spans="1:15" ht="12.75" customHeight="1">
      <c r="A18" s="2164"/>
      <c r="B18" s="2160"/>
      <c r="C18" s="2164"/>
      <c r="D18" s="3477">
        <f>D17+1</f>
        <v>6</v>
      </c>
      <c r="E18" s="2196" t="s">
        <v>2357</v>
      </c>
      <c r="F18" s="2215"/>
      <c r="G18" s="2215"/>
      <c r="H18" s="2216"/>
      <c r="I18" s="2196"/>
      <c r="J18" s="2198">
        <v>3701847</v>
      </c>
      <c r="K18" s="2205"/>
      <c r="L18" s="2173"/>
      <c r="M18" s="2201">
        <f>M17+1</f>
        <v>6</v>
      </c>
      <c r="N18" s="2181"/>
      <c r="O18" s="2157"/>
    </row>
    <row r="19" spans="1:15" ht="12.75" customHeight="1">
      <c r="A19" s="2164"/>
      <c r="B19" s="2160"/>
      <c r="C19" s="2157"/>
      <c r="D19" s="2157"/>
      <c r="E19" s="2157"/>
      <c r="F19" s="2157"/>
      <c r="G19" s="2157"/>
      <c r="H19" s="2157"/>
      <c r="I19" s="2157"/>
      <c r="J19" s="2157"/>
      <c r="K19" s="2157"/>
      <c r="L19" s="2157"/>
      <c r="M19" s="2157"/>
      <c r="N19" s="2161"/>
      <c r="O19" s="2157"/>
    </row>
    <row r="20" spans="1:15" ht="12.75" customHeight="1">
      <c r="A20" s="2164"/>
      <c r="B20" s="2217"/>
      <c r="C20" s="2218"/>
      <c r="D20" s="2184"/>
      <c r="E20" s="2184"/>
      <c r="F20" s="2157"/>
      <c r="G20" s="2157"/>
      <c r="H20" s="2157"/>
      <c r="I20" s="2157"/>
      <c r="J20" s="2157"/>
      <c r="K20" s="2157"/>
      <c r="L20" s="2184"/>
      <c r="M20" s="2184"/>
      <c r="N20" s="2161"/>
      <c r="O20" s="2157"/>
    </row>
    <row r="21" spans="1:15" ht="12.75" customHeight="1">
      <c r="A21" s="2164"/>
      <c r="B21" s="2217"/>
      <c r="C21" s="2218"/>
      <c r="D21" s="2184"/>
      <c r="E21" s="2184"/>
      <c r="F21" s="2157"/>
      <c r="G21" s="2157"/>
      <c r="H21" s="2157"/>
      <c r="I21" s="2157"/>
      <c r="J21" s="2157"/>
      <c r="K21" s="2157"/>
      <c r="L21" s="2184"/>
      <c r="M21" s="2184"/>
      <c r="N21" s="2161"/>
      <c r="O21" s="2157"/>
    </row>
    <row r="22" spans="1:15" ht="12.75" customHeight="1">
      <c r="A22" s="2164"/>
      <c r="B22" s="2217"/>
      <c r="C22" s="2218"/>
      <c r="D22" s="2184"/>
      <c r="E22" s="2184"/>
      <c r="F22" s="2157"/>
      <c r="G22" s="2157"/>
      <c r="H22" s="2157"/>
      <c r="I22" s="2157"/>
      <c r="J22" s="2157"/>
      <c r="K22" s="2157"/>
      <c r="L22" s="2184"/>
      <c r="M22" s="2184"/>
      <c r="N22" s="2161"/>
      <c r="O22" s="2157"/>
    </row>
    <row r="23" spans="1:15" ht="12.75" customHeight="1">
      <c r="A23" s="2164"/>
      <c r="B23" s="2217"/>
      <c r="C23" s="2218"/>
      <c r="D23" s="2184"/>
      <c r="E23" s="2184"/>
      <c r="F23" s="2157"/>
      <c r="G23" s="2157"/>
      <c r="H23" s="2157"/>
      <c r="I23" s="2157"/>
      <c r="J23" s="2157"/>
      <c r="K23" s="2157"/>
      <c r="L23" s="2184"/>
      <c r="M23" s="2184"/>
      <c r="N23" s="2161"/>
      <c r="O23" s="2157"/>
    </row>
    <row r="24" spans="1:15" ht="12.75" customHeight="1">
      <c r="A24" s="2164"/>
      <c r="B24" s="2217"/>
      <c r="C24" s="2218"/>
      <c r="D24" s="2184"/>
      <c r="E24" s="2184"/>
      <c r="F24" s="2157"/>
      <c r="G24" s="2157"/>
      <c r="H24" s="2157"/>
      <c r="I24" s="2157"/>
      <c r="J24" s="2157"/>
      <c r="K24" s="2157"/>
      <c r="L24" s="2184"/>
      <c r="M24" s="2184"/>
      <c r="N24" s="2161"/>
      <c r="O24" s="2157"/>
    </row>
    <row r="25" spans="1:15" ht="12.75" customHeight="1">
      <c r="A25" s="2164"/>
      <c r="B25" s="2217"/>
      <c r="C25" s="2218"/>
      <c r="D25" s="2184"/>
      <c r="E25" s="2184"/>
      <c r="F25" s="2157"/>
      <c r="G25" s="2157"/>
      <c r="H25" s="2157"/>
      <c r="I25" s="2157"/>
      <c r="J25" s="2157"/>
      <c r="K25" s="2157"/>
      <c r="L25" s="2184"/>
      <c r="M25" s="2184"/>
      <c r="N25" s="2161"/>
      <c r="O25" s="2157"/>
    </row>
    <row r="26" spans="1:15" ht="12.75" customHeight="1">
      <c r="A26" s="2164"/>
      <c r="B26" s="2217"/>
      <c r="C26" s="2218"/>
      <c r="D26" s="2184"/>
      <c r="E26" s="2184"/>
      <c r="F26" s="2157"/>
      <c r="G26" s="2157"/>
      <c r="H26" s="2157"/>
      <c r="I26" s="2157"/>
      <c r="J26" s="2157"/>
      <c r="K26" s="2157"/>
      <c r="L26" s="2184"/>
      <c r="M26" s="2184"/>
      <c r="N26" s="2161"/>
      <c r="O26" s="2157"/>
    </row>
    <row r="27" spans="1:15" ht="12.75" customHeight="1">
      <c r="A27" s="2164"/>
      <c r="B27" s="2217"/>
      <c r="C27" s="2218"/>
      <c r="D27" s="2184"/>
      <c r="E27" s="2184"/>
      <c r="F27" s="2157"/>
      <c r="G27" s="2157"/>
      <c r="H27" s="2157"/>
      <c r="I27" s="2157"/>
      <c r="J27" s="2157"/>
      <c r="K27" s="2157"/>
      <c r="L27" s="2184"/>
      <c r="M27" s="2184"/>
      <c r="N27" s="2161"/>
      <c r="O27" s="2157"/>
    </row>
    <row r="28" spans="1:15" ht="12.75" customHeight="1">
      <c r="A28" s="2164"/>
      <c r="B28" s="2217"/>
      <c r="C28" s="2218"/>
      <c r="D28" s="2184"/>
      <c r="E28" s="2184"/>
      <c r="F28" s="2157"/>
      <c r="G28" s="2157"/>
      <c r="H28" s="2157"/>
      <c r="I28" s="2157"/>
      <c r="J28" s="2157"/>
      <c r="K28" s="2157"/>
      <c r="L28" s="2184"/>
      <c r="M28" s="2184"/>
      <c r="N28" s="2161"/>
      <c r="O28" s="2157"/>
    </row>
    <row r="29" spans="1:15" ht="12.75" customHeight="1">
      <c r="A29" s="2164"/>
      <c r="B29" s="2217"/>
      <c r="C29" s="2218"/>
      <c r="D29" s="2184"/>
      <c r="E29" s="2184"/>
      <c r="F29" s="2157"/>
      <c r="G29" s="2157"/>
      <c r="H29" s="2157"/>
      <c r="I29" s="2157"/>
      <c r="J29" s="2157"/>
      <c r="K29" s="2157"/>
      <c r="L29" s="2184"/>
      <c r="M29" s="2184"/>
      <c r="N29" s="2161"/>
      <c r="O29" s="2157"/>
    </row>
    <row r="30" spans="1:15" ht="12.75" customHeight="1">
      <c r="A30" s="2164"/>
      <c r="B30" s="2217"/>
      <c r="C30" s="2218"/>
      <c r="D30" s="2184"/>
      <c r="E30" s="2184"/>
      <c r="F30" s="2157"/>
      <c r="G30" s="2157"/>
      <c r="H30" s="2157"/>
      <c r="I30" s="2157"/>
      <c r="J30" s="2157"/>
      <c r="K30" s="2157"/>
      <c r="L30" s="2184"/>
      <c r="M30" s="2184"/>
      <c r="N30" s="2161"/>
      <c r="O30" s="2157"/>
    </row>
    <row r="31" spans="1:15" ht="12.75" customHeight="1">
      <c r="A31" s="2164"/>
      <c r="B31" s="2217"/>
      <c r="C31" s="2218"/>
      <c r="D31" s="2184"/>
      <c r="E31" s="2184"/>
      <c r="F31" s="2157"/>
      <c r="G31" s="2157"/>
      <c r="H31" s="2157"/>
      <c r="I31" s="2157"/>
      <c r="J31" s="2157"/>
      <c r="K31" s="2157"/>
      <c r="L31" s="2184"/>
      <c r="M31" s="2184"/>
      <c r="N31" s="2161"/>
      <c r="O31" s="2157"/>
    </row>
    <row r="32" spans="1:15" ht="12.75" customHeight="1">
      <c r="A32" s="2164"/>
      <c r="B32" s="2217"/>
      <c r="C32" s="2218"/>
      <c r="D32" s="2184"/>
      <c r="E32" s="2184"/>
      <c r="F32" s="2157"/>
      <c r="G32" s="2157"/>
      <c r="H32" s="2157"/>
      <c r="I32" s="2157"/>
      <c r="J32" s="2157"/>
      <c r="K32" s="2157"/>
      <c r="L32" s="2184"/>
      <c r="M32" s="2184"/>
      <c r="N32" s="2161"/>
      <c r="O32" s="2157"/>
    </row>
    <row r="33" spans="1:15" ht="12.75" customHeight="1">
      <c r="A33" s="2164"/>
      <c r="B33" s="2217"/>
      <c r="C33" s="2218"/>
      <c r="D33" s="2184"/>
      <c r="E33" s="2184"/>
      <c r="F33" s="2157"/>
      <c r="G33" s="2157"/>
      <c r="H33" s="2157"/>
      <c r="I33" s="2157"/>
      <c r="J33" s="2157"/>
      <c r="K33" s="2157"/>
      <c r="L33" s="2184"/>
      <c r="M33" s="2184"/>
      <c r="N33" s="2161"/>
      <c r="O33" s="2157"/>
    </row>
    <row r="34" spans="1:15" ht="12.75" customHeight="1">
      <c r="A34" s="2164"/>
      <c r="B34" s="2217"/>
      <c r="C34" s="2218"/>
      <c r="D34" s="2184"/>
      <c r="E34" s="2184"/>
      <c r="F34" s="2157"/>
      <c r="G34" s="2157"/>
      <c r="H34" s="2157"/>
      <c r="I34" s="2157"/>
      <c r="J34" s="2157"/>
      <c r="K34" s="2157"/>
      <c r="L34" s="2184"/>
      <c r="M34" s="2184"/>
      <c r="N34" s="2161"/>
      <c r="O34" s="2157"/>
    </row>
    <row r="35" spans="1:15" ht="12.75" customHeight="1">
      <c r="A35" s="2164"/>
      <c r="B35" s="2217"/>
      <c r="C35" s="2218"/>
      <c r="D35" s="2184"/>
      <c r="E35" s="2184"/>
      <c r="F35" s="2157"/>
      <c r="G35" s="2157"/>
      <c r="H35" s="2157"/>
      <c r="I35" s="2157"/>
      <c r="J35" s="2157"/>
      <c r="K35" s="2157"/>
      <c r="L35" s="2184"/>
      <c r="M35" s="2184"/>
      <c r="N35" s="2161"/>
      <c r="O35" s="2157"/>
    </row>
    <row r="36" spans="1:15" ht="12.75" customHeight="1">
      <c r="A36" s="2164"/>
      <c r="B36" s="2217"/>
      <c r="C36" s="2218"/>
      <c r="D36" s="2184"/>
      <c r="E36" s="2184"/>
      <c r="F36" s="2157"/>
      <c r="G36" s="2157"/>
      <c r="H36" s="2157"/>
      <c r="I36" s="2157"/>
      <c r="J36" s="2157"/>
      <c r="K36" s="2157"/>
      <c r="L36" s="2184"/>
      <c r="M36" s="2184"/>
      <c r="N36" s="2161"/>
      <c r="O36" s="2157"/>
    </row>
    <row r="37" spans="1:15" ht="12.75" customHeight="1">
      <c r="A37" s="2164"/>
      <c r="B37" s="2217"/>
      <c r="C37" s="2218"/>
      <c r="D37" s="2184"/>
      <c r="E37" s="2184"/>
      <c r="F37" s="2157"/>
      <c r="G37" s="2157"/>
      <c r="H37" s="2157"/>
      <c r="I37" s="2157"/>
      <c r="J37" s="2157"/>
      <c r="K37" s="2157"/>
      <c r="L37" s="2184"/>
      <c r="M37" s="2184"/>
      <c r="N37" s="2161"/>
      <c r="O37" s="2157"/>
    </row>
    <row r="38" spans="1:15" ht="12.75" customHeight="1">
      <c r="A38" s="2164"/>
      <c r="B38" s="2217"/>
      <c r="C38" s="2218"/>
      <c r="D38" s="2184"/>
      <c r="E38" s="2184"/>
      <c r="F38" s="2157"/>
      <c r="G38" s="2157"/>
      <c r="H38" s="2157"/>
      <c r="I38" s="2157"/>
      <c r="J38" s="2157"/>
      <c r="K38" s="2157"/>
      <c r="L38" s="2184"/>
      <c r="M38" s="2184"/>
      <c r="N38" s="2161"/>
      <c r="O38" s="2157"/>
    </row>
    <row r="39" spans="1:15" ht="12.75" customHeight="1">
      <c r="A39" s="2164"/>
      <c r="B39" s="2217"/>
      <c r="C39" s="2218"/>
      <c r="D39" s="2184"/>
      <c r="E39" s="2184"/>
      <c r="F39" s="2157"/>
      <c r="G39" s="2157"/>
      <c r="H39" s="2157"/>
      <c r="I39" s="2157"/>
      <c r="J39" s="2157"/>
      <c r="K39" s="2157"/>
      <c r="L39" s="2184"/>
      <c r="M39" s="2184"/>
      <c r="N39" s="2161"/>
      <c r="O39" s="2157"/>
    </row>
    <row r="40" spans="1:15" ht="12.75" customHeight="1">
      <c r="A40" s="2164"/>
      <c r="B40" s="2217"/>
      <c r="C40" s="2218"/>
      <c r="D40" s="2184"/>
      <c r="E40" s="2184"/>
      <c r="F40" s="2157"/>
      <c r="G40" s="2157"/>
      <c r="H40" s="2157"/>
      <c r="I40" s="2157"/>
      <c r="J40" s="2157"/>
      <c r="K40" s="2157"/>
      <c r="L40" s="2184"/>
      <c r="M40" s="2184"/>
      <c r="N40" s="2161"/>
      <c r="O40" s="2157"/>
    </row>
    <row r="41" spans="1:15" ht="12.75" customHeight="1">
      <c r="A41" s="2164"/>
      <c r="B41" s="2217"/>
      <c r="C41" s="2218"/>
      <c r="D41" s="2184"/>
      <c r="E41" s="2184"/>
      <c r="F41" s="2157"/>
      <c r="G41" s="2157"/>
      <c r="H41" s="2157"/>
      <c r="I41" s="2157"/>
      <c r="J41" s="2157"/>
      <c r="K41" s="2157"/>
      <c r="L41" s="2184"/>
      <c r="M41" s="2184"/>
      <c r="N41" s="2161"/>
      <c r="O41" s="2157"/>
    </row>
    <row r="42" spans="1:15" ht="12.75" customHeight="1">
      <c r="A42" s="3395"/>
      <c r="B42" s="3397"/>
      <c r="C42" s="2223"/>
      <c r="D42" s="2223"/>
      <c r="E42" s="2223"/>
      <c r="L42" s="2223"/>
      <c r="M42" s="2223"/>
      <c r="N42" s="3391"/>
      <c r="O42" s="2157"/>
    </row>
    <row r="43" spans="1:15" ht="15.95" customHeight="1">
      <c r="A43" s="3395"/>
      <c r="B43" s="3392"/>
      <c r="N43" s="3391"/>
      <c r="O43" s="2157"/>
    </row>
    <row r="44" spans="1:15" ht="13.5" customHeight="1">
      <c r="A44" s="2164"/>
      <c r="B44" s="3392"/>
      <c r="N44" s="3391"/>
      <c r="O44" s="2157"/>
    </row>
    <row r="45" spans="1:15" ht="15.95" customHeight="1">
      <c r="A45" s="2164"/>
      <c r="B45" s="3392"/>
      <c r="N45" s="3391"/>
      <c r="O45" s="2157"/>
    </row>
    <row r="46" spans="1:15" ht="15.95" customHeight="1">
      <c r="A46" s="2164"/>
      <c r="B46" s="3392"/>
      <c r="N46" s="3391"/>
      <c r="O46" s="2157"/>
    </row>
    <row r="47" spans="1:15" ht="15.95" customHeight="1">
      <c r="A47" s="2164"/>
      <c r="B47" s="3392"/>
      <c r="N47" s="3391"/>
      <c r="O47" s="2157"/>
    </row>
    <row r="48" spans="1:15" ht="15.95" customHeight="1">
      <c r="A48" s="2164"/>
      <c r="B48" s="3392"/>
      <c r="N48" s="3391"/>
      <c r="O48" s="2157"/>
    </row>
    <row r="49" spans="1:15" ht="15.95" customHeight="1">
      <c r="A49" s="2164"/>
      <c r="B49" s="3392"/>
      <c r="N49" s="3391"/>
      <c r="O49" s="2157"/>
    </row>
    <row r="50" spans="1:15" ht="15.95" customHeight="1">
      <c r="A50" s="2164"/>
      <c r="B50" s="3392"/>
      <c r="N50" s="3391"/>
      <c r="O50" s="2157"/>
    </row>
    <row r="51" spans="1:15" ht="15.95" customHeight="1">
      <c r="A51" s="2164"/>
      <c r="B51" s="3392"/>
      <c r="N51" s="3391"/>
      <c r="O51" s="2157"/>
    </row>
    <row r="52" spans="1:15">
      <c r="A52" s="2164"/>
      <c r="B52" s="3392"/>
      <c r="N52" s="3391"/>
      <c r="O52" s="2157"/>
    </row>
    <row r="53" spans="1:15">
      <c r="A53" s="2164"/>
      <c r="B53" s="2219"/>
      <c r="C53" s="2220"/>
      <c r="D53" s="2220"/>
      <c r="E53" s="2220"/>
      <c r="F53" s="2172"/>
      <c r="G53" s="2172"/>
      <c r="H53" s="2172"/>
      <c r="I53" s="2172"/>
      <c r="J53" s="2172"/>
      <c r="K53" s="2172"/>
      <c r="L53" s="2220"/>
      <c r="M53" s="2220"/>
      <c r="N53" s="2171"/>
    </row>
    <row r="54" spans="1:15" ht="12.75" customHeight="1">
      <c r="A54" s="2158"/>
      <c r="C54" s="3398"/>
      <c r="D54" s="3398"/>
      <c r="E54" s="3398"/>
      <c r="F54" s="3398"/>
      <c r="G54" s="2157"/>
      <c r="H54" s="2157"/>
      <c r="I54" s="2157"/>
      <c r="J54" s="2157"/>
      <c r="K54" s="2157"/>
      <c r="L54" s="2184"/>
      <c r="M54" s="2184"/>
      <c r="N54" s="3500" t="s">
        <v>388</v>
      </c>
      <c r="O54" s="2157"/>
    </row>
    <row r="55" spans="1:15">
      <c r="A55" s="2164"/>
      <c r="O55" s="2157"/>
    </row>
    <row r="56" spans="1:15">
      <c r="A56" s="2164"/>
      <c r="O56" s="2157"/>
    </row>
    <row r="57" spans="1:15">
      <c r="A57" s="2164"/>
      <c r="O57" s="2221"/>
    </row>
    <row r="58" spans="1:15">
      <c r="A58" s="2164"/>
      <c r="O58" s="2157"/>
    </row>
  </sheetData>
  <customSheetViews>
    <customSheetView guid="{4E7A3D04-9F51-465C-A42B-3DF9B3E7D5B5}" showPageBreaks="1" fitToPage="1" printArea="1">
      <selection activeCell="S29" sqref="S29"/>
      <pageMargins left="0.5" right="0.5" top="0.5" bottom="0.25" header="0.5" footer="0.5"/>
      <printOptions horizontalCentered="1" verticalCentered="1"/>
      <pageSetup scale="97" orientation="landscape" horizontalDpi="4294967292" verticalDpi="4294967292" r:id="rId1"/>
      <headerFooter alignWithMargins="0"/>
    </customSheetView>
    <customSheetView guid="{0DB5BAD5-393A-4F38-9E8B-709DEA7858B1}" showPageBreaks="1" fitToPage="1" printArea="1">
      <selection activeCell="S29" sqref="S29"/>
      <pageMargins left="0.5" right="0.5" top="0.5" bottom="0.25" header="0.5" footer="0.5"/>
      <printOptions horizontalCentered="1" verticalCentered="1"/>
      <pageSetup scale="97" orientation="landscape" horizontalDpi="4294967292" verticalDpi="4294967292" r:id="rId2"/>
      <headerFooter alignWithMargins="0"/>
    </customSheetView>
    <customSheetView guid="{9188604F-721B-4607-B5A7-F14601E34BB8}" showPageBreaks="1" fitToPage="1" printArea="1">
      <selection activeCell="S29" sqref="S29"/>
      <pageMargins left="0.5" right="0.5" top="0.5" bottom="0.25" header="0.5" footer="0.5"/>
      <printOptions horizontalCentered="1" verticalCentered="1"/>
      <pageSetup scale="98" orientation="landscape" horizontalDpi="4294967292" verticalDpi="4294967292" r:id="rId3"/>
      <headerFooter alignWithMargins="0"/>
    </customSheetView>
    <customSheetView guid="{26429A53-B624-4AA6-8C8D-667186B058B8}" fitToPage="1">
      <selection activeCell="S29" sqref="S29"/>
      <pageMargins left="0.5" right="0.5" top="0.5" bottom="0.25" header="0.5" footer="0.5"/>
      <printOptions horizontalCentered="1" verticalCentered="1"/>
      <pageSetup scale="93" orientation="landscape" horizontalDpi="4294967292" verticalDpi="4294967292" r:id="rId4"/>
      <headerFooter alignWithMargins="0"/>
    </customSheetView>
    <customSheetView guid="{7390B031-6060-4327-BF01-8B9465EDB6D9}" fitToPage="1">
      <selection activeCell="S29" sqref="S29"/>
      <pageMargins left="0.5" right="0.5" top="0.5" bottom="0.25" header="0.5" footer="0.5"/>
      <printOptions horizontalCentered="1" verticalCentered="1"/>
      <pageSetup scale="93" orientation="landscape" horizontalDpi="4294967292" verticalDpi="4294967292" r:id="rId5"/>
      <headerFooter alignWithMargins="0"/>
    </customSheetView>
    <customSheetView guid="{49D366EC-C851-4932-854D-8EA887B298C5}" fitToPage="1">
      <selection activeCell="S29" sqref="S29"/>
      <pageMargins left="0.5" right="0.5" top="0.5" bottom="0.25" header="0.5" footer="0.5"/>
      <printOptions horizontalCentered="1" verticalCentered="1"/>
      <pageSetup scale="93" orientation="landscape" horizontalDpi="4294967292" verticalDpi="4294967292" r:id="rId6"/>
      <headerFooter alignWithMargins="0"/>
    </customSheetView>
    <customSheetView guid="{F228F194-B0FE-4A91-A927-06A4E89703F0}" fitToPage="1">
      <selection activeCell="S29" sqref="S29"/>
      <pageMargins left="0.5" right="0.5" top="0.5" bottom="0.25" header="0.5" footer="0.5"/>
      <printOptions horizontalCentered="1" verticalCentered="1"/>
      <pageSetup scale="97" orientation="landscape" horizontalDpi="4294967292" verticalDpi="4294967292" r:id="rId7"/>
      <headerFooter alignWithMargins="0"/>
    </customSheetView>
    <customSheetView guid="{A2494C54-8D9D-4A05-9F27-C858173D9692}" fitToPage="1">
      <selection activeCell="S29" sqref="S29"/>
      <pageMargins left="0.5" right="0.5" top="0.5" bottom="0.25" header="0.5" footer="0.5"/>
      <printOptions horizontalCentered="1" verticalCentered="1"/>
      <pageSetup scale="97" orientation="landscape" horizontalDpi="4294967292" verticalDpi="4294967292" r:id="rId8"/>
      <headerFooter alignWithMargins="0"/>
    </customSheetView>
    <customSheetView guid="{74404EEC-CA6A-48B0-B168-B7933282EEB2}" showPageBreaks="1" fitToPage="1" printArea="1">
      <selection activeCell="S29" sqref="S29"/>
      <pageMargins left="0.5" right="0.5" top="0.5" bottom="0.25" header="0.5" footer="0.5"/>
      <printOptions horizontalCentered="1" verticalCentered="1"/>
      <pageSetup scale="93" orientation="landscape" horizontalDpi="4294967292" verticalDpi="4294967292" r:id="rId9"/>
      <headerFooter alignWithMargins="0"/>
    </customSheetView>
    <customSheetView guid="{FB19BFAA-60BA-4CC2-92E5-E4C141AE804E}" fitToPage="1">
      <selection activeCell="S29" sqref="S29"/>
      <pageMargins left="0.5" right="0.5" top="0.5" bottom="0.25" header="0.5" footer="0.5"/>
      <printOptions horizontalCentered="1" verticalCentered="1"/>
      <pageSetup scale="97" orientation="landscape" horizontalDpi="4294967292" verticalDpi="4294967292" r:id="rId10"/>
      <headerFooter alignWithMargins="0"/>
    </customSheetView>
    <customSheetView guid="{F56BCD39-3910-4701-BCCF-245589B07D98}" showPageBreaks="1" fitToPage="1" printArea="1">
      <selection activeCell="S29" sqref="S29"/>
      <pageMargins left="0.5" right="0.5" top="0.5" bottom="0.25" header="0.5" footer="0.5"/>
      <printOptions horizontalCentered="1" verticalCentered="1"/>
      <pageSetup scale="98" orientation="landscape" horizontalDpi="4294967292" verticalDpi="4294967292" r:id="rId11"/>
      <headerFooter alignWithMargins="0"/>
    </customSheetView>
    <customSheetView guid="{D099E5BD-69C3-4A36-A01A-AB9127CD02AF}">
      <selection activeCell="J18" sqref="J18"/>
      <pageMargins left="0.5" right="0.5" top="0.5" bottom="0.25" header="0.5" footer="0.5"/>
      <printOptions horizontalCentered="1"/>
      <pageSetup orientation="portrait" r:id="rId12"/>
      <headerFooter alignWithMargins="0"/>
    </customSheetView>
  </customSheetViews>
  <mergeCells count="2">
    <mergeCell ref="B4:N4"/>
    <mergeCell ref="B5:N5"/>
  </mergeCells>
  <printOptions horizontalCentered="1"/>
  <pageMargins left="0.5" right="0.5" top="0.5" bottom="0.25" header="0.5" footer="0.5"/>
  <pageSetup orientation="portrait" r:id="rId1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9"/>
  <sheetViews>
    <sheetView topLeftCell="A41" zoomScaleNormal="100" workbookViewId="0">
      <selection activeCell="A65" sqref="A65"/>
    </sheetView>
  </sheetViews>
  <sheetFormatPr defaultColWidth="8" defaultRowHeight="11.25"/>
  <cols>
    <col min="1" max="1" width="4.7109375" style="1402" customWidth="1"/>
    <col min="2" max="2" width="76.28515625" style="2235" customWidth="1"/>
    <col min="3" max="3" width="3.28515625" style="1402" customWidth="1"/>
    <col min="4" max="16384" width="8" style="1402"/>
  </cols>
  <sheetData>
    <row r="1" spans="1:7" s="1415" customFormat="1" ht="12">
      <c r="A1" s="568" t="s">
        <v>3204</v>
      </c>
      <c r="B1" s="2224"/>
      <c r="C1" s="1582">
        <v>75</v>
      </c>
      <c r="D1" s="2225"/>
      <c r="E1" s="2226"/>
      <c r="F1" s="2226"/>
      <c r="G1" s="2226"/>
    </row>
    <row r="2" spans="1:7">
      <c r="A2" s="1583" t="s">
        <v>2358</v>
      </c>
      <c r="B2" s="2227"/>
      <c r="C2" s="2228"/>
      <c r="D2" s="2226"/>
      <c r="E2" s="2226"/>
      <c r="F2" s="2226"/>
      <c r="G2" s="2226"/>
    </row>
    <row r="3" spans="1:7" s="1408" customFormat="1" ht="8.1" customHeight="1">
      <c r="A3" s="1586"/>
      <c r="B3" s="1588"/>
      <c r="C3" s="2229"/>
      <c r="D3" s="1587"/>
      <c r="E3" s="1587"/>
      <c r="F3" s="1587"/>
      <c r="G3" s="1587"/>
    </row>
    <row r="4" spans="1:7" s="1408" customFormat="1" ht="11.25" customHeight="1">
      <c r="A4" s="1586"/>
      <c r="B4" s="1588" t="s">
        <v>2359</v>
      </c>
      <c r="C4" s="2229"/>
      <c r="D4" s="1587"/>
      <c r="E4" s="1587"/>
      <c r="F4" s="1587"/>
      <c r="G4" s="1587"/>
    </row>
    <row r="5" spans="1:7" s="1408" customFormat="1" ht="11.25" customHeight="1">
      <c r="A5" s="2028" t="s">
        <v>2360</v>
      </c>
      <c r="B5" s="1588"/>
      <c r="C5" s="2229"/>
      <c r="D5" s="1587"/>
      <c r="E5" s="1587"/>
      <c r="F5" s="1587"/>
      <c r="G5" s="1587"/>
    </row>
    <row r="6" spans="1:7" s="1408" customFormat="1" ht="11.25" customHeight="1">
      <c r="A6" s="2028" t="s">
        <v>2361</v>
      </c>
      <c r="B6" s="1588"/>
      <c r="C6" s="2229"/>
      <c r="D6" s="1587"/>
      <c r="E6" s="1587"/>
      <c r="F6" s="1587"/>
      <c r="G6" s="1587"/>
    </row>
    <row r="7" spans="1:7" s="1408" customFormat="1" ht="11.25" customHeight="1">
      <c r="A7" s="2028" t="s">
        <v>2362</v>
      </c>
      <c r="B7" s="1588"/>
      <c r="C7" s="2229"/>
      <c r="D7" s="1587"/>
      <c r="E7" s="1587"/>
      <c r="F7" s="1587"/>
      <c r="G7" s="1587"/>
    </row>
    <row r="8" spans="1:7" s="1408" customFormat="1" ht="11.25" customHeight="1">
      <c r="A8" s="2028" t="s">
        <v>2363</v>
      </c>
      <c r="B8" s="1588"/>
      <c r="C8" s="2229"/>
      <c r="D8" s="1587"/>
      <c r="E8" s="1587"/>
      <c r="F8" s="1587"/>
      <c r="G8" s="1587"/>
    </row>
    <row r="9" spans="1:7" s="1408" customFormat="1" ht="11.25" customHeight="1">
      <c r="A9" s="2028" t="s">
        <v>2364</v>
      </c>
      <c r="B9" s="1588"/>
      <c r="C9" s="2229"/>
      <c r="D9" s="1587"/>
      <c r="E9" s="1587"/>
      <c r="F9" s="1587"/>
      <c r="G9" s="1587"/>
    </row>
    <row r="10" spans="1:7" s="1408" customFormat="1" ht="11.25" customHeight="1">
      <c r="A10" s="2028" t="s">
        <v>2365</v>
      </c>
      <c r="B10" s="1588"/>
      <c r="C10" s="2229"/>
      <c r="D10" s="1587"/>
      <c r="E10" s="1587"/>
      <c r="F10" s="1587"/>
      <c r="G10" s="1587"/>
    </row>
    <row r="11" spans="1:7" s="1408" customFormat="1" ht="11.25" customHeight="1">
      <c r="A11" s="2028" t="s">
        <v>2366</v>
      </c>
      <c r="B11" s="1588"/>
      <c r="C11" s="2229"/>
      <c r="D11" s="1587"/>
      <c r="E11" s="1587"/>
      <c r="F11" s="1587"/>
      <c r="G11" s="1587"/>
    </row>
    <row r="12" spans="1:7" s="1408" customFormat="1" ht="11.25" customHeight="1">
      <c r="A12" s="2028" t="s">
        <v>2367</v>
      </c>
      <c r="B12" s="1588"/>
      <c r="C12" s="2229"/>
      <c r="D12" s="1587"/>
      <c r="E12" s="1587"/>
      <c r="F12" s="1587"/>
      <c r="G12" s="1587"/>
    </row>
    <row r="13" spans="1:7" s="1408" customFormat="1" ht="11.25" customHeight="1">
      <c r="A13" s="2028" t="s">
        <v>2368</v>
      </c>
      <c r="B13" s="1588"/>
      <c r="C13" s="2229"/>
      <c r="D13" s="1587"/>
      <c r="E13" s="1587"/>
      <c r="F13" s="1587"/>
      <c r="G13" s="1587"/>
    </row>
    <row r="14" spans="1:7" s="1408" customFormat="1" ht="11.25" customHeight="1">
      <c r="A14" s="2028" t="s">
        <v>2369</v>
      </c>
      <c r="B14" s="1588"/>
      <c r="C14" s="2229"/>
      <c r="D14" s="1587"/>
      <c r="E14" s="1587"/>
      <c r="F14" s="1587"/>
      <c r="G14" s="1587"/>
    </row>
    <row r="15" spans="1:7" s="1408" customFormat="1" ht="11.25" customHeight="1">
      <c r="A15" s="2028" t="s">
        <v>2370</v>
      </c>
      <c r="B15" s="1588"/>
      <c r="C15" s="2229"/>
      <c r="D15" s="1587"/>
      <c r="E15" s="1587"/>
      <c r="F15" s="1587"/>
      <c r="G15" s="1587"/>
    </row>
    <row r="16" spans="1:7" s="1408" customFormat="1" ht="6.95" customHeight="1">
      <c r="A16" s="1586"/>
      <c r="B16" s="1588"/>
      <c r="C16" s="2229"/>
      <c r="D16" s="1587"/>
      <c r="E16" s="1587"/>
      <c r="F16" s="1587"/>
      <c r="G16" s="1587"/>
    </row>
    <row r="17" spans="1:7" s="1408" customFormat="1" ht="11.25" customHeight="1">
      <c r="A17" s="1590" t="s">
        <v>947</v>
      </c>
      <c r="B17" s="1588" t="s">
        <v>2371</v>
      </c>
      <c r="C17" s="2229"/>
      <c r="D17" s="1587"/>
      <c r="E17" s="1587"/>
      <c r="F17" s="1587"/>
      <c r="G17" s="1587"/>
    </row>
    <row r="18" spans="1:7" s="1408" customFormat="1" ht="8.1" customHeight="1">
      <c r="A18" s="1586"/>
      <c r="B18" s="1588"/>
      <c r="C18" s="2229"/>
      <c r="D18" s="1587"/>
      <c r="E18" s="1587"/>
      <c r="F18" s="1587"/>
      <c r="G18" s="1587"/>
    </row>
    <row r="19" spans="1:7" s="1408" customFormat="1" ht="11.25" customHeight="1">
      <c r="A19" s="1590" t="s">
        <v>953</v>
      </c>
      <c r="B19" s="1588" t="s">
        <v>2372</v>
      </c>
      <c r="C19" s="2229"/>
      <c r="D19" s="1587"/>
      <c r="E19" s="1587"/>
      <c r="F19" s="1587"/>
      <c r="G19" s="1587"/>
    </row>
    <row r="20" spans="1:7" s="1408" customFormat="1" ht="11.25" customHeight="1">
      <c r="A20" s="2028" t="s">
        <v>2373</v>
      </c>
      <c r="B20" s="1588"/>
      <c r="C20" s="2229"/>
      <c r="D20" s="1587"/>
      <c r="E20" s="1587"/>
      <c r="F20" s="1587"/>
      <c r="G20" s="1587"/>
    </row>
    <row r="21" spans="1:7" s="1408" customFormat="1" ht="11.25" customHeight="1">
      <c r="A21" s="2028" t="s">
        <v>2374</v>
      </c>
      <c r="B21" s="1588"/>
      <c r="C21" s="2229"/>
      <c r="D21" s="1587"/>
      <c r="E21" s="1587"/>
      <c r="F21" s="1587"/>
      <c r="G21" s="1587"/>
    </row>
    <row r="22" spans="1:7" s="1408" customFormat="1" ht="11.25" customHeight="1">
      <c r="A22" s="2028" t="s">
        <v>2375</v>
      </c>
      <c r="B22" s="1588"/>
      <c r="C22" s="2229"/>
      <c r="D22" s="1587"/>
      <c r="E22" s="1587"/>
      <c r="F22" s="1587"/>
      <c r="G22" s="1587"/>
    </row>
    <row r="23" spans="1:7" s="1408" customFormat="1" ht="11.25" customHeight="1">
      <c r="A23" s="2028" t="s">
        <v>2376</v>
      </c>
      <c r="B23" s="1588"/>
      <c r="C23" s="2229"/>
      <c r="D23" s="1587"/>
      <c r="E23" s="1587"/>
      <c r="F23" s="1587"/>
      <c r="G23" s="1587"/>
    </row>
    <row r="24" spans="1:7" s="1408" customFormat="1" ht="11.25" customHeight="1">
      <c r="A24" s="2028" t="s">
        <v>2377</v>
      </c>
      <c r="B24" s="1588"/>
      <c r="C24" s="2229"/>
      <c r="D24" s="1587"/>
      <c r="E24" s="1587"/>
      <c r="F24" s="1587"/>
      <c r="G24" s="1587"/>
    </row>
    <row r="25" spans="1:7" s="1408" customFormat="1" ht="11.25" customHeight="1">
      <c r="A25" s="2028" t="s">
        <v>2378</v>
      </c>
      <c r="B25" s="1588"/>
      <c r="C25" s="2229"/>
      <c r="D25" s="1587"/>
      <c r="E25" s="1587"/>
      <c r="F25" s="1587"/>
      <c r="G25" s="1587"/>
    </row>
    <row r="26" spans="1:7" s="1408" customFormat="1" ht="8.1" customHeight="1">
      <c r="A26" s="1586"/>
      <c r="B26" s="1588"/>
      <c r="C26" s="2229"/>
      <c r="D26" s="1587"/>
      <c r="E26" s="1587"/>
      <c r="F26" s="1587"/>
      <c r="G26" s="1587"/>
    </row>
    <row r="27" spans="1:7" s="1408" customFormat="1" ht="11.25" customHeight="1">
      <c r="A27" s="1590" t="s">
        <v>955</v>
      </c>
      <c r="B27" s="1588" t="s">
        <v>2379</v>
      </c>
      <c r="C27" s="2229"/>
      <c r="D27" s="1587"/>
      <c r="E27" s="1587"/>
      <c r="F27" s="1587"/>
      <c r="G27" s="1587"/>
    </row>
    <row r="28" spans="1:7" s="1408" customFormat="1" ht="8.1" customHeight="1">
      <c r="A28" s="1586"/>
      <c r="B28" s="1588"/>
      <c r="C28" s="2229"/>
      <c r="D28" s="1587"/>
      <c r="E28" s="1587"/>
      <c r="F28" s="1587"/>
      <c r="G28" s="1587"/>
    </row>
    <row r="29" spans="1:7" s="1408" customFormat="1" ht="11.25" customHeight="1">
      <c r="A29" s="1590" t="s">
        <v>957</v>
      </c>
      <c r="B29" s="1588" t="s">
        <v>2380</v>
      </c>
      <c r="C29" s="2229"/>
      <c r="D29" s="1587"/>
      <c r="E29" s="1587"/>
      <c r="F29" s="1587"/>
      <c r="G29" s="1587"/>
    </row>
    <row r="30" spans="1:7" s="1408" customFormat="1" ht="11.25" customHeight="1">
      <c r="A30" s="2028" t="s">
        <v>2381</v>
      </c>
      <c r="B30" s="1588"/>
      <c r="C30" s="2229"/>
      <c r="D30" s="1587"/>
      <c r="E30" s="1587"/>
      <c r="F30" s="1587"/>
      <c r="G30" s="1587"/>
    </row>
    <row r="31" spans="1:7" s="1408" customFormat="1" ht="11.25" customHeight="1">
      <c r="A31" s="2028" t="s">
        <v>2382</v>
      </c>
      <c r="B31" s="1588"/>
      <c r="C31" s="2229"/>
      <c r="D31" s="1587"/>
      <c r="E31" s="1587"/>
      <c r="F31" s="1587"/>
      <c r="G31" s="1587"/>
    </row>
    <row r="32" spans="1:7" s="1408" customFormat="1" ht="8.1" customHeight="1">
      <c r="A32" s="1586"/>
      <c r="B32" s="1588"/>
      <c r="C32" s="2229"/>
      <c r="D32" s="1587"/>
      <c r="E32" s="1587"/>
      <c r="F32" s="1587"/>
      <c r="G32" s="1587"/>
    </row>
    <row r="33" spans="1:7" s="1408" customFormat="1" ht="11.25" customHeight="1">
      <c r="A33" s="1590" t="s">
        <v>959</v>
      </c>
      <c r="B33" s="1588" t="s">
        <v>2383</v>
      </c>
      <c r="C33" s="2229"/>
      <c r="D33" s="1587"/>
      <c r="E33" s="1587"/>
      <c r="F33" s="1587"/>
      <c r="G33" s="1587"/>
    </row>
    <row r="34" spans="1:7" s="1408" customFormat="1" ht="11.25" customHeight="1">
      <c r="A34" s="2028" t="s">
        <v>2384</v>
      </c>
      <c r="B34" s="1588"/>
      <c r="C34" s="2229"/>
      <c r="D34" s="1587"/>
      <c r="E34" s="1587"/>
      <c r="F34" s="1587"/>
      <c r="G34" s="1587"/>
    </row>
    <row r="35" spans="1:7" s="1408" customFormat="1" ht="8.1" customHeight="1">
      <c r="A35" s="1586"/>
      <c r="B35" s="1588"/>
      <c r="C35" s="2229"/>
      <c r="D35" s="1587"/>
      <c r="E35" s="1587"/>
      <c r="F35" s="1587"/>
      <c r="G35" s="1587"/>
    </row>
    <row r="36" spans="1:7" s="1408" customFormat="1" ht="11.25" customHeight="1">
      <c r="A36" s="1590" t="s">
        <v>2385</v>
      </c>
      <c r="B36" s="1588" t="s">
        <v>2386</v>
      </c>
      <c r="C36" s="2229"/>
      <c r="D36" s="1587"/>
      <c r="E36" s="1587"/>
      <c r="F36" s="1587"/>
      <c r="G36" s="1587"/>
    </row>
    <row r="37" spans="1:7" s="1408" customFormat="1" ht="11.25" customHeight="1">
      <c r="A37" s="2028" t="s">
        <v>2387</v>
      </c>
      <c r="B37" s="1588"/>
      <c r="C37" s="2229"/>
      <c r="D37" s="1587"/>
      <c r="E37" s="1587"/>
      <c r="F37" s="1587"/>
      <c r="G37" s="1587"/>
    </row>
    <row r="38" spans="1:7" s="1408" customFormat="1" ht="8.1" customHeight="1">
      <c r="A38" s="1586"/>
      <c r="B38" s="1588"/>
      <c r="C38" s="2229"/>
      <c r="D38" s="1587"/>
      <c r="E38" s="1587"/>
      <c r="F38" s="1587"/>
      <c r="G38" s="1587"/>
    </row>
    <row r="39" spans="1:7" s="1408" customFormat="1" ht="11.25" customHeight="1">
      <c r="A39" s="1590" t="s">
        <v>2388</v>
      </c>
      <c r="B39" s="1588" t="s">
        <v>2389</v>
      </c>
      <c r="C39" s="2229"/>
      <c r="D39" s="1587"/>
      <c r="E39" s="1587"/>
      <c r="F39" s="1587"/>
      <c r="G39" s="1587"/>
    </row>
    <row r="40" spans="1:7" s="1408" customFormat="1" ht="11.25" customHeight="1">
      <c r="A40" s="2028" t="s">
        <v>2390</v>
      </c>
      <c r="B40" s="1588"/>
      <c r="C40" s="2229"/>
      <c r="D40" s="1587"/>
      <c r="E40" s="1587"/>
      <c r="F40" s="1587"/>
      <c r="G40" s="1587"/>
    </row>
    <row r="41" spans="1:7" s="1408" customFormat="1" ht="11.25" customHeight="1">
      <c r="A41" s="2028" t="s">
        <v>2391</v>
      </c>
      <c r="B41" s="1588"/>
      <c r="C41" s="2229"/>
      <c r="D41" s="1587"/>
      <c r="E41" s="1587"/>
      <c r="F41" s="1587"/>
      <c r="G41" s="1587"/>
    </row>
    <row r="42" spans="1:7" s="1408" customFormat="1" ht="8.1" customHeight="1">
      <c r="A42" s="1586"/>
      <c r="B42" s="1588"/>
      <c r="C42" s="2229"/>
      <c r="D42" s="1587"/>
      <c r="E42" s="1587"/>
      <c r="F42" s="1587"/>
      <c r="G42" s="1587"/>
    </row>
    <row r="43" spans="1:7" s="1408" customFormat="1" ht="11.25" customHeight="1">
      <c r="A43" s="1590" t="s">
        <v>2392</v>
      </c>
      <c r="B43" s="2230" t="s">
        <v>2393</v>
      </c>
      <c r="C43" s="2229"/>
      <c r="D43" s="1587"/>
      <c r="E43" s="1587"/>
      <c r="F43" s="1587"/>
      <c r="G43" s="1587"/>
    </row>
    <row r="44" spans="1:7" s="1408" customFormat="1" ht="11.25" customHeight="1">
      <c r="A44" s="2231" t="s">
        <v>2394</v>
      </c>
      <c r="B44" s="1588"/>
      <c r="C44" s="2229"/>
      <c r="D44" s="1587"/>
      <c r="E44" s="1587"/>
      <c r="F44" s="1587"/>
      <c r="G44" s="1587"/>
    </row>
    <row r="45" spans="1:7" s="1408" customFormat="1" ht="11.25" customHeight="1">
      <c r="A45" s="2231" t="s">
        <v>2395</v>
      </c>
      <c r="B45" s="1588"/>
      <c r="C45" s="2229"/>
      <c r="D45" s="1587"/>
      <c r="E45" s="1587"/>
      <c r="F45" s="1587"/>
      <c r="G45" s="1587"/>
    </row>
    <row r="46" spans="1:7" s="1408" customFormat="1" ht="11.25" customHeight="1">
      <c r="A46" s="2028" t="s">
        <v>2396</v>
      </c>
      <c r="B46" s="1588"/>
      <c r="C46" s="2229"/>
      <c r="D46" s="1587"/>
      <c r="E46" s="1587"/>
      <c r="F46" s="1587"/>
      <c r="G46" s="1587"/>
    </row>
    <row r="47" spans="1:7" s="1408" customFormat="1" ht="11.25" customHeight="1">
      <c r="A47" s="2028" t="s">
        <v>2397</v>
      </c>
      <c r="B47" s="1588"/>
      <c r="C47" s="2229"/>
      <c r="D47" s="1587"/>
      <c r="E47" s="1587"/>
      <c r="F47" s="1587"/>
      <c r="G47" s="1587"/>
    </row>
    <row r="48" spans="1:7" s="1408" customFormat="1" ht="11.25" customHeight="1">
      <c r="A48" s="2028" t="s">
        <v>2398</v>
      </c>
      <c r="B48" s="1588"/>
      <c r="C48" s="2229"/>
      <c r="D48" s="1587"/>
      <c r="E48" s="1587"/>
      <c r="F48" s="1587"/>
      <c r="G48" s="1587"/>
    </row>
    <row r="49" spans="1:7" s="1408" customFormat="1" ht="8.1" customHeight="1">
      <c r="A49" s="1586"/>
      <c r="B49" s="1588"/>
      <c r="C49" s="2229"/>
      <c r="D49" s="1587"/>
      <c r="E49" s="1587"/>
      <c r="F49" s="1587"/>
      <c r="G49" s="1587"/>
    </row>
    <row r="50" spans="1:7" s="1408" customFormat="1" ht="11.25" customHeight="1">
      <c r="A50" s="1590" t="s">
        <v>2399</v>
      </c>
      <c r="B50" s="1588" t="s">
        <v>2400</v>
      </c>
      <c r="C50" s="2229"/>
      <c r="D50" s="1587"/>
      <c r="E50" s="1587"/>
      <c r="F50" s="1587"/>
      <c r="G50" s="1587"/>
    </row>
    <row r="51" spans="1:7" s="1408" customFormat="1" ht="11.25" customHeight="1">
      <c r="A51" s="2028" t="s">
        <v>2401</v>
      </c>
      <c r="B51" s="1588"/>
      <c r="C51" s="2229"/>
      <c r="D51" s="1587"/>
      <c r="E51" s="1587"/>
      <c r="F51" s="1587"/>
      <c r="G51" s="1587"/>
    </row>
    <row r="52" spans="1:7" s="1408" customFormat="1" ht="11.25" customHeight="1">
      <c r="A52" s="2028" t="s">
        <v>2402</v>
      </c>
      <c r="B52" s="1588"/>
      <c r="C52" s="2229"/>
      <c r="D52" s="1587"/>
      <c r="E52" s="1587"/>
      <c r="F52" s="1587"/>
      <c r="G52" s="1587"/>
    </row>
    <row r="53" spans="1:7" s="1408" customFormat="1" ht="8.1" customHeight="1">
      <c r="A53" s="1586"/>
      <c r="B53" s="1588"/>
      <c r="C53" s="2229"/>
      <c r="D53" s="1587"/>
      <c r="E53" s="1587"/>
      <c r="F53" s="1587"/>
      <c r="G53" s="1587"/>
    </row>
    <row r="54" spans="1:7" s="1408" customFormat="1" ht="11.25" customHeight="1">
      <c r="A54" s="1590" t="s">
        <v>2403</v>
      </c>
      <c r="B54" s="1588" t="s">
        <v>2404</v>
      </c>
      <c r="C54" s="2229"/>
      <c r="D54" s="1587"/>
      <c r="E54" s="1587"/>
      <c r="F54" s="1587"/>
      <c r="G54" s="1587"/>
    </row>
    <row r="55" spans="1:7" s="1408" customFormat="1" ht="11.25" customHeight="1">
      <c r="A55" s="2028" t="s">
        <v>2405</v>
      </c>
      <c r="B55" s="1588"/>
      <c r="C55" s="2229"/>
      <c r="D55" s="1587"/>
      <c r="E55" s="1587"/>
      <c r="F55" s="1587"/>
      <c r="G55" s="1587"/>
    </row>
    <row r="56" spans="1:7" s="1408" customFormat="1" ht="11.25" customHeight="1">
      <c r="A56" s="2028" t="s">
        <v>2406</v>
      </c>
      <c r="B56" s="1588"/>
      <c r="C56" s="2229"/>
      <c r="D56" s="1587"/>
      <c r="E56" s="1587"/>
      <c r="F56" s="1587"/>
      <c r="G56" s="1587"/>
    </row>
    <row r="57" spans="1:7" s="1408" customFormat="1" ht="11.25" customHeight="1">
      <c r="A57" s="2028" t="s">
        <v>2407</v>
      </c>
      <c r="B57" s="1588"/>
      <c r="C57" s="2229"/>
      <c r="D57" s="1587"/>
      <c r="E57" s="1587"/>
      <c r="F57" s="1587"/>
      <c r="G57" s="1587"/>
    </row>
    <row r="58" spans="1:7" s="1408" customFormat="1" ht="11.25" customHeight="1">
      <c r="A58" s="2028" t="s">
        <v>2408</v>
      </c>
      <c r="B58" s="1588"/>
      <c r="C58" s="2229"/>
      <c r="D58" s="1587"/>
      <c r="E58" s="1587"/>
      <c r="F58" s="1587"/>
      <c r="G58" s="1587"/>
    </row>
    <row r="59" spans="1:7" s="1408" customFormat="1" ht="11.25" customHeight="1">
      <c r="A59" s="2028" t="s">
        <v>2409</v>
      </c>
      <c r="B59" s="1588"/>
      <c r="C59" s="2229"/>
      <c r="D59" s="1587"/>
      <c r="E59" s="1587"/>
      <c r="F59" s="1587"/>
      <c r="G59" s="1587"/>
    </row>
    <row r="60" spans="1:7" s="1408" customFormat="1" ht="8.1" customHeight="1">
      <c r="A60" s="1586"/>
      <c r="B60" s="1588"/>
      <c r="C60" s="2229"/>
      <c r="D60" s="1587"/>
      <c r="E60" s="1587"/>
      <c r="F60" s="1587"/>
      <c r="G60" s="1587"/>
    </row>
    <row r="61" spans="1:7" s="1408" customFormat="1" ht="11.25" customHeight="1">
      <c r="A61" s="1590" t="s">
        <v>2410</v>
      </c>
      <c r="B61" s="1588" t="s">
        <v>2411</v>
      </c>
      <c r="C61" s="2229"/>
      <c r="D61" s="1587"/>
      <c r="E61" s="1587"/>
      <c r="F61" s="1587"/>
      <c r="G61" s="1587"/>
    </row>
    <row r="62" spans="1:7" s="1408" customFormat="1" ht="11.25" customHeight="1">
      <c r="A62" s="2028" t="s">
        <v>2412</v>
      </c>
      <c r="B62" s="1588"/>
      <c r="C62" s="2229"/>
      <c r="D62" s="1587"/>
      <c r="E62" s="1587"/>
      <c r="F62" s="1587"/>
      <c r="G62" s="1587"/>
    </row>
    <row r="63" spans="1:7" s="1408" customFormat="1" ht="11.25" customHeight="1">
      <c r="A63" s="2028" t="s">
        <v>2413</v>
      </c>
      <c r="B63" s="1588"/>
      <c r="C63" s="2229"/>
      <c r="D63" s="1587"/>
      <c r="E63" s="1587"/>
      <c r="F63" s="1587"/>
      <c r="G63" s="1587"/>
    </row>
    <row r="64" spans="1:7" s="1408" customFormat="1" ht="11.25" customHeight="1">
      <c r="A64" s="2028" t="s">
        <v>2414</v>
      </c>
      <c r="B64" s="1588"/>
      <c r="C64" s="2229"/>
      <c r="D64" s="1587"/>
      <c r="E64" s="1587"/>
      <c r="F64" s="1587"/>
      <c r="G64" s="1587"/>
    </row>
    <row r="65" spans="1:7" s="1408" customFormat="1" ht="11.25" customHeight="1">
      <c r="A65" s="2028" t="s">
        <v>2415</v>
      </c>
      <c r="B65" s="1588"/>
      <c r="C65" s="2229"/>
      <c r="D65" s="1587"/>
      <c r="E65" s="1587"/>
      <c r="F65" s="1587"/>
      <c r="G65" s="1587"/>
    </row>
    <row r="66" spans="1:7" s="1408" customFormat="1" ht="11.25" customHeight="1">
      <c r="A66" s="2028" t="s">
        <v>2416</v>
      </c>
      <c r="B66" s="1588"/>
      <c r="C66" s="2229"/>
      <c r="D66" s="1587"/>
      <c r="E66" s="1587"/>
      <c r="F66" s="1587"/>
      <c r="G66" s="1587"/>
    </row>
    <row r="67" spans="1:7" s="1408" customFormat="1" ht="8.1" customHeight="1">
      <c r="A67" s="1586"/>
      <c r="B67" s="1588"/>
      <c r="C67" s="2229"/>
      <c r="D67" s="1587"/>
      <c r="E67" s="1587"/>
      <c r="F67" s="1587"/>
      <c r="G67" s="1587"/>
    </row>
    <row r="68" spans="1:7" s="1408" customFormat="1" ht="11.25" customHeight="1">
      <c r="A68" s="1590" t="s">
        <v>2417</v>
      </c>
      <c r="B68" s="1588" t="s">
        <v>2418</v>
      </c>
      <c r="C68" s="2229"/>
      <c r="D68" s="1587"/>
      <c r="E68" s="1587"/>
      <c r="F68" s="1587"/>
      <c r="G68" s="1587"/>
    </row>
    <row r="69" spans="1:7" s="1408" customFormat="1" ht="11.25" customHeight="1">
      <c r="A69" s="2028" t="s">
        <v>2419</v>
      </c>
      <c r="B69" s="1588"/>
      <c r="C69" s="2229"/>
      <c r="D69" s="1587"/>
      <c r="E69" s="1587"/>
      <c r="F69" s="1587"/>
      <c r="G69" s="1587"/>
    </row>
    <row r="70" spans="1:7" s="1408" customFormat="1" ht="11.25" customHeight="1">
      <c r="A70" s="2028" t="s">
        <v>2420</v>
      </c>
      <c r="B70" s="1588"/>
      <c r="C70" s="2229"/>
      <c r="D70" s="1587"/>
      <c r="E70" s="1587"/>
      <c r="F70" s="1587"/>
      <c r="G70" s="1587"/>
    </row>
    <row r="71" spans="1:7" ht="11.25" customHeight="1">
      <c r="A71" s="2232" t="s">
        <v>2421</v>
      </c>
      <c r="B71" s="2233"/>
      <c r="C71" s="2234"/>
      <c r="D71" s="2226"/>
      <c r="E71" s="2226"/>
      <c r="F71" s="2226"/>
      <c r="G71" s="2226"/>
    </row>
    <row r="72" spans="1:7" ht="12">
      <c r="A72" s="1595" t="s">
        <v>388</v>
      </c>
      <c r="D72" s="2226"/>
      <c r="E72" s="2226"/>
      <c r="F72" s="2226"/>
      <c r="G72" s="2226"/>
    </row>
    <row r="73" spans="1:7" s="1415" customFormat="1" ht="12">
      <c r="A73" s="3501">
        <v>76</v>
      </c>
      <c r="B73" s="2237"/>
      <c r="C73" s="570" t="s">
        <v>3204</v>
      </c>
      <c r="D73" s="2226"/>
      <c r="E73" s="2226"/>
      <c r="F73" s="2226"/>
      <c r="G73" s="2226"/>
    </row>
    <row r="74" spans="1:7">
      <c r="A74" s="1583" t="s">
        <v>2422</v>
      </c>
      <c r="B74" s="2227"/>
      <c r="C74" s="2228"/>
      <c r="D74" s="2226"/>
      <c r="E74" s="2226"/>
      <c r="F74" s="2226"/>
      <c r="G74" s="2226"/>
    </row>
    <row r="75" spans="1:7" ht="12" customHeight="1">
      <c r="A75" s="2238"/>
      <c r="B75" s="2239"/>
      <c r="C75" s="2240"/>
      <c r="D75" s="2226"/>
      <c r="E75" s="2226"/>
      <c r="F75" s="2226"/>
      <c r="G75" s="2226"/>
    </row>
    <row r="76" spans="1:7" ht="11.25" customHeight="1">
      <c r="A76" s="1590" t="s">
        <v>2423</v>
      </c>
      <c r="B76" s="2241" t="s">
        <v>2424</v>
      </c>
      <c r="C76" s="2242"/>
      <c r="D76" s="2226"/>
      <c r="E76" s="2226"/>
      <c r="F76" s="2226"/>
      <c r="G76" s="2226"/>
    </row>
    <row r="77" spans="1:7" ht="11.25" customHeight="1">
      <c r="A77" s="2028" t="s">
        <v>2425</v>
      </c>
      <c r="B77" s="2241"/>
      <c r="C77" s="2242"/>
      <c r="D77" s="2226"/>
      <c r="E77" s="2226"/>
      <c r="F77" s="2226"/>
      <c r="G77" s="2226"/>
    </row>
    <row r="78" spans="1:7" ht="11.25" customHeight="1">
      <c r="A78" s="2028" t="s">
        <v>2426</v>
      </c>
      <c r="B78" s="2241"/>
      <c r="C78" s="2242"/>
      <c r="D78" s="2226"/>
      <c r="E78" s="2226"/>
      <c r="F78" s="2226"/>
      <c r="G78" s="2226"/>
    </row>
    <row r="79" spans="1:7" ht="11.25" customHeight="1">
      <c r="A79" s="2028" t="s">
        <v>2427</v>
      </c>
      <c r="B79" s="2241"/>
      <c r="C79" s="2242"/>
      <c r="D79" s="2226"/>
      <c r="E79" s="2226"/>
      <c r="F79" s="2226"/>
      <c r="G79" s="2226"/>
    </row>
    <row r="80" spans="1:7" ht="11.25" customHeight="1">
      <c r="A80" s="2028" t="s">
        <v>2428</v>
      </c>
      <c r="B80" s="2241"/>
      <c r="C80" s="2242"/>
      <c r="D80" s="2226"/>
      <c r="E80" s="2226"/>
      <c r="F80" s="2226"/>
      <c r="G80" s="2226"/>
    </row>
    <row r="81" spans="1:7" ht="11.25" customHeight="1">
      <c r="A81" s="2028" t="s">
        <v>2429</v>
      </c>
      <c r="B81" s="1588"/>
      <c r="C81" s="2229"/>
      <c r="D81" s="2226"/>
      <c r="E81" s="2226"/>
      <c r="F81" s="2226"/>
      <c r="G81" s="2226"/>
    </row>
    <row r="82" spans="1:7" ht="12" customHeight="1">
      <c r="A82" s="2243"/>
      <c r="B82" s="2244"/>
      <c r="C82" s="2245"/>
      <c r="D82" s="2226"/>
      <c r="E82" s="2226"/>
      <c r="F82" s="2226"/>
      <c r="G82" s="2226"/>
    </row>
    <row r="83" spans="1:7" ht="11.25" customHeight="1">
      <c r="A83" s="1590" t="s">
        <v>2430</v>
      </c>
      <c r="B83" s="2241" t="s">
        <v>2431</v>
      </c>
      <c r="C83" s="2242"/>
      <c r="D83" s="2225"/>
      <c r="E83" s="2226"/>
      <c r="F83" s="2226"/>
      <c r="G83" s="2226"/>
    </row>
    <row r="84" spans="1:7" ht="11.25" customHeight="1">
      <c r="A84" s="2028" t="s">
        <v>2432</v>
      </c>
      <c r="B84" s="1588"/>
      <c r="C84" s="2229"/>
      <c r="D84" s="2226"/>
      <c r="E84" s="2226"/>
      <c r="F84" s="2226"/>
      <c r="G84" s="2226"/>
    </row>
    <row r="85" spans="1:7" ht="11.25" customHeight="1">
      <c r="A85" s="2028" t="s">
        <v>2433</v>
      </c>
      <c r="B85" s="1588"/>
      <c r="C85" s="2229"/>
      <c r="D85" s="2226"/>
      <c r="E85" s="2226"/>
      <c r="F85" s="2226"/>
      <c r="G85" s="2226"/>
    </row>
    <row r="86" spans="1:7" ht="12" customHeight="1">
      <c r="A86" s="1586"/>
      <c r="B86" s="1588"/>
      <c r="C86" s="2229"/>
      <c r="D86" s="2226"/>
      <c r="E86" s="2226"/>
      <c r="F86" s="2226"/>
      <c r="G86" s="2226"/>
    </row>
    <row r="87" spans="1:7" ht="11.25" customHeight="1">
      <c r="A87" s="1590" t="s">
        <v>2434</v>
      </c>
      <c r="B87" s="2241" t="s">
        <v>2435</v>
      </c>
      <c r="C87" s="2242"/>
      <c r="D87" s="2226"/>
      <c r="E87" s="2226"/>
      <c r="F87" s="2226"/>
      <c r="G87" s="2226"/>
    </row>
    <row r="88" spans="1:7" ht="11.25" customHeight="1">
      <c r="A88" s="2028" t="s">
        <v>2436</v>
      </c>
      <c r="B88" s="1588"/>
      <c r="C88" s="2229"/>
      <c r="D88" s="2226"/>
      <c r="E88" s="2226"/>
      <c r="F88" s="2226"/>
      <c r="G88" s="2226"/>
    </row>
    <row r="89" spans="1:7" ht="11.25" customHeight="1">
      <c r="A89" s="2028" t="s">
        <v>2437</v>
      </c>
      <c r="B89" s="1588"/>
      <c r="C89" s="2229"/>
      <c r="D89" s="2226"/>
      <c r="E89" s="2226"/>
      <c r="F89" s="2226"/>
      <c r="G89" s="2226"/>
    </row>
    <row r="90" spans="1:7" ht="11.25" customHeight="1">
      <c r="A90" s="2028" t="s">
        <v>2438</v>
      </c>
      <c r="B90" s="2241"/>
      <c r="C90" s="2242"/>
      <c r="D90" s="2226"/>
      <c r="E90" s="2226"/>
      <c r="F90" s="2226"/>
      <c r="G90" s="2226"/>
    </row>
    <row r="91" spans="1:7" ht="11.25" customHeight="1">
      <c r="A91" s="2028" t="s">
        <v>2439</v>
      </c>
      <c r="B91" s="1588"/>
      <c r="C91" s="2229"/>
      <c r="D91" s="2226"/>
      <c r="E91" s="2226"/>
      <c r="F91" s="2226"/>
      <c r="G91" s="2226"/>
    </row>
    <row r="92" spans="1:7" ht="11.25" customHeight="1">
      <c r="A92" s="2028" t="s">
        <v>2440</v>
      </c>
      <c r="B92" s="1588"/>
      <c r="C92" s="2229"/>
      <c r="D92" s="2226"/>
      <c r="E92" s="2226"/>
      <c r="F92" s="2226"/>
      <c r="G92" s="2226"/>
    </row>
    <row r="93" spans="1:7" ht="11.25" customHeight="1">
      <c r="A93" s="2028" t="s">
        <v>2441</v>
      </c>
      <c r="B93" s="1588"/>
      <c r="C93" s="2229"/>
      <c r="D93" s="2226"/>
      <c r="E93" s="2226"/>
      <c r="F93" s="2226"/>
      <c r="G93" s="2226"/>
    </row>
    <row r="94" spans="1:7" ht="12" customHeight="1">
      <c r="A94" s="1586"/>
      <c r="B94" s="1588"/>
      <c r="C94" s="2229"/>
      <c r="D94" s="2226"/>
      <c r="E94" s="2226"/>
      <c r="F94" s="2226"/>
      <c r="G94" s="2226"/>
    </row>
    <row r="95" spans="1:7" ht="11.25" customHeight="1">
      <c r="A95" s="1590" t="s">
        <v>2442</v>
      </c>
      <c r="B95" s="1588" t="s">
        <v>2443</v>
      </c>
      <c r="C95" s="2229"/>
      <c r="D95" s="2226"/>
      <c r="E95" s="2226"/>
      <c r="F95" s="2226"/>
      <c r="G95" s="2226"/>
    </row>
    <row r="96" spans="1:7" ht="10.15" customHeight="1">
      <c r="A96" s="2028" t="s">
        <v>2444</v>
      </c>
      <c r="B96" s="1588"/>
      <c r="C96" s="2229"/>
      <c r="D96" s="2226"/>
      <c r="E96" s="2226"/>
      <c r="F96" s="2226"/>
      <c r="G96" s="2226"/>
    </row>
    <row r="97" spans="1:7" ht="11.25" customHeight="1">
      <c r="A97" s="2028" t="s">
        <v>2445</v>
      </c>
      <c r="B97" s="2241"/>
      <c r="C97" s="2242"/>
      <c r="D97" s="2226"/>
      <c r="E97" s="2226"/>
      <c r="F97" s="2226"/>
      <c r="G97" s="2226"/>
    </row>
    <row r="98" spans="1:7" ht="11.25" customHeight="1">
      <c r="A98" s="2028" t="s">
        <v>2446</v>
      </c>
      <c r="B98" s="1588"/>
      <c r="C98" s="2229"/>
      <c r="D98" s="2226"/>
      <c r="E98" s="2226"/>
      <c r="F98" s="2226"/>
      <c r="G98" s="2226"/>
    </row>
    <row r="99" spans="1:7" ht="11.25" customHeight="1">
      <c r="A99" s="2028" t="s">
        <v>2447</v>
      </c>
      <c r="B99" s="1588"/>
      <c r="C99" s="2229"/>
      <c r="D99" s="2226"/>
      <c r="E99" s="2226"/>
      <c r="F99" s="2226"/>
      <c r="G99" s="2226"/>
    </row>
    <row r="100" spans="1:7" ht="11.25" customHeight="1">
      <c r="A100" s="2028" t="s">
        <v>2448</v>
      </c>
      <c r="B100" s="2241"/>
      <c r="C100" s="2242"/>
      <c r="D100" s="2226"/>
      <c r="E100" s="2226"/>
      <c r="F100" s="2226"/>
      <c r="G100" s="2226"/>
    </row>
    <row r="101" spans="1:7" ht="11.25" customHeight="1">
      <c r="A101" s="2028" t="s">
        <v>2449</v>
      </c>
      <c r="B101" s="1588"/>
      <c r="C101" s="2229"/>
      <c r="D101" s="2226"/>
      <c r="E101" s="2226"/>
      <c r="F101" s="2226"/>
      <c r="G101" s="2226"/>
    </row>
    <row r="102" spans="1:7" ht="12" customHeight="1">
      <c r="A102" s="1586"/>
      <c r="B102" s="1588"/>
      <c r="C102" s="2229"/>
      <c r="D102" s="2226"/>
      <c r="E102" s="2226"/>
      <c r="F102" s="2226"/>
      <c r="G102" s="2226"/>
    </row>
    <row r="103" spans="1:7" ht="11.25" customHeight="1">
      <c r="A103" s="1590" t="s">
        <v>2450</v>
      </c>
      <c r="B103" s="1588" t="s">
        <v>2451</v>
      </c>
      <c r="C103" s="2229"/>
      <c r="D103" s="2226"/>
      <c r="E103" s="2226"/>
      <c r="F103" s="2226"/>
      <c r="G103" s="2226"/>
    </row>
    <row r="104" spans="1:7" ht="11.25" customHeight="1">
      <c r="A104" s="2028" t="s">
        <v>2452</v>
      </c>
      <c r="B104" s="1588"/>
      <c r="C104" s="2229"/>
      <c r="D104" s="2226"/>
      <c r="E104" s="2226"/>
      <c r="F104" s="2226"/>
      <c r="G104" s="2226"/>
    </row>
    <row r="105" spans="1:7" ht="12" customHeight="1">
      <c r="A105" s="1586"/>
      <c r="B105" s="1588"/>
      <c r="C105" s="2229"/>
      <c r="D105" s="2226"/>
      <c r="E105" s="2226"/>
      <c r="F105" s="2226"/>
      <c r="G105" s="2226"/>
    </row>
    <row r="106" spans="1:7" ht="11.25" customHeight="1">
      <c r="A106" s="1590" t="s">
        <v>2453</v>
      </c>
      <c r="B106" s="1588" t="s">
        <v>2454</v>
      </c>
      <c r="C106" s="2229"/>
      <c r="D106" s="2226"/>
      <c r="E106" s="2226"/>
      <c r="F106" s="2226"/>
      <c r="G106" s="2226"/>
    </row>
    <row r="107" spans="1:7" ht="11.25" customHeight="1">
      <c r="A107" s="2028" t="s">
        <v>2455</v>
      </c>
      <c r="B107" s="1588"/>
      <c r="C107" s="2229"/>
      <c r="D107" s="2226"/>
      <c r="E107" s="2226"/>
      <c r="F107" s="2226"/>
      <c r="G107" s="2226"/>
    </row>
    <row r="108" spans="1:7" ht="11.25" customHeight="1">
      <c r="A108" s="2028" t="s">
        <v>2456</v>
      </c>
      <c r="B108" s="1588"/>
      <c r="C108" s="2229"/>
      <c r="D108" s="2226"/>
      <c r="E108" s="2226"/>
      <c r="F108" s="2226"/>
      <c r="G108" s="2226"/>
    </row>
    <row r="109" spans="1:7" ht="11.25" customHeight="1">
      <c r="A109" s="2028" t="s">
        <v>2457</v>
      </c>
      <c r="B109" s="1588"/>
      <c r="C109" s="2229"/>
      <c r="D109" s="2226"/>
      <c r="E109" s="2226"/>
      <c r="F109" s="2226"/>
      <c r="G109" s="2226"/>
    </row>
    <row r="110" spans="1:7" ht="11.25" customHeight="1">
      <c r="A110" s="2028" t="s">
        <v>2458</v>
      </c>
      <c r="B110" s="1588"/>
      <c r="C110" s="2229"/>
      <c r="D110" s="2226"/>
      <c r="E110" s="2226"/>
      <c r="F110" s="2226"/>
      <c r="G110" s="2226"/>
    </row>
    <row r="111" spans="1:7" ht="11.25" customHeight="1">
      <c r="A111" s="2028" t="s">
        <v>2459</v>
      </c>
      <c r="B111" s="1588"/>
      <c r="C111" s="2229"/>
      <c r="D111" s="2226"/>
      <c r="E111" s="2226"/>
      <c r="F111" s="2226"/>
      <c r="G111" s="2226"/>
    </row>
    <row r="112" spans="1:7" ht="12" customHeight="1">
      <c r="A112" s="1586"/>
      <c r="B112" s="1588"/>
      <c r="C112" s="2229"/>
      <c r="D112" s="2226"/>
      <c r="E112" s="2226"/>
      <c r="F112" s="2226"/>
      <c r="G112" s="2226"/>
    </row>
    <row r="113" spans="1:7" ht="11.25" customHeight="1">
      <c r="A113" s="1590" t="s">
        <v>2460</v>
      </c>
      <c r="B113" s="1588" t="s">
        <v>2461</v>
      </c>
      <c r="C113" s="2229"/>
      <c r="D113" s="2226"/>
      <c r="E113" s="2226"/>
      <c r="F113" s="2226"/>
      <c r="G113" s="2226"/>
    </row>
    <row r="114" spans="1:7" ht="11.25" customHeight="1">
      <c r="A114" s="2028" t="s">
        <v>169</v>
      </c>
      <c r="B114" s="1588"/>
      <c r="C114" s="2229"/>
      <c r="D114" s="2226"/>
      <c r="E114" s="2226"/>
      <c r="F114" s="2226"/>
      <c r="G114" s="2226"/>
    </row>
    <row r="115" spans="1:7" ht="12" customHeight="1">
      <c r="A115" s="1586"/>
      <c r="B115" s="1588"/>
      <c r="C115" s="2229"/>
      <c r="D115" s="2226"/>
      <c r="E115" s="2226"/>
      <c r="F115" s="2226"/>
      <c r="G115" s="2226"/>
    </row>
    <row r="116" spans="1:7" ht="11.25" customHeight="1">
      <c r="A116" s="1590" t="s">
        <v>2462</v>
      </c>
      <c r="B116" s="1588" t="s">
        <v>2463</v>
      </c>
      <c r="C116" s="2229"/>
      <c r="D116" s="2226"/>
      <c r="E116" s="2226"/>
      <c r="F116" s="2226"/>
      <c r="G116" s="2226"/>
    </row>
    <row r="117" spans="1:7" ht="11.25" customHeight="1">
      <c r="A117" s="2028" t="s">
        <v>2464</v>
      </c>
      <c r="B117" s="1588"/>
      <c r="C117" s="2229"/>
      <c r="D117" s="2226"/>
      <c r="E117" s="2226"/>
      <c r="F117" s="2226"/>
      <c r="G117" s="2226"/>
    </row>
    <row r="118" spans="1:7" ht="11.25" customHeight="1">
      <c r="A118" s="2028" t="s">
        <v>2465</v>
      </c>
      <c r="B118" s="1588"/>
      <c r="C118" s="2229"/>
      <c r="D118" s="2226"/>
      <c r="E118" s="2226"/>
      <c r="F118" s="2226"/>
      <c r="G118" s="2226"/>
    </row>
    <row r="119" spans="1:7" ht="11.25" customHeight="1">
      <c r="A119" s="1586"/>
      <c r="B119" s="1588"/>
      <c r="C119" s="2229"/>
      <c r="D119" s="2226"/>
      <c r="E119" s="2226"/>
      <c r="F119" s="2226"/>
      <c r="G119" s="2226"/>
    </row>
    <row r="120" spans="1:7" ht="11.25" customHeight="1">
      <c r="A120" s="1586"/>
      <c r="B120" s="1588" t="s">
        <v>2466</v>
      </c>
      <c r="C120" s="2229"/>
      <c r="D120" s="2226"/>
      <c r="E120" s="2226"/>
      <c r="F120" s="2226"/>
      <c r="G120" s="2226"/>
    </row>
    <row r="121" spans="1:7" ht="11.25" customHeight="1">
      <c r="A121" s="2028" t="s">
        <v>2467</v>
      </c>
      <c r="B121" s="1588"/>
      <c r="C121" s="2229"/>
      <c r="D121" s="2226"/>
      <c r="E121" s="2226"/>
      <c r="F121" s="2226"/>
      <c r="G121" s="2226"/>
    </row>
    <row r="122" spans="1:7" ht="11.25" customHeight="1">
      <c r="A122" s="2028" t="s">
        <v>2468</v>
      </c>
      <c r="B122" s="1588"/>
      <c r="C122" s="2229"/>
      <c r="D122" s="2226"/>
      <c r="E122" s="2226"/>
      <c r="F122" s="2226"/>
      <c r="G122" s="2226"/>
    </row>
    <row r="123" spans="1:7" ht="11.25" customHeight="1">
      <c r="A123" s="2028" t="s">
        <v>2469</v>
      </c>
      <c r="B123" s="1588"/>
      <c r="C123" s="2229"/>
      <c r="D123" s="2226"/>
      <c r="E123" s="2226"/>
      <c r="F123" s="2226"/>
      <c r="G123" s="2226"/>
    </row>
    <row r="124" spans="1:7" ht="11.25" customHeight="1">
      <c r="A124" s="2028" t="s">
        <v>2470</v>
      </c>
      <c r="B124" s="1588"/>
      <c r="C124" s="2229"/>
      <c r="D124" s="2226"/>
      <c r="E124" s="2226"/>
      <c r="F124" s="2226"/>
      <c r="G124" s="2226"/>
    </row>
    <row r="125" spans="1:7" ht="11.25" customHeight="1">
      <c r="A125" s="1586"/>
      <c r="B125" s="1588"/>
      <c r="C125" s="2229"/>
      <c r="D125" s="2226"/>
      <c r="E125" s="2226"/>
      <c r="F125" s="2226"/>
      <c r="G125" s="2226"/>
    </row>
    <row r="126" spans="1:7" ht="11.25" customHeight="1">
      <c r="A126" s="1586"/>
      <c r="B126" s="1588" t="s">
        <v>2471</v>
      </c>
      <c r="C126" s="2229"/>
      <c r="D126" s="2226"/>
      <c r="E126" s="2226"/>
      <c r="F126" s="2226"/>
      <c r="G126" s="2226"/>
    </row>
    <row r="127" spans="1:7" ht="11.25" customHeight="1">
      <c r="A127" s="2028" t="s">
        <v>2472</v>
      </c>
      <c r="B127" s="1588"/>
      <c r="C127" s="2229"/>
      <c r="D127" s="2226"/>
      <c r="E127" s="2226"/>
      <c r="F127" s="2226"/>
      <c r="G127" s="2226"/>
    </row>
    <row r="128" spans="1:7" ht="11.25" customHeight="1">
      <c r="A128" s="2028" t="s">
        <v>2473</v>
      </c>
      <c r="B128" s="1588"/>
      <c r="C128" s="2229"/>
      <c r="D128" s="2226"/>
      <c r="E128" s="2226"/>
      <c r="F128" s="2226"/>
      <c r="G128" s="2226"/>
    </row>
    <row r="129" spans="1:7" ht="12" customHeight="1">
      <c r="A129" s="1586"/>
      <c r="B129" s="1588"/>
      <c r="C129" s="2229"/>
      <c r="D129" s="2226"/>
      <c r="E129" s="2226"/>
      <c r="F129" s="2226"/>
      <c r="G129" s="2226"/>
    </row>
    <row r="130" spans="1:7" ht="11.25" customHeight="1">
      <c r="A130" s="1590" t="s">
        <v>2474</v>
      </c>
      <c r="B130" s="1588" t="s">
        <v>2475</v>
      </c>
      <c r="C130" s="2229"/>
      <c r="D130" s="2226"/>
      <c r="E130" s="2226"/>
      <c r="F130" s="2226"/>
      <c r="G130" s="2226"/>
    </row>
    <row r="131" spans="1:7" ht="11.25" customHeight="1">
      <c r="A131" s="2028" t="s">
        <v>2476</v>
      </c>
      <c r="B131" s="1588"/>
      <c r="C131" s="2229"/>
      <c r="D131" s="2226"/>
      <c r="E131" s="2226"/>
      <c r="F131" s="2226"/>
      <c r="G131" s="2226"/>
    </row>
    <row r="132" spans="1:7" ht="11.25" customHeight="1">
      <c r="A132" s="2028" t="s">
        <v>2477</v>
      </c>
      <c r="B132" s="1588"/>
      <c r="C132" s="2229"/>
      <c r="D132" s="2226"/>
      <c r="E132" s="2226"/>
      <c r="F132" s="2226"/>
      <c r="G132" s="2226"/>
    </row>
    <row r="133" spans="1:7" ht="12" customHeight="1">
      <c r="A133" s="1586"/>
      <c r="B133" s="1588"/>
      <c r="C133" s="2229"/>
      <c r="D133" s="2226"/>
      <c r="E133" s="2226"/>
      <c r="F133" s="2226"/>
      <c r="G133" s="2226"/>
    </row>
    <row r="134" spans="1:7" ht="11.25" customHeight="1">
      <c r="A134" s="1590" t="s">
        <v>2478</v>
      </c>
      <c r="B134" s="1588" t="s">
        <v>2479</v>
      </c>
      <c r="C134" s="2229"/>
      <c r="D134" s="2226"/>
      <c r="E134" s="2226"/>
      <c r="F134" s="2226"/>
      <c r="G134" s="2226"/>
    </row>
    <row r="135" spans="1:7" ht="11.25" customHeight="1">
      <c r="A135" s="2028" t="s">
        <v>2480</v>
      </c>
      <c r="B135" s="1588"/>
      <c r="C135" s="2229"/>
      <c r="D135" s="2226"/>
      <c r="E135" s="2226"/>
      <c r="F135" s="2226"/>
      <c r="G135" s="2226"/>
    </row>
    <row r="136" spans="1:7" ht="11.25" customHeight="1">
      <c r="A136" s="2028" t="s">
        <v>2481</v>
      </c>
      <c r="B136" s="1588"/>
      <c r="C136" s="2229"/>
      <c r="D136" s="2226"/>
      <c r="E136" s="2226"/>
      <c r="F136" s="2226"/>
      <c r="G136" s="2226"/>
    </row>
    <row r="137" spans="1:7" ht="11.25" customHeight="1">
      <c r="A137" s="2028" t="s">
        <v>2482</v>
      </c>
      <c r="B137" s="1588"/>
      <c r="C137" s="2229"/>
      <c r="D137" s="2226"/>
      <c r="E137" s="2226"/>
      <c r="F137" s="2226"/>
      <c r="G137" s="2226"/>
    </row>
    <row r="138" spans="1:7" ht="11.25" customHeight="1">
      <c r="A138" s="2232" t="s">
        <v>2483</v>
      </c>
      <c r="B138" s="1593"/>
      <c r="C138" s="2030"/>
      <c r="D138" s="2226"/>
      <c r="E138" s="2226"/>
      <c r="F138" s="2226"/>
      <c r="G138" s="2226"/>
    </row>
    <row r="139" spans="1:7" ht="12">
      <c r="C139" s="2236" t="s">
        <v>388</v>
      </c>
    </row>
  </sheetData>
  <customSheetViews>
    <customSheetView guid="{4E7A3D04-9F51-465C-A42B-3DF9B3E7D5B5}" showPageBreaks="1" printArea="1"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1"/>
      <headerFooter alignWithMargins="0"/>
    </customSheetView>
    <customSheetView guid="{0DB5BAD5-393A-4F38-9E8B-709DEA7858B1}" showPageBreaks="1" printArea="1"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2"/>
      <headerFooter alignWithMargins="0"/>
    </customSheetView>
    <customSheetView guid="{9188604F-721B-4607-B5A7-F14601E34BB8}" showPageBreaks="1" printArea="1"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3"/>
      <headerFooter alignWithMargins="0"/>
    </customSheetView>
    <customSheetView guid="{26429A53-B624-4AA6-8C8D-667186B058B8}"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4"/>
      <headerFooter alignWithMargins="0"/>
    </customSheetView>
    <customSheetView guid="{7390B031-6060-4327-BF01-8B9465EDB6D9}"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5"/>
      <headerFooter alignWithMargins="0"/>
    </customSheetView>
    <customSheetView guid="{49D366EC-C851-4932-854D-8EA887B298C5}"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6"/>
      <headerFooter alignWithMargins="0"/>
    </customSheetView>
    <customSheetView guid="{F228F194-B0FE-4A91-A927-06A4E89703F0}"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7"/>
      <headerFooter alignWithMargins="0"/>
    </customSheetView>
    <customSheetView guid="{A2494C54-8D9D-4A05-9F27-C858173D9692}"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8"/>
      <headerFooter alignWithMargins="0"/>
    </customSheetView>
    <customSheetView guid="{74404EEC-CA6A-48B0-B168-B7933282EEB2}" showPageBreaks="1" printArea="1"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9"/>
      <headerFooter alignWithMargins="0"/>
    </customSheetView>
    <customSheetView guid="{FB19BFAA-60BA-4CC2-92E5-E4C141AE804E}" topLeftCell="A52">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10"/>
      <headerFooter alignWithMargins="0"/>
    </customSheetView>
    <customSheetView guid="{F56BCD39-3910-4701-BCCF-245589B07D98}" showPageBreaks="1" printArea="1" topLeftCell="A115">
      <selection activeCell="P29" sqref="P29"/>
      <rowBreaks count="1" manualBreakCount="1">
        <brk id="72" max="2" man="1"/>
      </rowBreaks>
      <pageMargins left="0.5" right="0.5" top="0.5" bottom="0.25" header="0" footer="0"/>
      <printOptions horizontalCentered="1" verticalCentered="1"/>
      <pageSetup scale="95" fitToHeight="2" orientation="portrait" horizontalDpi="4294967292" r:id="rId11"/>
      <headerFooter alignWithMargins="0"/>
    </customSheetView>
    <customSheetView guid="{D099E5BD-69C3-4A36-A01A-AB9127CD02AF}" topLeftCell="A41">
      <selection activeCell="A65" sqref="A65"/>
      <rowBreaks count="1" manualBreakCount="1">
        <brk id="72" max="2" man="1"/>
      </rowBreaks>
      <pageMargins left="0.5" right="0.5" top="0.5" bottom="0.25" header="0" footer="0"/>
      <printOptions horizontalCentered="1" verticalCentered="1"/>
      <pageSetup scale="95" fitToHeight="2" orientation="portrait" r:id="rId12"/>
      <headerFooter alignWithMargins="0"/>
    </customSheetView>
  </customSheetViews>
  <printOptions horizontalCentered="1" verticalCentered="1"/>
  <pageMargins left="0.5" right="0.5" top="0.5" bottom="0.25" header="0" footer="0"/>
  <pageSetup scale="95" fitToHeight="2" orientation="portrait" r:id="rId13"/>
  <headerFooter alignWithMargins="0"/>
  <rowBreaks count="1" manualBreakCount="1">
    <brk id="72" max="2" man="1"/>
  </row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323"/>
  <sheetViews>
    <sheetView topLeftCell="A115" zoomScale="90" zoomScaleNormal="90" workbookViewId="0">
      <selection activeCell="A123" sqref="A123:Z123"/>
    </sheetView>
  </sheetViews>
  <sheetFormatPr defaultColWidth="11.42578125" defaultRowHeight="12"/>
  <cols>
    <col min="1" max="1" width="4.28515625" style="2247" customWidth="1"/>
    <col min="2" max="2" width="6.42578125" style="2247" customWidth="1"/>
    <col min="3" max="3" width="2.42578125" style="2247" customWidth="1"/>
    <col min="4" max="4" width="4" style="2247" customWidth="1"/>
    <col min="5" max="5" width="6.85546875" style="2247" customWidth="1"/>
    <col min="6" max="6" width="5" style="2247" customWidth="1"/>
    <col min="7" max="18" width="11.42578125" style="2246" hidden="1" customWidth="1"/>
    <col min="19" max="19" width="7.7109375" style="2246" customWidth="1"/>
    <col min="20" max="20" width="12.7109375" style="2246" customWidth="1"/>
    <col min="21" max="21" width="2.140625" style="2246" customWidth="1"/>
    <col min="22" max="22" width="5.42578125" style="2246" bestFit="1" customWidth="1"/>
    <col min="23" max="23" width="16.7109375" style="2246" customWidth="1"/>
    <col min="24" max="24" width="12" style="213" customWidth="1"/>
    <col min="25" max="25" width="10" style="2247" customWidth="1"/>
    <col min="26" max="26" width="5" style="2247" customWidth="1"/>
    <col min="27" max="27" width="15" style="2247" customWidth="1"/>
    <col min="28" max="28" width="44.28515625" style="213" customWidth="1"/>
    <col min="29" max="29" width="15" style="2247" customWidth="1"/>
    <col min="30" max="30" width="27.42578125" style="2247" customWidth="1"/>
    <col min="31" max="31" width="12.42578125" style="2247" customWidth="1"/>
    <col min="32" max="32" width="12" style="2247" customWidth="1"/>
    <col min="33" max="33" width="10.7109375" style="2247" customWidth="1"/>
    <col min="34" max="34" width="5.140625" style="2247" customWidth="1"/>
    <col min="35" max="35" width="11.85546875" style="2247" customWidth="1"/>
    <col min="36" max="36" width="2.85546875" style="2247" customWidth="1"/>
    <col min="37" max="37" width="3.42578125" style="2247" customWidth="1"/>
    <col min="38" max="38" width="5" style="2247" bestFit="1" customWidth="1"/>
    <col min="39" max="39" width="12.7109375" style="2247" customWidth="1"/>
    <col min="40" max="74" width="10.7109375" style="2247" customWidth="1"/>
    <col min="75" max="16384" width="11.42578125" style="2247"/>
  </cols>
  <sheetData>
    <row r="1" spans="1:39" ht="12" customHeight="1">
      <c r="A1" s="2246"/>
      <c r="AH1" s="2248"/>
    </row>
    <row r="2" spans="1:39" ht="12.95" customHeight="1">
      <c r="A2" s="2249" t="s">
        <v>3204</v>
      </c>
      <c r="B2" s="2250"/>
      <c r="C2" s="2250"/>
      <c r="D2" s="2250"/>
      <c r="E2" s="2250"/>
      <c r="F2" s="2251"/>
      <c r="G2" s="2252"/>
      <c r="H2" s="2252"/>
      <c r="I2" s="2252"/>
      <c r="J2" s="2252"/>
      <c r="K2" s="2252"/>
      <c r="L2" s="2252"/>
      <c r="M2" s="2252"/>
      <c r="N2" s="2252"/>
      <c r="O2" s="2252"/>
      <c r="P2" s="2252"/>
      <c r="Q2" s="2252"/>
      <c r="R2" s="2252"/>
      <c r="S2" s="2252"/>
      <c r="T2" s="2252"/>
      <c r="U2" s="2252"/>
      <c r="V2" s="2252"/>
      <c r="W2" s="2252"/>
      <c r="X2" s="1528"/>
      <c r="Y2" s="2253"/>
      <c r="Z2" s="2253">
        <v>77</v>
      </c>
      <c r="AB2" s="213" t="s">
        <v>2971</v>
      </c>
      <c r="AC2" s="213" t="s">
        <v>2972</v>
      </c>
      <c r="AD2" s="213"/>
      <c r="AH2" s="2248"/>
    </row>
    <row r="3" spans="1:39" ht="12.95" customHeight="1">
      <c r="A3" s="3885" t="s">
        <v>2484</v>
      </c>
      <c r="B3" s="3886"/>
      <c r="C3" s="3886"/>
      <c r="D3" s="3886"/>
      <c r="E3" s="3886"/>
      <c r="F3" s="3886"/>
      <c r="G3" s="3886"/>
      <c r="H3" s="3886"/>
      <c r="I3" s="3886"/>
      <c r="J3" s="3886"/>
      <c r="K3" s="3886"/>
      <c r="L3" s="3886"/>
      <c r="M3" s="3886"/>
      <c r="N3" s="3886"/>
      <c r="O3" s="3886"/>
      <c r="P3" s="3886"/>
      <c r="Q3" s="3886"/>
      <c r="R3" s="3886"/>
      <c r="S3" s="3886"/>
      <c r="T3" s="3886"/>
      <c r="U3" s="3886"/>
      <c r="V3" s="3886"/>
      <c r="W3" s="3886"/>
      <c r="X3" s="3886"/>
      <c r="Y3" s="3886"/>
      <c r="Z3" s="3887"/>
      <c r="AH3" s="2248"/>
    </row>
    <row r="4" spans="1:39" ht="12.95" customHeight="1">
      <c r="A4" s="3888"/>
      <c r="B4" s="3889"/>
      <c r="C4" s="3889"/>
      <c r="D4" s="3889"/>
      <c r="E4" s="3889"/>
      <c r="F4" s="3889"/>
      <c r="G4" s="3889"/>
      <c r="H4" s="3889"/>
      <c r="I4" s="3889"/>
      <c r="J4" s="3889"/>
      <c r="K4" s="3889"/>
      <c r="L4" s="3889"/>
      <c r="M4" s="3889"/>
      <c r="N4" s="3889"/>
      <c r="O4" s="3889"/>
      <c r="P4" s="3889"/>
      <c r="Q4" s="3889"/>
      <c r="R4" s="3889"/>
      <c r="S4" s="3889"/>
      <c r="T4" s="3889"/>
      <c r="U4" s="3889"/>
      <c r="V4" s="3889"/>
      <c r="W4" s="3889"/>
      <c r="X4" s="3889"/>
      <c r="Y4" s="3889"/>
      <c r="Z4" s="3890"/>
    </row>
    <row r="5" spans="1:39" ht="12.95" customHeight="1">
      <c r="A5" s="2254"/>
      <c r="B5" s="2250"/>
      <c r="C5" s="2250"/>
      <c r="D5" s="2250"/>
      <c r="E5" s="2250"/>
      <c r="F5" s="2250"/>
      <c r="G5" s="2252"/>
      <c r="H5" s="2252"/>
      <c r="I5" s="2252"/>
      <c r="J5" s="2252"/>
      <c r="K5" s="2252"/>
      <c r="L5" s="2252"/>
      <c r="M5" s="2252"/>
      <c r="N5" s="2252"/>
      <c r="O5" s="2252"/>
      <c r="P5" s="2252"/>
      <c r="Q5" s="2252"/>
      <c r="R5" s="2252"/>
      <c r="S5" s="2252"/>
      <c r="T5" s="2252"/>
      <c r="U5" s="2252"/>
      <c r="V5" s="2252"/>
      <c r="W5" s="2252"/>
      <c r="X5" s="1528"/>
      <c r="Y5" s="2250"/>
      <c r="Z5" s="2255"/>
    </row>
    <row r="6" spans="1:39" ht="12.95" customHeight="1">
      <c r="A6" s="2254"/>
      <c r="B6" s="2256"/>
      <c r="C6" s="2256"/>
      <c r="D6" s="2256"/>
      <c r="E6" s="2256"/>
      <c r="F6" s="2256"/>
      <c r="G6" s="2257"/>
      <c r="H6" s="2257"/>
      <c r="I6" s="2257"/>
      <c r="J6" s="2257" t="s">
        <v>2485</v>
      </c>
      <c r="K6" s="2257"/>
      <c r="L6" s="2257"/>
      <c r="M6" s="2257"/>
      <c r="N6" s="2257"/>
      <c r="O6" s="2257"/>
      <c r="P6" s="2257"/>
      <c r="Q6" s="2257"/>
      <c r="R6" s="2257"/>
      <c r="S6" s="2257"/>
      <c r="T6" s="2257"/>
      <c r="U6" s="2257"/>
      <c r="V6" s="2257"/>
      <c r="W6" s="2257"/>
      <c r="X6" s="2267"/>
      <c r="Y6" s="2256"/>
      <c r="Z6" s="2258"/>
      <c r="AF6" s="2246"/>
      <c r="AG6" s="2246"/>
      <c r="AI6" s="2246"/>
      <c r="AJ6" s="2246"/>
      <c r="AM6" s="2259"/>
    </row>
    <row r="7" spans="1:39" ht="12.95" customHeight="1">
      <c r="A7" s="2260" t="s">
        <v>7</v>
      </c>
      <c r="B7" s="2261" t="s">
        <v>71</v>
      </c>
      <c r="C7" s="2262"/>
      <c r="D7" s="2262"/>
      <c r="E7" s="2262"/>
      <c r="F7" s="2262" t="s">
        <v>2486</v>
      </c>
      <c r="G7" s="2263"/>
      <c r="H7" s="2263"/>
      <c r="I7" s="2263"/>
      <c r="J7" s="2263"/>
      <c r="K7" s="2263"/>
      <c r="L7" s="2263"/>
      <c r="M7" s="2263"/>
      <c r="N7" s="2263"/>
      <c r="O7" s="2263"/>
      <c r="P7" s="2263"/>
      <c r="Q7" s="2263"/>
      <c r="R7" s="2263"/>
      <c r="S7" s="2263"/>
      <c r="T7" s="2263"/>
      <c r="U7" s="2263"/>
      <c r="V7" s="2263"/>
      <c r="W7" s="2263"/>
      <c r="X7" s="2264" t="s">
        <v>2487</v>
      </c>
      <c r="Y7" s="2264" t="s">
        <v>2488</v>
      </c>
      <c r="Z7" s="2261" t="s">
        <v>7</v>
      </c>
      <c r="AF7" s="2246"/>
      <c r="AG7" s="2246"/>
      <c r="AI7" s="2246"/>
      <c r="AJ7" s="2246"/>
      <c r="AM7" s="2259"/>
    </row>
    <row r="8" spans="1:39" ht="12.95" customHeight="1">
      <c r="A8" s="2265" t="s">
        <v>17</v>
      </c>
      <c r="B8" s="2266" t="s">
        <v>79</v>
      </c>
      <c r="C8" s="2267"/>
      <c r="D8" s="2267"/>
      <c r="E8" s="2267"/>
      <c r="F8" s="2267" t="s">
        <v>24</v>
      </c>
      <c r="G8" s="2268" t="s">
        <v>2489</v>
      </c>
      <c r="H8" s="2268" t="s">
        <v>2490</v>
      </c>
      <c r="I8" s="2268" t="s">
        <v>2491</v>
      </c>
      <c r="J8" s="2268" t="s">
        <v>2492</v>
      </c>
      <c r="K8" s="2268" t="s">
        <v>2493</v>
      </c>
      <c r="L8" s="2268" t="s">
        <v>2494</v>
      </c>
      <c r="M8" s="2268" t="s">
        <v>2495</v>
      </c>
      <c r="N8" s="2268" t="s">
        <v>2496</v>
      </c>
      <c r="O8" s="2268" t="s">
        <v>2497</v>
      </c>
      <c r="P8" s="2268" t="s">
        <v>2498</v>
      </c>
      <c r="Q8" s="2268" t="s">
        <v>2499</v>
      </c>
      <c r="R8" s="2268" t="s">
        <v>2500</v>
      </c>
      <c r="S8" s="2268"/>
      <c r="T8" s="2268"/>
      <c r="U8" s="2268"/>
      <c r="V8" s="2268"/>
      <c r="W8" s="2268"/>
      <c r="X8" s="2269" t="s">
        <v>25</v>
      </c>
      <c r="Y8" s="2269" t="s">
        <v>26</v>
      </c>
      <c r="Z8" s="2266" t="s">
        <v>17</v>
      </c>
      <c r="AF8" s="2246"/>
      <c r="AG8" s="2246"/>
      <c r="AI8" s="2246"/>
      <c r="AJ8" s="2246"/>
      <c r="AM8" s="2259"/>
    </row>
    <row r="9" spans="1:39" ht="12.95" customHeight="1">
      <c r="A9" s="2265">
        <v>1</v>
      </c>
      <c r="B9" s="2266"/>
      <c r="C9" s="2256" t="s">
        <v>2501</v>
      </c>
      <c r="D9" s="2256"/>
      <c r="E9" s="2256"/>
      <c r="F9" s="2256"/>
      <c r="G9" s="2257"/>
      <c r="H9" s="2257"/>
      <c r="I9" s="2257"/>
      <c r="J9" s="2257"/>
      <c r="K9" s="2257"/>
      <c r="L9" s="2257"/>
      <c r="M9" s="2257"/>
      <c r="N9" s="2257"/>
      <c r="O9" s="2257"/>
      <c r="P9" s="2257"/>
      <c r="Q9" s="2257"/>
      <c r="R9" s="2257"/>
      <c r="S9" s="2257"/>
      <c r="T9" s="2257"/>
      <c r="U9" s="2257"/>
      <c r="V9" s="2257"/>
      <c r="W9" s="2257"/>
      <c r="X9" s="2283">
        <v>19469</v>
      </c>
      <c r="Y9" s="2270"/>
      <c r="Z9" s="2258">
        <v>1</v>
      </c>
      <c r="AF9" s="2246"/>
      <c r="AG9" s="2246"/>
      <c r="AI9" s="2246"/>
      <c r="AJ9" s="2246"/>
      <c r="AM9" s="2259"/>
    </row>
    <row r="10" spans="1:39" ht="12.95" customHeight="1">
      <c r="A10" s="2265"/>
      <c r="B10" s="2266"/>
      <c r="C10" s="2256" t="s">
        <v>2502</v>
      </c>
      <c r="D10" s="2256"/>
      <c r="E10" s="2256"/>
      <c r="F10" s="2256"/>
      <c r="G10" s="2257"/>
      <c r="H10" s="2257"/>
      <c r="I10" s="2257"/>
      <c r="J10" s="2257"/>
      <c r="K10" s="2257"/>
      <c r="L10" s="2257"/>
      <c r="M10" s="2257"/>
      <c r="N10" s="2257"/>
      <c r="O10" s="2257"/>
      <c r="P10" s="2257"/>
      <c r="Q10" s="2257"/>
      <c r="R10" s="2257"/>
      <c r="S10" s="2257"/>
      <c r="T10" s="2257"/>
      <c r="U10" s="2257"/>
      <c r="V10" s="2257"/>
      <c r="W10" s="2257"/>
      <c r="X10" s="2283"/>
      <c r="Y10" s="2271"/>
      <c r="Z10" s="2258"/>
      <c r="AF10" s="2246"/>
      <c r="AG10" s="2246"/>
      <c r="AI10" s="2246"/>
      <c r="AJ10" s="2246"/>
      <c r="AM10" s="2259"/>
    </row>
    <row r="11" spans="1:39" ht="12.95" customHeight="1">
      <c r="A11" s="2265">
        <v>2</v>
      </c>
      <c r="B11" s="2266"/>
      <c r="C11" s="2256"/>
      <c r="D11" s="2256"/>
      <c r="E11" s="2256" t="s">
        <v>2504</v>
      </c>
      <c r="F11" s="2256" t="s">
        <v>2505</v>
      </c>
      <c r="G11" s="2257"/>
      <c r="H11" s="2257"/>
      <c r="I11" s="2257"/>
      <c r="J11" s="2257"/>
      <c r="K11" s="2257"/>
      <c r="L11" s="2257"/>
      <c r="M11" s="2257"/>
      <c r="N11" s="2257"/>
      <c r="O11" s="2257"/>
      <c r="P11" s="2257"/>
      <c r="Q11" s="2257"/>
      <c r="R11" s="2257"/>
      <c r="S11" s="2257"/>
      <c r="T11" s="2257"/>
      <c r="U11" s="2257"/>
      <c r="V11" s="2257"/>
      <c r="W11" s="2257"/>
      <c r="X11" s="2283">
        <v>9904775</v>
      </c>
      <c r="Y11" s="2273" t="s">
        <v>2503</v>
      </c>
      <c r="Z11" s="2258">
        <v>2</v>
      </c>
      <c r="AF11" s="2246"/>
      <c r="AG11" s="2246"/>
      <c r="AI11" s="2246"/>
      <c r="AJ11" s="2246"/>
      <c r="AM11" s="2259"/>
    </row>
    <row r="12" spans="1:39" ht="12.95" customHeight="1">
      <c r="A12" s="2265">
        <v>3</v>
      </c>
      <c r="B12" s="2266"/>
      <c r="C12" s="2256"/>
      <c r="D12" s="2256"/>
      <c r="E12" s="2256" t="s">
        <v>2506</v>
      </c>
      <c r="F12" s="2256" t="s">
        <v>2507</v>
      </c>
      <c r="G12" s="2257"/>
      <c r="H12" s="2257"/>
      <c r="I12" s="2257"/>
      <c r="J12" s="2257"/>
      <c r="K12" s="2257"/>
      <c r="L12" s="2257"/>
      <c r="M12" s="2257"/>
      <c r="N12" s="2257"/>
      <c r="O12" s="2257"/>
      <c r="P12" s="2257"/>
      <c r="Q12" s="2257"/>
      <c r="R12" s="2257"/>
      <c r="S12" s="2257"/>
      <c r="T12" s="2257"/>
      <c r="U12" s="2257"/>
      <c r="V12" s="2257"/>
      <c r="W12" s="2257"/>
      <c r="X12" s="2283">
        <v>11163398</v>
      </c>
      <c r="Y12" s="2273" t="s">
        <v>2503</v>
      </c>
      <c r="Z12" s="2258">
        <v>3</v>
      </c>
      <c r="AF12" s="2246"/>
      <c r="AG12" s="2246"/>
      <c r="AI12" s="2246"/>
      <c r="AJ12" s="2246"/>
      <c r="AM12" s="2259"/>
    </row>
    <row r="13" spans="1:39" ht="12.95" customHeight="1">
      <c r="A13" s="2265">
        <v>4</v>
      </c>
      <c r="B13" s="2266"/>
      <c r="C13" s="2256"/>
      <c r="D13" s="2256"/>
      <c r="E13" s="2256" t="s">
        <v>2508</v>
      </c>
      <c r="F13" s="2256" t="s">
        <v>2509</v>
      </c>
      <c r="G13" s="2257">
        <v>2024</v>
      </c>
      <c r="H13" s="2257">
        <v>1840</v>
      </c>
      <c r="I13" s="2257">
        <v>1932</v>
      </c>
      <c r="J13" s="2257">
        <v>2024</v>
      </c>
      <c r="K13" s="2257">
        <v>1932</v>
      </c>
      <c r="L13" s="2257">
        <v>1932</v>
      </c>
      <c r="M13" s="2257">
        <v>2024</v>
      </c>
      <c r="N13" s="2257">
        <v>1932</v>
      </c>
      <c r="O13" s="2257">
        <v>1932</v>
      </c>
      <c r="P13" s="2257">
        <v>2024</v>
      </c>
      <c r="Q13" s="2257">
        <v>1748</v>
      </c>
      <c r="R13" s="2257">
        <v>2024</v>
      </c>
      <c r="S13" s="2257"/>
      <c r="T13" s="2257"/>
      <c r="U13" s="2257"/>
      <c r="V13" s="2257"/>
      <c r="W13" s="2257"/>
      <c r="X13" s="2283">
        <v>50581894</v>
      </c>
      <c r="Y13" s="2273"/>
      <c r="Z13" s="2258">
        <v>4</v>
      </c>
      <c r="AF13" s="2246"/>
      <c r="AG13" s="2246"/>
      <c r="AI13" s="2246"/>
      <c r="AJ13" s="2246"/>
      <c r="AM13" s="2259"/>
    </row>
    <row r="14" spans="1:39" ht="12.95" customHeight="1">
      <c r="A14" s="2265">
        <v>5</v>
      </c>
      <c r="B14" s="2266"/>
      <c r="C14" s="2256"/>
      <c r="D14" s="2256"/>
      <c r="E14" s="2256" t="s">
        <v>2510</v>
      </c>
      <c r="F14" s="2256" t="s">
        <v>2511</v>
      </c>
      <c r="G14" s="2257">
        <f t="shared" ref="G14:R14" si="0">G13</f>
        <v>2024</v>
      </c>
      <c r="H14" s="2257">
        <f t="shared" si="0"/>
        <v>1840</v>
      </c>
      <c r="I14" s="2257">
        <f t="shared" si="0"/>
        <v>1932</v>
      </c>
      <c r="J14" s="2257">
        <f t="shared" si="0"/>
        <v>2024</v>
      </c>
      <c r="K14" s="2257">
        <f t="shared" si="0"/>
        <v>1932</v>
      </c>
      <c r="L14" s="2257">
        <f t="shared" si="0"/>
        <v>1932</v>
      </c>
      <c r="M14" s="2257">
        <f t="shared" si="0"/>
        <v>2024</v>
      </c>
      <c r="N14" s="2257">
        <f t="shared" si="0"/>
        <v>1932</v>
      </c>
      <c r="O14" s="2257">
        <f t="shared" si="0"/>
        <v>1932</v>
      </c>
      <c r="P14" s="2257">
        <f t="shared" si="0"/>
        <v>2024</v>
      </c>
      <c r="Q14" s="2257">
        <f t="shared" si="0"/>
        <v>1748</v>
      </c>
      <c r="R14" s="2257">
        <f t="shared" si="0"/>
        <v>2024</v>
      </c>
      <c r="S14" s="2257"/>
      <c r="T14" s="2257"/>
      <c r="U14" s="2257"/>
      <c r="V14" s="2257"/>
      <c r="W14" s="2257"/>
      <c r="X14" s="2283">
        <f>X11+X12+X13</f>
        <v>71650067</v>
      </c>
      <c r="Y14" s="2274"/>
      <c r="Z14" s="2258">
        <v>5</v>
      </c>
      <c r="AB14" s="2275" t="s">
        <v>2973</v>
      </c>
      <c r="AC14" s="2247" t="b">
        <f>IF(SUM(X11:X13)=X14,TRUE,FALSE)</f>
        <v>1</v>
      </c>
      <c r="AF14" s="2246"/>
      <c r="AG14" s="2246"/>
      <c r="AI14" s="2246"/>
      <c r="AJ14" s="2246"/>
      <c r="AM14" s="2259"/>
    </row>
    <row r="15" spans="1:39" ht="12.95" customHeight="1">
      <c r="A15" s="2265">
        <v>6</v>
      </c>
      <c r="B15" s="2266"/>
      <c r="C15" s="2256"/>
      <c r="D15" s="2256"/>
      <c r="E15" s="2256" t="s">
        <v>2512</v>
      </c>
      <c r="F15" s="2256" t="s">
        <v>2513</v>
      </c>
      <c r="G15" s="2257"/>
      <c r="H15" s="2257"/>
      <c r="I15" s="2257"/>
      <c r="J15" s="2257"/>
      <c r="K15" s="2257"/>
      <c r="L15" s="2257"/>
      <c r="M15" s="2257"/>
      <c r="N15" s="2257"/>
      <c r="O15" s="2257"/>
      <c r="P15" s="2257"/>
      <c r="Q15" s="2257"/>
      <c r="R15" s="2257"/>
      <c r="S15" s="2257"/>
      <c r="T15" s="2257"/>
      <c r="U15" s="2257"/>
      <c r="V15" s="2257"/>
      <c r="W15" s="2257"/>
      <c r="X15" s="2283"/>
      <c r="Y15" s="2266"/>
      <c r="Z15" s="2258">
        <v>6</v>
      </c>
      <c r="AF15" s="2246"/>
      <c r="AG15" s="2246"/>
      <c r="AI15" s="2246"/>
      <c r="AJ15" s="2246"/>
      <c r="AM15" s="2259"/>
    </row>
    <row r="16" spans="1:39" ht="12.95" customHeight="1">
      <c r="A16" s="2265">
        <v>7</v>
      </c>
      <c r="B16" s="2266"/>
      <c r="C16" s="2256"/>
      <c r="D16" s="2256"/>
      <c r="E16" s="2256" t="s">
        <v>2514</v>
      </c>
      <c r="F16" s="2256" t="s">
        <v>2515</v>
      </c>
      <c r="G16" s="2257">
        <f t="shared" ref="G16:R16" si="1">G13</f>
        <v>2024</v>
      </c>
      <c r="H16" s="2257">
        <f t="shared" si="1"/>
        <v>1840</v>
      </c>
      <c r="I16" s="2257">
        <f t="shared" si="1"/>
        <v>1932</v>
      </c>
      <c r="J16" s="2257">
        <f t="shared" si="1"/>
        <v>2024</v>
      </c>
      <c r="K16" s="2257">
        <f t="shared" si="1"/>
        <v>1932</v>
      </c>
      <c r="L16" s="2257">
        <f t="shared" si="1"/>
        <v>1932</v>
      </c>
      <c r="M16" s="2257">
        <f t="shared" si="1"/>
        <v>2024</v>
      </c>
      <c r="N16" s="2257">
        <f t="shared" si="1"/>
        <v>1932</v>
      </c>
      <c r="O16" s="2257">
        <f t="shared" si="1"/>
        <v>1932</v>
      </c>
      <c r="P16" s="2257">
        <f t="shared" si="1"/>
        <v>2024</v>
      </c>
      <c r="Q16" s="2257">
        <f t="shared" si="1"/>
        <v>1748</v>
      </c>
      <c r="R16" s="2257">
        <f t="shared" si="1"/>
        <v>2024</v>
      </c>
      <c r="S16" s="2257"/>
      <c r="T16" s="2257"/>
      <c r="U16" s="2257"/>
      <c r="V16" s="2257"/>
      <c r="W16" s="2257"/>
      <c r="X16" s="2283">
        <f>X14+X15</f>
        <v>71650067</v>
      </c>
      <c r="Y16" s="2274"/>
      <c r="Z16" s="2258">
        <v>7</v>
      </c>
      <c r="AB16" s="2275" t="s">
        <v>2974</v>
      </c>
      <c r="AC16" s="2247" t="b">
        <f>IF(SUM(X14:X15)=X16,TRUE,FALSE)</f>
        <v>1</v>
      </c>
      <c r="AF16" s="2246"/>
      <c r="AG16" s="2246"/>
      <c r="AI16" s="2246"/>
      <c r="AJ16" s="2246"/>
      <c r="AM16" s="2259"/>
    </row>
    <row r="17" spans="1:39" ht="12.95" customHeight="1">
      <c r="A17" s="2265"/>
      <c r="B17" s="2266"/>
      <c r="C17" s="2256" t="s">
        <v>2516</v>
      </c>
      <c r="D17" s="2256"/>
      <c r="E17" s="2256"/>
      <c r="F17" s="2256"/>
      <c r="G17" s="2257"/>
      <c r="H17" s="2257"/>
      <c r="I17" s="2257"/>
      <c r="J17" s="2257"/>
      <c r="K17" s="2257"/>
      <c r="L17" s="2257"/>
      <c r="M17" s="2257"/>
      <c r="N17" s="2257"/>
      <c r="O17" s="2257"/>
      <c r="P17" s="2257"/>
      <c r="Q17" s="2257"/>
      <c r="R17" s="2257"/>
      <c r="S17" s="2257"/>
      <c r="T17" s="2257"/>
      <c r="U17" s="2257"/>
      <c r="V17" s="2257"/>
      <c r="W17" s="2257"/>
      <c r="X17" s="2283"/>
      <c r="Y17" s="2273"/>
      <c r="Z17" s="2258"/>
      <c r="AF17" s="2246"/>
      <c r="AG17" s="2246"/>
      <c r="AI17" s="2246"/>
      <c r="AJ17" s="2246"/>
      <c r="AM17" s="2259"/>
    </row>
    <row r="18" spans="1:39" ht="12.95" customHeight="1">
      <c r="A18" s="2265"/>
      <c r="B18" s="2266"/>
      <c r="C18" s="2256"/>
      <c r="D18" s="2256" t="s">
        <v>2517</v>
      </c>
      <c r="E18" s="2256"/>
      <c r="F18" s="2256"/>
      <c r="G18" s="2257"/>
      <c r="H18" s="2257"/>
      <c r="I18" s="2257"/>
      <c r="J18" s="2257"/>
      <c r="K18" s="2257"/>
      <c r="L18" s="2257"/>
      <c r="M18" s="2257"/>
      <c r="N18" s="2257"/>
      <c r="O18" s="2257"/>
      <c r="P18" s="2257"/>
      <c r="Q18" s="2257"/>
      <c r="R18" s="2257"/>
      <c r="S18" s="2257"/>
      <c r="T18" s="2257"/>
      <c r="U18" s="2257"/>
      <c r="V18" s="2257"/>
      <c r="W18" s="2257"/>
      <c r="X18" s="2283"/>
      <c r="Y18" s="2273"/>
      <c r="Z18" s="2258"/>
      <c r="AF18" s="2246"/>
      <c r="AG18" s="2246"/>
      <c r="AI18" s="2246"/>
      <c r="AJ18" s="2246"/>
      <c r="AM18" s="2246"/>
    </row>
    <row r="19" spans="1:39" ht="12.95" customHeight="1">
      <c r="A19" s="2265">
        <v>8</v>
      </c>
      <c r="B19" s="2266"/>
      <c r="C19" s="2256"/>
      <c r="D19" s="2256"/>
      <c r="E19" s="2256" t="s">
        <v>2518</v>
      </c>
      <c r="F19" s="2256" t="s">
        <v>2505</v>
      </c>
      <c r="G19" s="2257"/>
      <c r="H19" s="2257"/>
      <c r="I19" s="2257"/>
      <c r="J19" s="2257"/>
      <c r="K19" s="2257"/>
      <c r="L19" s="2257"/>
      <c r="M19" s="2257"/>
      <c r="N19" s="2257"/>
      <c r="O19" s="2257"/>
      <c r="P19" s="2257"/>
      <c r="Q19" s="2257"/>
      <c r="R19" s="2257"/>
      <c r="S19" s="2257"/>
      <c r="T19" s="2257"/>
      <c r="U19" s="2257"/>
      <c r="V19" s="2257"/>
      <c r="W19" s="2257"/>
      <c r="X19" s="2283">
        <v>25044355</v>
      </c>
      <c r="Y19" s="2273" t="s">
        <v>2503</v>
      </c>
      <c r="Z19" s="2258">
        <v>8</v>
      </c>
    </row>
    <row r="20" spans="1:39" ht="12.95" customHeight="1">
      <c r="A20" s="2265">
        <v>9</v>
      </c>
      <c r="B20" s="2266"/>
      <c r="C20" s="2256"/>
      <c r="D20" s="2256"/>
      <c r="E20" s="2256" t="s">
        <v>2519</v>
      </c>
      <c r="F20" s="2256" t="s">
        <v>2507</v>
      </c>
      <c r="G20" s="2257"/>
      <c r="H20" s="2257"/>
      <c r="I20" s="2257"/>
      <c r="J20" s="2257"/>
      <c r="K20" s="2257"/>
      <c r="L20" s="2257"/>
      <c r="M20" s="2257"/>
      <c r="N20" s="2257"/>
      <c r="O20" s="2257"/>
      <c r="P20" s="2257"/>
      <c r="Q20" s="2257"/>
      <c r="R20" s="2257"/>
      <c r="S20" s="2257"/>
      <c r="T20" s="2257"/>
      <c r="U20" s="2257"/>
      <c r="V20" s="2257"/>
      <c r="W20" s="2257"/>
      <c r="X20" s="2283">
        <v>19155770</v>
      </c>
      <c r="Y20" s="2273" t="s">
        <v>2503</v>
      </c>
      <c r="Z20" s="2258">
        <v>9</v>
      </c>
    </row>
    <row r="21" spans="1:39" ht="12.95" customHeight="1">
      <c r="A21" s="2265">
        <v>10</v>
      </c>
      <c r="B21" s="2266"/>
      <c r="C21" s="2256"/>
      <c r="D21" s="2256"/>
      <c r="E21" s="2256" t="s">
        <v>2520</v>
      </c>
      <c r="F21" s="2256" t="s">
        <v>2509</v>
      </c>
      <c r="G21" s="2257">
        <f t="shared" ref="G21:R22" si="2">G13</f>
        <v>2024</v>
      </c>
      <c r="H21" s="2257">
        <f t="shared" si="2"/>
        <v>1840</v>
      </c>
      <c r="I21" s="2257">
        <f t="shared" si="2"/>
        <v>1932</v>
      </c>
      <c r="J21" s="2257">
        <f t="shared" si="2"/>
        <v>2024</v>
      </c>
      <c r="K21" s="2257">
        <f t="shared" si="2"/>
        <v>1932</v>
      </c>
      <c r="L21" s="2257">
        <f t="shared" si="2"/>
        <v>1932</v>
      </c>
      <c r="M21" s="2257">
        <f t="shared" si="2"/>
        <v>2024</v>
      </c>
      <c r="N21" s="2257">
        <f t="shared" si="2"/>
        <v>1932</v>
      </c>
      <c r="O21" s="2257">
        <f t="shared" si="2"/>
        <v>1932</v>
      </c>
      <c r="P21" s="2257">
        <f t="shared" si="2"/>
        <v>2024</v>
      </c>
      <c r="Q21" s="2257">
        <f t="shared" si="2"/>
        <v>1748</v>
      </c>
      <c r="R21" s="2257">
        <f t="shared" si="2"/>
        <v>2024</v>
      </c>
      <c r="S21" s="2257"/>
      <c r="T21" s="2257"/>
      <c r="U21" s="2257"/>
      <c r="V21" s="2257"/>
      <c r="W21" s="2257"/>
      <c r="X21" s="2283">
        <v>125198859</v>
      </c>
      <c r="Y21" s="2274"/>
      <c r="Z21" s="2258">
        <v>10</v>
      </c>
    </row>
    <row r="22" spans="1:39" ht="13.9" customHeight="1">
      <c r="A22" s="2265">
        <v>11</v>
      </c>
      <c r="B22" s="2266"/>
      <c r="C22" s="2256"/>
      <c r="D22" s="2256"/>
      <c r="E22" s="2256" t="s">
        <v>2521</v>
      </c>
      <c r="F22" s="2256" t="s">
        <v>2522</v>
      </c>
      <c r="G22" s="2257">
        <f t="shared" si="2"/>
        <v>2024</v>
      </c>
      <c r="H22" s="2257">
        <f t="shared" si="2"/>
        <v>1840</v>
      </c>
      <c r="I22" s="2257">
        <f t="shared" si="2"/>
        <v>1932</v>
      </c>
      <c r="J22" s="2257">
        <f t="shared" si="2"/>
        <v>2024</v>
      </c>
      <c r="K22" s="2257">
        <f t="shared" si="2"/>
        <v>1932</v>
      </c>
      <c r="L22" s="2257">
        <f t="shared" si="2"/>
        <v>1932</v>
      </c>
      <c r="M22" s="2257">
        <f t="shared" si="2"/>
        <v>2024</v>
      </c>
      <c r="N22" s="2257">
        <f t="shared" si="2"/>
        <v>1932</v>
      </c>
      <c r="O22" s="2257">
        <f t="shared" si="2"/>
        <v>1932</v>
      </c>
      <c r="P22" s="2257">
        <f t="shared" si="2"/>
        <v>2024</v>
      </c>
      <c r="Q22" s="2257">
        <f t="shared" si="2"/>
        <v>1748</v>
      </c>
      <c r="R22" s="2257">
        <f t="shared" si="2"/>
        <v>2024</v>
      </c>
      <c r="S22" s="2257"/>
      <c r="T22" s="2257"/>
      <c r="U22" s="2257"/>
      <c r="V22" s="2257"/>
      <c r="W22" s="2257"/>
      <c r="X22" s="2986">
        <v>169398984</v>
      </c>
      <c r="Y22" s="2274"/>
      <c r="Z22" s="2258">
        <v>11</v>
      </c>
      <c r="AB22" s="2275" t="s">
        <v>2975</v>
      </c>
      <c r="AC22" s="2247" t="b">
        <f>IF(SUM(X19:X21)=X22,TRUE,FALSE)</f>
        <v>1</v>
      </c>
    </row>
    <row r="23" spans="1:39" ht="12.95" customHeight="1">
      <c r="A23" s="2265">
        <v>12</v>
      </c>
      <c r="B23" s="2266"/>
      <c r="C23" s="2256"/>
      <c r="D23" s="2256"/>
      <c r="E23" s="2256" t="s">
        <v>2523</v>
      </c>
      <c r="F23" s="2256" t="s">
        <v>2524</v>
      </c>
      <c r="G23" s="2257"/>
      <c r="H23" s="2257"/>
      <c r="I23" s="2257"/>
      <c r="J23" s="2257"/>
      <c r="K23" s="2257"/>
      <c r="L23" s="2257"/>
      <c r="M23" s="2257"/>
      <c r="N23" s="2257"/>
      <c r="O23" s="2257"/>
      <c r="P23" s="2257"/>
      <c r="Q23" s="2257"/>
      <c r="R23" s="2257"/>
      <c r="S23" s="2257"/>
      <c r="T23" s="2257"/>
      <c r="U23" s="2257"/>
      <c r="V23" s="2257"/>
      <c r="W23" s="2257"/>
      <c r="X23" s="2986">
        <v>5362641</v>
      </c>
      <c r="Y23" s="2273" t="s">
        <v>2503</v>
      </c>
      <c r="Z23" s="2258">
        <v>12</v>
      </c>
      <c r="AA23" s="2247" t="s">
        <v>3392</v>
      </c>
    </row>
    <row r="24" spans="1:39" ht="12.95" customHeight="1">
      <c r="A24" s="2265">
        <v>13</v>
      </c>
      <c r="B24" s="2266"/>
      <c r="C24" s="2256"/>
      <c r="D24" s="2256"/>
      <c r="E24" s="2256" t="s">
        <v>2525</v>
      </c>
      <c r="F24" s="2256" t="s">
        <v>2526</v>
      </c>
      <c r="G24" s="2257"/>
      <c r="H24" s="2257"/>
      <c r="I24" s="2257"/>
      <c r="J24" s="2257"/>
      <c r="K24" s="2257"/>
      <c r="L24" s="2257"/>
      <c r="M24" s="2257"/>
      <c r="N24" s="2257"/>
      <c r="O24" s="2257"/>
      <c r="P24" s="2257"/>
      <c r="Q24" s="2257"/>
      <c r="R24" s="2257"/>
      <c r="S24" s="2257"/>
      <c r="T24" s="2257"/>
      <c r="U24" s="2257"/>
      <c r="V24" s="2257"/>
      <c r="W24" s="2257"/>
      <c r="X24" s="2987">
        <v>12063640</v>
      </c>
      <c r="Y24" s="2273"/>
      <c r="Z24" s="2258">
        <v>13</v>
      </c>
      <c r="AA24" s="2247" t="s">
        <v>3391</v>
      </c>
    </row>
    <row r="25" spans="1:39" ht="13.15" customHeight="1">
      <c r="A25" s="2265">
        <v>14</v>
      </c>
      <c r="B25" s="2266"/>
      <c r="C25" s="2256"/>
      <c r="D25" s="2256"/>
      <c r="E25" s="2256" t="s">
        <v>2527</v>
      </c>
      <c r="F25" s="2256" t="s">
        <v>2528</v>
      </c>
      <c r="G25" s="2257">
        <f t="shared" ref="G25:R25" si="3">G21</f>
        <v>2024</v>
      </c>
      <c r="H25" s="2257">
        <f t="shared" si="3"/>
        <v>1840</v>
      </c>
      <c r="I25" s="2257">
        <f t="shared" si="3"/>
        <v>1932</v>
      </c>
      <c r="J25" s="2257">
        <f t="shared" si="3"/>
        <v>2024</v>
      </c>
      <c r="K25" s="2257">
        <f t="shared" si="3"/>
        <v>1932</v>
      </c>
      <c r="L25" s="2257">
        <f t="shared" si="3"/>
        <v>1932</v>
      </c>
      <c r="M25" s="2257">
        <f t="shared" si="3"/>
        <v>2024</v>
      </c>
      <c r="N25" s="2257">
        <f t="shared" si="3"/>
        <v>1932</v>
      </c>
      <c r="O25" s="2257">
        <f t="shared" si="3"/>
        <v>1932</v>
      </c>
      <c r="P25" s="2257">
        <f t="shared" si="3"/>
        <v>2024</v>
      </c>
      <c r="Q25" s="2257">
        <f t="shared" si="3"/>
        <v>1748</v>
      </c>
      <c r="R25" s="2257">
        <f t="shared" si="3"/>
        <v>2024</v>
      </c>
      <c r="S25" s="2257"/>
      <c r="T25" s="2257"/>
      <c r="U25" s="2257"/>
      <c r="V25" s="2257"/>
      <c r="W25" s="2257"/>
      <c r="X25" s="2986">
        <f>X22+X23+X24</f>
        <v>186825265</v>
      </c>
      <c r="Y25" s="2274"/>
      <c r="Z25" s="2258">
        <v>14</v>
      </c>
      <c r="AB25" s="2275" t="s">
        <v>2976</v>
      </c>
      <c r="AC25" s="2247" t="b">
        <f>IF(SUM(X22:X24)=X25,TRUE,FALSE)</f>
        <v>1</v>
      </c>
    </row>
    <row r="26" spans="1:39" ht="12.95" customHeight="1">
      <c r="A26" s="2265"/>
      <c r="B26" s="2266"/>
      <c r="C26" s="2256" t="s">
        <v>2529</v>
      </c>
      <c r="D26" s="2256"/>
      <c r="E26" s="2256"/>
      <c r="F26" s="2256"/>
      <c r="G26" s="2257"/>
      <c r="H26" s="2257"/>
      <c r="I26" s="2257"/>
      <c r="J26" s="2257"/>
      <c r="K26" s="2257"/>
      <c r="L26" s="2257"/>
      <c r="M26" s="2257"/>
      <c r="N26" s="2257"/>
      <c r="O26" s="2257"/>
      <c r="P26" s="2257"/>
      <c r="Q26" s="2257"/>
      <c r="R26" s="2257"/>
      <c r="S26" s="2257"/>
      <c r="T26" s="2257"/>
      <c r="U26" s="2257"/>
      <c r="V26" s="2257"/>
      <c r="W26" s="2257"/>
      <c r="X26" s="2269"/>
      <c r="Y26" s="2273"/>
      <c r="Z26" s="2258"/>
    </row>
    <row r="27" spans="1:39" ht="12.95" customHeight="1">
      <c r="A27" s="2265"/>
      <c r="B27" s="2266"/>
      <c r="C27" s="2256"/>
      <c r="D27" s="2256"/>
      <c r="E27" s="2256" t="s">
        <v>2530</v>
      </c>
      <c r="F27" s="2256" t="s">
        <v>2531</v>
      </c>
      <c r="G27" s="2257"/>
      <c r="H27" s="2257"/>
      <c r="I27" s="2257"/>
      <c r="J27" s="2257"/>
      <c r="K27" s="2257"/>
      <c r="L27" s="2257"/>
      <c r="M27" s="2257"/>
      <c r="N27" s="2257"/>
      <c r="O27" s="2257"/>
      <c r="P27" s="2257"/>
      <c r="Q27" s="2257"/>
      <c r="R27" s="2257"/>
      <c r="S27" s="2257"/>
      <c r="T27" s="2257"/>
      <c r="U27" s="2257"/>
      <c r="V27" s="2257"/>
      <c r="W27" s="2257"/>
      <c r="X27" s="2269"/>
      <c r="Y27" s="2273"/>
      <c r="Z27" s="2258"/>
    </row>
    <row r="28" spans="1:39" ht="12.95" customHeight="1">
      <c r="A28" s="2265">
        <v>15</v>
      </c>
      <c r="B28" s="2266"/>
      <c r="C28" s="2256"/>
      <c r="D28" s="2256"/>
      <c r="E28" s="2256" t="s">
        <v>2532</v>
      </c>
      <c r="F28" s="2256" t="s">
        <v>2533</v>
      </c>
      <c r="G28" s="2257"/>
      <c r="H28" s="2257"/>
      <c r="I28" s="2257"/>
      <c r="J28" s="2257"/>
      <c r="K28" s="2257"/>
      <c r="L28" s="2257"/>
      <c r="M28" s="2257"/>
      <c r="N28" s="2257"/>
      <c r="O28" s="2257"/>
      <c r="P28" s="2257"/>
      <c r="Q28" s="2257"/>
      <c r="R28" s="2257"/>
      <c r="S28" s="2257"/>
      <c r="T28" s="2257"/>
      <c r="U28" s="2257"/>
      <c r="V28" s="2257"/>
      <c r="W28" s="2257"/>
      <c r="X28" s="2283"/>
      <c r="Y28" s="2273" t="s">
        <v>2503</v>
      </c>
      <c r="Z28" s="2258">
        <v>15</v>
      </c>
    </row>
    <row r="29" spans="1:39" ht="12.95" customHeight="1">
      <c r="A29" s="2265">
        <v>16</v>
      </c>
      <c r="B29" s="2266"/>
      <c r="C29" s="2256"/>
      <c r="D29" s="2256"/>
      <c r="E29" s="2256" t="s">
        <v>2534</v>
      </c>
      <c r="F29" s="2256" t="s">
        <v>2535</v>
      </c>
      <c r="G29" s="2257"/>
      <c r="H29" s="2257"/>
      <c r="I29" s="2257"/>
      <c r="J29" s="2257"/>
      <c r="K29" s="2257"/>
      <c r="L29" s="2257"/>
      <c r="M29" s="2257"/>
      <c r="N29" s="2257"/>
      <c r="O29" s="2257"/>
      <c r="P29" s="2257"/>
      <c r="Q29" s="2257"/>
      <c r="R29" s="2257"/>
      <c r="S29" s="2257"/>
      <c r="T29" s="2257"/>
      <c r="U29" s="2257"/>
      <c r="V29" s="2257"/>
      <c r="W29" s="2257"/>
      <c r="X29" s="2283">
        <v>7311</v>
      </c>
      <c r="Y29" s="2273" t="s">
        <v>2503</v>
      </c>
      <c r="Z29" s="2258">
        <v>16</v>
      </c>
    </row>
    <row r="30" spans="1:39" ht="12.95" customHeight="1">
      <c r="A30" s="2265">
        <v>17</v>
      </c>
      <c r="B30" s="2266"/>
      <c r="C30" s="2256"/>
      <c r="D30" s="2256"/>
      <c r="E30" s="2256" t="s">
        <v>2536</v>
      </c>
      <c r="F30" s="2256" t="s">
        <v>2537</v>
      </c>
      <c r="G30" s="2257"/>
      <c r="H30" s="2257"/>
      <c r="I30" s="2257"/>
      <c r="J30" s="2257"/>
      <c r="K30" s="2257"/>
      <c r="L30" s="2257"/>
      <c r="M30" s="2257"/>
      <c r="N30" s="2257"/>
      <c r="O30" s="2257"/>
      <c r="P30" s="2257"/>
      <c r="Q30" s="2257"/>
      <c r="R30" s="2257"/>
      <c r="S30" s="2257"/>
      <c r="T30" s="2257"/>
      <c r="U30" s="2257"/>
      <c r="V30" s="2257"/>
      <c r="W30" s="2257"/>
      <c r="X30" s="2283">
        <v>117299</v>
      </c>
      <c r="Y30" s="2273" t="s">
        <v>2503</v>
      </c>
      <c r="Z30" s="2258">
        <v>17</v>
      </c>
    </row>
    <row r="31" spans="1:39" ht="12.95" customHeight="1">
      <c r="A31" s="2265">
        <v>18</v>
      </c>
      <c r="B31" s="2266"/>
      <c r="C31" s="2256"/>
      <c r="D31" s="2256"/>
      <c r="E31" s="2256" t="s">
        <v>2538</v>
      </c>
      <c r="F31" s="2256" t="s">
        <v>2539</v>
      </c>
      <c r="G31" s="2257"/>
      <c r="H31" s="2257"/>
      <c r="I31" s="2257"/>
      <c r="J31" s="2257"/>
      <c r="K31" s="2257"/>
      <c r="L31" s="2257"/>
      <c r="M31" s="2257"/>
      <c r="N31" s="2257"/>
      <c r="O31" s="2257"/>
      <c r="P31" s="2257"/>
      <c r="Q31" s="2257"/>
      <c r="R31" s="2257"/>
      <c r="S31" s="2257"/>
      <c r="T31" s="2257"/>
      <c r="U31" s="2257"/>
      <c r="V31" s="2257"/>
      <c r="W31" s="2257"/>
      <c r="X31" s="2283">
        <v>156374</v>
      </c>
      <c r="Y31" s="2273" t="s">
        <v>2503</v>
      </c>
      <c r="Z31" s="2258">
        <v>18</v>
      </c>
    </row>
    <row r="32" spans="1:39" ht="12.95" customHeight="1">
      <c r="A32" s="2265">
        <v>19</v>
      </c>
      <c r="B32" s="2266"/>
      <c r="C32" s="2256"/>
      <c r="D32" s="2256"/>
      <c r="E32" s="2256" t="s">
        <v>2540</v>
      </c>
      <c r="F32" s="2256" t="s">
        <v>2541</v>
      </c>
      <c r="G32" s="2257"/>
      <c r="H32" s="2257"/>
      <c r="I32" s="2257"/>
      <c r="J32" s="2257"/>
      <c r="K32" s="2257"/>
      <c r="L32" s="2257"/>
      <c r="M32" s="2257"/>
      <c r="N32" s="2257"/>
      <c r="O32" s="2257"/>
      <c r="P32" s="2257"/>
      <c r="Q32" s="2257"/>
      <c r="R32" s="2257"/>
      <c r="S32" s="2257"/>
      <c r="T32" s="2257"/>
      <c r="U32" s="2257"/>
      <c r="V32" s="2257"/>
      <c r="W32" s="2257"/>
      <c r="X32" s="2283">
        <v>78652</v>
      </c>
      <c r="Y32" s="2273" t="s">
        <v>2503</v>
      </c>
      <c r="Z32" s="2258">
        <v>19</v>
      </c>
    </row>
    <row r="33" spans="1:29" ht="12.95" customHeight="1">
      <c r="A33" s="2265">
        <v>20</v>
      </c>
      <c r="B33" s="2266"/>
      <c r="C33" s="2256"/>
      <c r="D33" s="2256"/>
      <c r="E33" s="2256" t="s">
        <v>2542</v>
      </c>
      <c r="F33" s="2256" t="s">
        <v>2543</v>
      </c>
      <c r="G33" s="2257"/>
      <c r="H33" s="2257"/>
      <c r="I33" s="2257"/>
      <c r="J33" s="2257"/>
      <c r="K33" s="2257"/>
      <c r="L33" s="2257"/>
      <c r="M33" s="2257"/>
      <c r="N33" s="2257"/>
      <c r="O33" s="2257"/>
      <c r="P33" s="2257"/>
      <c r="Q33" s="2257"/>
      <c r="R33" s="2257"/>
      <c r="S33" s="2257"/>
      <c r="T33" s="2257"/>
      <c r="U33" s="2257"/>
      <c r="V33" s="2257"/>
      <c r="W33" s="2257"/>
      <c r="X33" s="2283">
        <v>115653</v>
      </c>
      <c r="Y33" s="2273" t="s">
        <v>2503</v>
      </c>
      <c r="Z33" s="2258">
        <v>20</v>
      </c>
    </row>
    <row r="34" spans="1:29" ht="12.95" customHeight="1">
      <c r="A34" s="2265">
        <v>21</v>
      </c>
      <c r="B34" s="2266"/>
      <c r="C34" s="2256"/>
      <c r="D34" s="2256"/>
      <c r="E34" s="2256" t="s">
        <v>2544</v>
      </c>
      <c r="F34" s="2256" t="s">
        <v>2545</v>
      </c>
      <c r="G34" s="2257"/>
      <c r="H34" s="2257"/>
      <c r="I34" s="2257"/>
      <c r="J34" s="2257"/>
      <c r="K34" s="2257"/>
      <c r="L34" s="2257"/>
      <c r="M34" s="2257"/>
      <c r="N34" s="2257"/>
      <c r="O34" s="2257"/>
      <c r="P34" s="2257"/>
      <c r="Q34" s="2257"/>
      <c r="R34" s="2257"/>
      <c r="S34" s="2257"/>
      <c r="T34" s="2257"/>
      <c r="U34" s="2257"/>
      <c r="V34" s="2257"/>
      <c r="W34" s="2257"/>
      <c r="X34" s="2283">
        <v>49184</v>
      </c>
      <c r="Y34" s="2273" t="s">
        <v>2503</v>
      </c>
      <c r="Z34" s="2258">
        <v>21</v>
      </c>
    </row>
    <row r="35" spans="1:29" ht="12.95" customHeight="1">
      <c r="A35" s="2265">
        <v>22</v>
      </c>
      <c r="B35" s="2266"/>
      <c r="C35" s="2256"/>
      <c r="D35" s="2256"/>
      <c r="E35" s="2256" t="s">
        <v>2546</v>
      </c>
      <c r="F35" s="2256" t="s">
        <v>2547</v>
      </c>
      <c r="G35" s="2257"/>
      <c r="H35" s="2257"/>
      <c r="I35" s="2257"/>
      <c r="J35" s="2257"/>
      <c r="K35" s="2257"/>
      <c r="L35" s="2257"/>
      <c r="M35" s="2257"/>
      <c r="N35" s="2257"/>
      <c r="O35" s="2257"/>
      <c r="P35" s="2257"/>
      <c r="Q35" s="2257"/>
      <c r="R35" s="2257"/>
      <c r="S35" s="2257"/>
      <c r="T35" s="2257"/>
      <c r="U35" s="2257"/>
      <c r="V35" s="2257"/>
      <c r="W35" s="2257"/>
      <c r="X35" s="2283">
        <v>21553</v>
      </c>
      <c r="Y35" s="2273" t="s">
        <v>2503</v>
      </c>
      <c r="Z35" s="2258">
        <v>22</v>
      </c>
    </row>
    <row r="36" spans="1:29" ht="12.95" customHeight="1">
      <c r="A36" s="2265">
        <v>23</v>
      </c>
      <c r="B36" s="2266"/>
      <c r="C36" s="2256"/>
      <c r="D36" s="2256"/>
      <c r="E36" s="2256" t="s">
        <v>2548</v>
      </c>
      <c r="F36" s="2256" t="s">
        <v>2549</v>
      </c>
      <c r="G36" s="2257"/>
      <c r="H36" s="2257"/>
      <c r="I36" s="2257"/>
      <c r="J36" s="2257"/>
      <c r="K36" s="2257"/>
      <c r="L36" s="2257"/>
      <c r="M36" s="2257"/>
      <c r="N36" s="2257"/>
      <c r="O36" s="2257"/>
      <c r="P36" s="2257"/>
      <c r="Q36" s="2257"/>
      <c r="R36" s="2257"/>
      <c r="S36" s="2257"/>
      <c r="T36" s="2257"/>
      <c r="U36" s="2257"/>
      <c r="V36" s="2257"/>
      <c r="W36" s="2257"/>
      <c r="X36" s="2283">
        <v>3095</v>
      </c>
      <c r="Y36" s="2273" t="s">
        <v>2503</v>
      </c>
      <c r="Z36" s="2258">
        <v>23</v>
      </c>
    </row>
    <row r="37" spans="1:29" ht="12.95" customHeight="1">
      <c r="A37" s="2265">
        <v>24</v>
      </c>
      <c r="B37" s="2266"/>
      <c r="C37" s="2256"/>
      <c r="D37" s="2256"/>
      <c r="E37" s="2256" t="s">
        <v>2550</v>
      </c>
      <c r="F37" s="2256" t="s">
        <v>2551</v>
      </c>
      <c r="G37" s="2257"/>
      <c r="H37" s="2257"/>
      <c r="I37" s="2257"/>
      <c r="J37" s="2257"/>
      <c r="K37" s="2257"/>
      <c r="L37" s="2257"/>
      <c r="M37" s="2257"/>
      <c r="N37" s="2257"/>
      <c r="O37" s="2257"/>
      <c r="P37" s="2257"/>
      <c r="Q37" s="2257"/>
      <c r="R37" s="2257"/>
      <c r="S37" s="2257"/>
      <c r="T37" s="2257"/>
      <c r="U37" s="2257"/>
      <c r="V37" s="2257"/>
      <c r="W37" s="2257"/>
      <c r="X37" s="2283">
        <v>5838</v>
      </c>
      <c r="Y37" s="2273" t="s">
        <v>2503</v>
      </c>
      <c r="Z37" s="2258">
        <v>24</v>
      </c>
    </row>
    <row r="38" spans="1:29" ht="12.95" customHeight="1">
      <c r="A38" s="2265">
        <v>25</v>
      </c>
      <c r="B38" s="2266"/>
      <c r="C38" s="2256"/>
      <c r="D38" s="2256"/>
      <c r="E38" s="2256" t="s">
        <v>2552</v>
      </c>
      <c r="F38" s="2256" t="s">
        <v>2553</v>
      </c>
      <c r="G38" s="2257"/>
      <c r="H38" s="2257"/>
      <c r="I38" s="2257"/>
      <c r="J38" s="2257"/>
      <c r="K38" s="2257"/>
      <c r="L38" s="2257"/>
      <c r="M38" s="2257"/>
      <c r="N38" s="2257"/>
      <c r="O38" s="2257"/>
      <c r="P38" s="2257"/>
      <c r="Q38" s="2257"/>
      <c r="R38" s="2257"/>
      <c r="S38" s="2257"/>
      <c r="T38" s="2257"/>
      <c r="U38" s="2257"/>
      <c r="V38" s="2257"/>
      <c r="W38" s="2257"/>
      <c r="X38" s="2283">
        <v>150073</v>
      </c>
      <c r="Y38" s="2273" t="s">
        <v>2503</v>
      </c>
      <c r="Z38" s="2258">
        <v>25</v>
      </c>
    </row>
    <row r="39" spans="1:29" ht="12.95" customHeight="1">
      <c r="A39" s="2265">
        <v>26</v>
      </c>
      <c r="B39" s="2266"/>
      <c r="C39" s="2256"/>
      <c r="D39" s="2256"/>
      <c r="E39" s="2256" t="s">
        <v>2554</v>
      </c>
      <c r="F39" s="2256" t="s">
        <v>2555</v>
      </c>
      <c r="G39" s="2257"/>
      <c r="H39" s="2257"/>
      <c r="I39" s="2257"/>
      <c r="J39" s="2257"/>
      <c r="K39" s="2257"/>
      <c r="L39" s="2257"/>
      <c r="M39" s="2257"/>
      <c r="N39" s="2257"/>
      <c r="O39" s="2257"/>
      <c r="P39" s="2257"/>
      <c r="Q39" s="2257"/>
      <c r="R39" s="2257"/>
      <c r="S39" s="2257"/>
      <c r="T39" s="2257"/>
      <c r="U39" s="2257"/>
      <c r="V39" s="2257"/>
      <c r="W39" s="2257"/>
      <c r="X39" s="2283">
        <v>25416</v>
      </c>
      <c r="Y39" s="2273" t="s">
        <v>2503</v>
      </c>
      <c r="Z39" s="2258">
        <v>26</v>
      </c>
    </row>
    <row r="40" spans="1:29" ht="12.95" customHeight="1">
      <c r="A40" s="2265">
        <v>27</v>
      </c>
      <c r="B40" s="2266"/>
      <c r="C40" s="2256"/>
      <c r="D40" s="2256"/>
      <c r="E40" s="2256" t="s">
        <v>2556</v>
      </c>
      <c r="F40" s="2256" t="s">
        <v>2557</v>
      </c>
      <c r="G40" s="2257"/>
      <c r="H40" s="2257"/>
      <c r="I40" s="2257"/>
      <c r="J40" s="2257"/>
      <c r="K40" s="2257"/>
      <c r="L40" s="2257"/>
      <c r="M40" s="2257"/>
      <c r="N40" s="2257"/>
      <c r="O40" s="2257"/>
      <c r="P40" s="2257"/>
      <c r="Q40" s="2257"/>
      <c r="R40" s="2257"/>
      <c r="S40" s="2257"/>
      <c r="T40" s="2257"/>
      <c r="U40" s="2257"/>
      <c r="V40" s="2257"/>
      <c r="W40" s="2257"/>
      <c r="X40" s="2283">
        <v>208</v>
      </c>
      <c r="Y40" s="2273" t="s">
        <v>2503</v>
      </c>
      <c r="Z40" s="2258">
        <v>27</v>
      </c>
    </row>
    <row r="41" spans="1:29" ht="12.95" customHeight="1">
      <c r="A41" s="2265">
        <v>28</v>
      </c>
      <c r="B41" s="2266"/>
      <c r="C41" s="2256"/>
      <c r="D41" s="2256"/>
      <c r="E41" s="2256" t="s">
        <v>2558</v>
      </c>
      <c r="F41" s="2256" t="s">
        <v>2559</v>
      </c>
      <c r="G41" s="2257"/>
      <c r="H41" s="2257"/>
      <c r="I41" s="2257"/>
      <c r="J41" s="2257"/>
      <c r="K41" s="2257"/>
      <c r="L41" s="2257"/>
      <c r="M41" s="2257"/>
      <c r="N41" s="2257"/>
      <c r="O41" s="2257"/>
      <c r="P41" s="2257"/>
      <c r="Q41" s="2257"/>
      <c r="R41" s="2257"/>
      <c r="S41" s="2257"/>
      <c r="T41" s="2257"/>
      <c r="U41" s="2257"/>
      <c r="V41" s="2257"/>
      <c r="W41" s="2257"/>
      <c r="X41" s="2283">
        <v>32222</v>
      </c>
      <c r="Y41" s="2273" t="s">
        <v>2503</v>
      </c>
      <c r="Z41" s="2258">
        <v>28</v>
      </c>
    </row>
    <row r="42" spans="1:29" ht="12.95" customHeight="1">
      <c r="A42" s="2265">
        <v>29</v>
      </c>
      <c r="B42" s="2266"/>
      <c r="C42" s="2256"/>
      <c r="D42" s="2256"/>
      <c r="E42" s="2256" t="s">
        <v>2560</v>
      </c>
      <c r="F42" s="2256" t="s">
        <v>2561</v>
      </c>
      <c r="G42" s="2257"/>
      <c r="H42" s="2257"/>
      <c r="I42" s="2257"/>
      <c r="J42" s="2257"/>
      <c r="K42" s="2257"/>
      <c r="L42" s="2257"/>
      <c r="M42" s="2257"/>
      <c r="N42" s="2257"/>
      <c r="O42" s="2257"/>
      <c r="P42" s="2257"/>
      <c r="Q42" s="2257"/>
      <c r="R42" s="2257"/>
      <c r="S42" s="2257"/>
      <c r="T42" s="2257"/>
      <c r="U42" s="2257"/>
      <c r="V42" s="2257"/>
      <c r="W42" s="2257"/>
      <c r="X42" s="2283">
        <v>47982</v>
      </c>
      <c r="Y42" s="2273" t="s">
        <v>2503</v>
      </c>
      <c r="Z42" s="2258">
        <v>29</v>
      </c>
    </row>
    <row r="43" spans="1:29" ht="12.95" customHeight="1">
      <c r="A43" s="2265">
        <v>30</v>
      </c>
      <c r="B43" s="2266"/>
      <c r="C43" s="2256"/>
      <c r="D43" s="2256"/>
      <c r="E43" s="2256" t="s">
        <v>2562</v>
      </c>
      <c r="F43" s="2256" t="s">
        <v>2563</v>
      </c>
      <c r="G43" s="2257"/>
      <c r="H43" s="2257"/>
      <c r="I43" s="2257"/>
      <c r="J43" s="2257"/>
      <c r="K43" s="2257"/>
      <c r="L43" s="2257"/>
      <c r="M43" s="2257"/>
      <c r="N43" s="2257"/>
      <c r="O43" s="2257"/>
      <c r="P43" s="2257"/>
      <c r="Q43" s="2257"/>
      <c r="R43" s="2257"/>
      <c r="S43" s="2257"/>
      <c r="T43" s="2257"/>
      <c r="U43" s="2257"/>
      <c r="V43" s="2257"/>
      <c r="W43" s="2257"/>
      <c r="X43" s="2986">
        <f>SUM(X28:X42)</f>
        <v>810860</v>
      </c>
      <c r="Y43" s="2273" t="s">
        <v>2503</v>
      </c>
      <c r="Z43" s="2258">
        <v>30</v>
      </c>
      <c r="AB43" s="2275" t="s">
        <v>2977</v>
      </c>
      <c r="AC43" s="2247" t="b">
        <f>IF(SUM(X28:X42)=X43,TRUE,FALSE)</f>
        <v>1</v>
      </c>
    </row>
    <row r="44" spans="1:29" ht="12.95" customHeight="1">
      <c r="A44" s="2260"/>
      <c r="B44" s="2276"/>
      <c r="C44" s="2276"/>
      <c r="D44" s="2276"/>
      <c r="E44" s="2276"/>
      <c r="F44" s="2276"/>
      <c r="G44" s="2263"/>
      <c r="H44" s="2263"/>
      <c r="I44" s="2263"/>
      <c r="J44" s="2263"/>
      <c r="K44" s="2263"/>
      <c r="L44" s="2263"/>
      <c r="M44" s="2263"/>
      <c r="N44" s="2263"/>
      <c r="O44" s="2263"/>
      <c r="P44" s="2263"/>
      <c r="Q44" s="2263"/>
      <c r="R44" s="2263"/>
      <c r="S44" s="2263"/>
      <c r="T44" s="2263"/>
      <c r="U44" s="2263"/>
      <c r="V44" s="2263"/>
      <c r="W44" s="2263"/>
      <c r="X44" s="2277"/>
      <c r="Y44" s="2277"/>
      <c r="Z44" s="2278"/>
    </row>
    <row r="45" spans="1:29" ht="12.95" customHeight="1">
      <c r="A45" s="2279"/>
      <c r="B45" s="2250"/>
      <c r="C45" s="2250"/>
      <c r="D45" s="2250"/>
      <c r="E45" s="2250"/>
      <c r="F45" s="2250"/>
      <c r="G45" s="2252"/>
      <c r="H45" s="2252"/>
      <c r="I45" s="2252"/>
      <c r="J45" s="2252"/>
      <c r="K45" s="2252"/>
      <c r="L45" s="2252"/>
      <c r="M45" s="2252"/>
      <c r="N45" s="2252"/>
      <c r="O45" s="2252"/>
      <c r="P45" s="2252"/>
      <c r="Q45" s="2252"/>
      <c r="R45" s="2252"/>
      <c r="S45" s="2252"/>
      <c r="T45" s="2252"/>
      <c r="U45" s="2252"/>
      <c r="V45" s="2252"/>
      <c r="W45" s="2252"/>
      <c r="X45" s="2280"/>
      <c r="Y45" s="2280"/>
      <c r="Z45" s="2255"/>
    </row>
    <row r="46" spans="1:29" ht="12.95" customHeight="1">
      <c r="A46" s="2279"/>
      <c r="B46" s="2250"/>
      <c r="C46" s="2250"/>
      <c r="D46" s="2250"/>
      <c r="E46" s="2250"/>
      <c r="F46" s="2250"/>
      <c r="G46" s="2252"/>
      <c r="H46" s="2252"/>
      <c r="I46" s="2252"/>
      <c r="J46" s="2252"/>
      <c r="K46" s="2252"/>
      <c r="L46" s="2252"/>
      <c r="M46" s="2252"/>
      <c r="N46" s="2252"/>
      <c r="O46" s="2252"/>
      <c r="P46" s="2252"/>
      <c r="Q46" s="2252"/>
      <c r="R46" s="2252"/>
      <c r="S46" s="2252"/>
      <c r="T46" s="2252"/>
      <c r="U46" s="2252"/>
      <c r="V46" s="2252"/>
      <c r="W46" s="2252"/>
      <c r="X46" s="2280"/>
      <c r="Y46" s="2280"/>
      <c r="Z46" s="2255"/>
    </row>
    <row r="47" spans="1:29" ht="12.95" customHeight="1">
      <c r="A47" s="2279"/>
      <c r="B47" s="2250"/>
      <c r="C47" s="2250"/>
      <c r="D47" s="2250"/>
      <c r="E47" s="2250"/>
      <c r="F47" s="2250"/>
      <c r="G47" s="2252"/>
      <c r="H47" s="2252"/>
      <c r="I47" s="2252"/>
      <c r="J47" s="2252"/>
      <c r="K47" s="2252"/>
      <c r="L47" s="2252"/>
      <c r="M47" s="2252"/>
      <c r="N47" s="2252"/>
      <c r="O47" s="2252"/>
      <c r="P47" s="2252"/>
      <c r="Q47" s="2252"/>
      <c r="R47" s="2252"/>
      <c r="S47" s="2252"/>
      <c r="T47" s="2252"/>
      <c r="U47" s="2252"/>
      <c r="V47" s="2252"/>
      <c r="W47" s="2252"/>
      <c r="X47" s="2280"/>
      <c r="Y47" s="2280"/>
      <c r="Z47" s="2255"/>
    </row>
    <row r="48" spans="1:29" ht="12.95" customHeight="1">
      <c r="A48" s="2279"/>
      <c r="B48" s="2250"/>
      <c r="C48" s="2250"/>
      <c r="D48" s="2250"/>
      <c r="E48" s="2250"/>
      <c r="F48" s="2250"/>
      <c r="G48" s="2252"/>
      <c r="H48" s="2252"/>
      <c r="I48" s="2252"/>
      <c r="J48" s="2252"/>
      <c r="K48" s="2252"/>
      <c r="L48" s="2252"/>
      <c r="M48" s="2252"/>
      <c r="N48" s="2252"/>
      <c r="O48" s="2252"/>
      <c r="P48" s="2252"/>
      <c r="Q48" s="2252"/>
      <c r="R48" s="2252"/>
      <c r="S48" s="2252"/>
      <c r="T48" s="2252"/>
      <c r="U48" s="2252"/>
      <c r="V48" s="2252"/>
      <c r="W48" s="2252"/>
      <c r="X48" s="2280"/>
      <c r="Y48" s="2280"/>
      <c r="Z48" s="2255"/>
    </row>
    <row r="49" spans="1:26" ht="12.95" customHeight="1">
      <c r="A49" s="2279"/>
      <c r="B49" s="2250"/>
      <c r="C49" s="2250"/>
      <c r="D49" s="2250"/>
      <c r="E49" s="2250"/>
      <c r="F49" s="2250"/>
      <c r="G49" s="2252"/>
      <c r="H49" s="2252"/>
      <c r="I49" s="2252"/>
      <c r="J49" s="2252"/>
      <c r="K49" s="2252"/>
      <c r="L49" s="2252"/>
      <c r="M49" s="2252"/>
      <c r="N49" s="2252"/>
      <c r="O49" s="2252"/>
      <c r="P49" s="2252"/>
      <c r="Q49" s="2252"/>
      <c r="R49" s="2252"/>
      <c r="S49" s="2252"/>
      <c r="T49" s="2252"/>
      <c r="U49" s="2252"/>
      <c r="V49" s="2252"/>
      <c r="W49" s="2252"/>
      <c r="X49" s="2280"/>
      <c r="Y49" s="2280"/>
      <c r="Z49" s="2255"/>
    </row>
    <row r="50" spans="1:26" ht="12.95" customHeight="1">
      <c r="A50" s="2279"/>
      <c r="B50" s="2250"/>
      <c r="C50" s="2250"/>
      <c r="D50" s="2250"/>
      <c r="E50" s="2250"/>
      <c r="F50" s="2250"/>
      <c r="G50" s="2252"/>
      <c r="H50" s="2252"/>
      <c r="I50" s="2252"/>
      <c r="J50" s="2252"/>
      <c r="K50" s="2252"/>
      <c r="L50" s="2252"/>
      <c r="M50" s="2252"/>
      <c r="N50" s="2252"/>
      <c r="O50" s="2252"/>
      <c r="P50" s="2252"/>
      <c r="Q50" s="2252"/>
      <c r="R50" s="2252"/>
      <c r="S50" s="2252"/>
      <c r="T50" s="2252"/>
      <c r="U50" s="2252"/>
      <c r="V50" s="2252"/>
      <c r="W50" s="2252"/>
      <c r="X50" s="2280"/>
      <c r="Y50" s="2280"/>
      <c r="Z50" s="2255"/>
    </row>
    <row r="51" spans="1:26" ht="12.95" customHeight="1">
      <c r="A51" s="2279"/>
      <c r="B51" s="2250"/>
      <c r="C51" s="2250"/>
      <c r="D51" s="2250"/>
      <c r="E51" s="2250"/>
      <c r="F51" s="2250"/>
      <c r="G51" s="2252"/>
      <c r="H51" s="2252"/>
      <c r="I51" s="2252"/>
      <c r="J51" s="2252"/>
      <c r="K51" s="2252"/>
      <c r="L51" s="2252"/>
      <c r="M51" s="2252"/>
      <c r="N51" s="2252"/>
      <c r="O51" s="2252"/>
      <c r="P51" s="2252"/>
      <c r="Q51" s="2252"/>
      <c r="R51" s="2252"/>
      <c r="S51" s="2252"/>
      <c r="T51" s="2252"/>
      <c r="U51" s="2252"/>
      <c r="V51" s="2252"/>
      <c r="W51" s="2252"/>
      <c r="X51" s="2280"/>
      <c r="Y51" s="2280"/>
      <c r="Z51" s="2255"/>
    </row>
    <row r="52" spans="1:26" ht="12.95" customHeight="1">
      <c r="A52" s="2279"/>
      <c r="B52" s="2250"/>
      <c r="C52" s="2250"/>
      <c r="D52" s="2250"/>
      <c r="E52" s="2250"/>
      <c r="F52" s="2250"/>
      <c r="G52" s="2252"/>
      <c r="H52" s="2252"/>
      <c r="I52" s="2252"/>
      <c r="J52" s="2252"/>
      <c r="K52" s="2252"/>
      <c r="L52" s="2252"/>
      <c r="M52" s="2252"/>
      <c r="N52" s="2252"/>
      <c r="O52" s="2252"/>
      <c r="P52" s="2252"/>
      <c r="Q52" s="2252"/>
      <c r="R52" s="2252"/>
      <c r="S52" s="2252"/>
      <c r="T52" s="2252"/>
      <c r="U52" s="2252"/>
      <c r="V52" s="2252"/>
      <c r="W52" s="2252"/>
      <c r="X52" s="2280"/>
      <c r="Y52" s="2280"/>
      <c r="Z52" s="2255"/>
    </row>
    <row r="53" spans="1:26" ht="12.95" customHeight="1">
      <c r="A53" s="2279"/>
      <c r="B53" s="2250"/>
      <c r="C53" s="2250"/>
      <c r="D53" s="2250"/>
      <c r="E53" s="2250"/>
      <c r="F53" s="2250"/>
      <c r="G53" s="2252"/>
      <c r="H53" s="2252"/>
      <c r="I53" s="2252"/>
      <c r="J53" s="2252"/>
      <c r="K53" s="2252"/>
      <c r="L53" s="2252"/>
      <c r="M53" s="2252"/>
      <c r="N53" s="2252"/>
      <c r="O53" s="2252"/>
      <c r="P53" s="2252"/>
      <c r="Q53" s="2252"/>
      <c r="R53" s="2252"/>
      <c r="S53" s="2252"/>
      <c r="T53" s="2252"/>
      <c r="U53" s="2252"/>
      <c r="V53" s="2252"/>
      <c r="W53" s="2252"/>
      <c r="X53" s="2280"/>
      <c r="Y53" s="2280"/>
      <c r="Z53" s="2255"/>
    </row>
    <row r="54" spans="1:26" ht="12.95" customHeight="1">
      <c r="A54" s="2279"/>
      <c r="B54" s="2250"/>
      <c r="C54" s="2250"/>
      <c r="D54" s="2250"/>
      <c r="E54" s="2250"/>
      <c r="F54" s="2250"/>
      <c r="G54" s="2252"/>
      <c r="H54" s="2252"/>
      <c r="I54" s="2252"/>
      <c r="J54" s="2252"/>
      <c r="K54" s="2252"/>
      <c r="L54" s="2252"/>
      <c r="M54" s="2252"/>
      <c r="N54" s="2252"/>
      <c r="O54" s="2252"/>
      <c r="P54" s="2252"/>
      <c r="Q54" s="2252"/>
      <c r="R54" s="2252"/>
      <c r="S54" s="2252"/>
      <c r="T54" s="2252"/>
      <c r="U54" s="2252"/>
      <c r="V54" s="2252"/>
      <c r="W54" s="2252"/>
      <c r="X54" s="2280"/>
      <c r="Y54" s="2280"/>
      <c r="Z54" s="2255"/>
    </row>
    <row r="55" spans="1:26" ht="12.95" customHeight="1">
      <c r="A55" s="2279"/>
      <c r="B55" s="2250"/>
      <c r="C55" s="2250"/>
      <c r="D55" s="2250"/>
      <c r="E55" s="2250"/>
      <c r="F55" s="2250"/>
      <c r="G55" s="2252"/>
      <c r="H55" s="2252"/>
      <c r="I55" s="2252"/>
      <c r="J55" s="2252"/>
      <c r="K55" s="2252"/>
      <c r="L55" s="2252"/>
      <c r="M55" s="2252"/>
      <c r="N55" s="2252"/>
      <c r="O55" s="2252"/>
      <c r="P55" s="2252"/>
      <c r="Q55" s="2252"/>
      <c r="R55" s="2252"/>
      <c r="S55" s="2252"/>
      <c r="T55" s="2252"/>
      <c r="U55" s="2252"/>
      <c r="V55" s="2252"/>
      <c r="W55" s="2252"/>
      <c r="X55" s="2280"/>
      <c r="Y55" s="2280"/>
      <c r="Z55" s="2255"/>
    </row>
    <row r="56" spans="1:26" ht="12.95" customHeight="1">
      <c r="A56" s="2279"/>
      <c r="B56" s="2250"/>
      <c r="C56" s="2250"/>
      <c r="D56" s="2250"/>
      <c r="E56" s="2250"/>
      <c r="F56" s="2250"/>
      <c r="G56" s="2252"/>
      <c r="H56" s="2252"/>
      <c r="I56" s="2252"/>
      <c r="J56" s="2252"/>
      <c r="K56" s="2252"/>
      <c r="L56" s="2252"/>
      <c r="M56" s="2252"/>
      <c r="N56" s="2252"/>
      <c r="O56" s="2252"/>
      <c r="P56" s="2252"/>
      <c r="Q56" s="2252"/>
      <c r="R56" s="2252"/>
      <c r="S56" s="2252"/>
      <c r="T56" s="2252"/>
      <c r="U56" s="2252"/>
      <c r="V56" s="2252"/>
      <c r="W56" s="2252"/>
      <c r="X56" s="2280"/>
      <c r="Y56" s="2280"/>
      <c r="Z56" s="2255"/>
    </row>
    <row r="57" spans="1:26" ht="12.95" customHeight="1">
      <c r="A57" s="2279"/>
      <c r="B57" s="2250"/>
      <c r="C57" s="2250"/>
      <c r="D57" s="2250"/>
      <c r="E57" s="2250"/>
      <c r="F57" s="2250"/>
      <c r="G57" s="2252"/>
      <c r="H57" s="2252"/>
      <c r="I57" s="2252"/>
      <c r="J57" s="2252"/>
      <c r="K57" s="2252"/>
      <c r="L57" s="2252"/>
      <c r="M57" s="2252"/>
      <c r="N57" s="2252"/>
      <c r="O57" s="2252"/>
      <c r="P57" s="2252"/>
      <c r="Q57" s="2252"/>
      <c r="R57" s="2252"/>
      <c r="S57" s="2252"/>
      <c r="T57" s="2252"/>
      <c r="U57" s="2252"/>
      <c r="V57" s="2252"/>
      <c r="W57" s="2252"/>
      <c r="X57" s="2280"/>
      <c r="Y57" s="2280"/>
      <c r="Z57" s="2255"/>
    </row>
    <row r="58" spans="1:26" ht="12.95" customHeight="1">
      <c r="A58" s="2279"/>
      <c r="B58" s="2250"/>
      <c r="C58" s="2250"/>
      <c r="D58" s="2250"/>
      <c r="E58" s="2250"/>
      <c r="F58" s="2250"/>
      <c r="G58" s="2252"/>
      <c r="H58" s="2252"/>
      <c r="I58" s="2252"/>
      <c r="J58" s="2252"/>
      <c r="K58" s="2252"/>
      <c r="L58" s="2252"/>
      <c r="M58" s="2252"/>
      <c r="N58" s="2252"/>
      <c r="O58" s="2252"/>
      <c r="P58" s="2252"/>
      <c r="Q58" s="2252"/>
      <c r="R58" s="2252"/>
      <c r="S58" s="2252"/>
      <c r="T58" s="2252"/>
      <c r="U58" s="2252"/>
      <c r="V58" s="2252"/>
      <c r="W58" s="2252"/>
      <c r="X58" s="2280"/>
      <c r="Y58" s="2280"/>
      <c r="Z58" s="2255"/>
    </row>
    <row r="59" spans="1:26" ht="12.95" customHeight="1">
      <c r="A59" s="2279"/>
      <c r="B59" s="2250"/>
      <c r="C59" s="2250"/>
      <c r="D59" s="2250"/>
      <c r="E59" s="2250"/>
      <c r="F59" s="2250"/>
      <c r="G59" s="2252"/>
      <c r="H59" s="2252"/>
      <c r="I59" s="2252"/>
      <c r="J59" s="2252"/>
      <c r="K59" s="2252"/>
      <c r="L59" s="2252"/>
      <c r="M59" s="2252"/>
      <c r="N59" s="2252"/>
      <c r="O59" s="2252"/>
      <c r="P59" s="2252"/>
      <c r="Q59" s="2252"/>
      <c r="R59" s="2252"/>
      <c r="S59" s="2252"/>
      <c r="T59" s="2252"/>
      <c r="U59" s="2252"/>
      <c r="V59" s="2252"/>
      <c r="W59" s="2252"/>
      <c r="X59" s="2280"/>
      <c r="Y59" s="2280"/>
      <c r="Z59" s="2258"/>
    </row>
    <row r="60" spans="1:26" ht="12.95" customHeight="1">
      <c r="A60" s="3502" t="s">
        <v>388</v>
      </c>
      <c r="B60" s="2276"/>
      <c r="C60" s="2276"/>
      <c r="D60" s="2276"/>
      <c r="E60" s="2276"/>
      <c r="F60" s="2276"/>
      <c r="G60" s="2263"/>
      <c r="H60" s="2263"/>
      <c r="I60" s="2263"/>
      <c r="J60" s="2263"/>
      <c r="K60" s="2263"/>
      <c r="L60" s="2263"/>
      <c r="M60" s="2263"/>
      <c r="N60" s="2263"/>
      <c r="O60" s="2263"/>
      <c r="P60" s="2263"/>
      <c r="Q60" s="2263"/>
      <c r="R60" s="2263"/>
      <c r="S60" s="2263"/>
      <c r="T60" s="2263"/>
      <c r="U60" s="2263"/>
      <c r="V60" s="2263"/>
      <c r="W60" s="2276"/>
      <c r="X60" s="3208"/>
      <c r="Y60" s="2277"/>
    </row>
    <row r="61" spans="1:26" ht="12.95" customHeight="1">
      <c r="A61" s="2252"/>
      <c r="B61" s="2250"/>
      <c r="C61" s="2250"/>
      <c r="D61" s="2250"/>
      <c r="E61" s="2250"/>
      <c r="F61" s="2250"/>
      <c r="G61" s="2252"/>
      <c r="H61" s="2252"/>
      <c r="I61" s="2252"/>
      <c r="J61" s="2252"/>
      <c r="K61" s="2252"/>
      <c r="L61" s="2252"/>
      <c r="M61" s="2252"/>
      <c r="N61" s="2252"/>
      <c r="O61" s="2252"/>
      <c r="P61" s="2252"/>
      <c r="Q61" s="2252"/>
      <c r="R61" s="2252"/>
      <c r="S61" s="2252"/>
      <c r="T61" s="2252"/>
      <c r="U61" s="2252"/>
      <c r="V61" s="2252"/>
      <c r="W61" s="2252"/>
      <c r="X61" s="1528"/>
      <c r="Y61" s="2250"/>
      <c r="Z61" s="2250"/>
    </row>
    <row r="62" spans="1:26" ht="12.95" customHeight="1">
      <c r="A62" s="2251">
        <v>78</v>
      </c>
      <c r="B62" s="2250"/>
      <c r="C62" s="2250"/>
      <c r="D62" s="2250"/>
      <c r="E62" s="2250"/>
      <c r="F62" s="2251"/>
      <c r="G62" s="2252"/>
      <c r="H62" s="2252"/>
      <c r="I62" s="2252"/>
      <c r="J62" s="2252"/>
      <c r="K62" s="2252"/>
      <c r="L62" s="2252"/>
      <c r="M62" s="2252"/>
      <c r="N62" s="2252"/>
      <c r="O62" s="2252"/>
      <c r="P62" s="2252"/>
      <c r="Q62" s="2252"/>
      <c r="R62" s="2252"/>
      <c r="S62" s="2252"/>
      <c r="T62" s="2252"/>
      <c r="U62" s="2252"/>
      <c r="V62" s="2252"/>
      <c r="W62" s="2250"/>
      <c r="X62" s="1528"/>
      <c r="Y62" s="2250"/>
      <c r="Z62" s="2253" t="s">
        <v>3204</v>
      </c>
    </row>
    <row r="63" spans="1:26" ht="12.95" customHeight="1">
      <c r="A63" s="3885" t="s">
        <v>2484</v>
      </c>
      <c r="B63" s="3886"/>
      <c r="C63" s="3886"/>
      <c r="D63" s="3886"/>
      <c r="E63" s="3886"/>
      <c r="F63" s="3886"/>
      <c r="G63" s="3886"/>
      <c r="H63" s="3886"/>
      <c r="I63" s="3886"/>
      <c r="J63" s="3886"/>
      <c r="K63" s="3886"/>
      <c r="L63" s="3886"/>
      <c r="M63" s="3886"/>
      <c r="N63" s="3886"/>
      <c r="O63" s="3886"/>
      <c r="P63" s="3886"/>
      <c r="Q63" s="3886"/>
      <c r="R63" s="3886"/>
      <c r="S63" s="3886"/>
      <c r="T63" s="3886"/>
      <c r="U63" s="3886"/>
      <c r="V63" s="3886"/>
      <c r="W63" s="3886"/>
      <c r="X63" s="3886"/>
      <c r="Y63" s="3886"/>
      <c r="Z63" s="3887"/>
    </row>
    <row r="64" spans="1:26" ht="12.95" customHeight="1">
      <c r="A64" s="3888"/>
      <c r="B64" s="3889"/>
      <c r="C64" s="3889"/>
      <c r="D64" s="3889"/>
      <c r="E64" s="3889"/>
      <c r="F64" s="3889"/>
      <c r="G64" s="3889"/>
      <c r="H64" s="3889"/>
      <c r="I64" s="3889"/>
      <c r="J64" s="3889"/>
      <c r="K64" s="3889"/>
      <c r="L64" s="3889"/>
      <c r="M64" s="3889"/>
      <c r="N64" s="3889"/>
      <c r="O64" s="3889"/>
      <c r="P64" s="3889"/>
      <c r="Q64" s="3889"/>
      <c r="R64" s="3889"/>
      <c r="S64" s="3889"/>
      <c r="T64" s="3889"/>
      <c r="U64" s="3889"/>
      <c r="V64" s="3889"/>
      <c r="W64" s="3889"/>
      <c r="X64" s="3889"/>
      <c r="Y64" s="3889"/>
      <c r="Z64" s="3890"/>
    </row>
    <row r="65" spans="1:26" ht="12.95" customHeight="1">
      <c r="A65" s="2254"/>
      <c r="B65" s="2250"/>
      <c r="C65" s="2250"/>
      <c r="D65" s="2250"/>
      <c r="E65" s="2250"/>
      <c r="F65" s="2250"/>
      <c r="G65" s="2252"/>
      <c r="H65" s="2252"/>
      <c r="I65" s="2252"/>
      <c r="J65" s="2252"/>
      <c r="K65" s="2252"/>
      <c r="L65" s="2252"/>
      <c r="M65" s="2252"/>
      <c r="N65" s="2252"/>
      <c r="O65" s="2252"/>
      <c r="P65" s="2252"/>
      <c r="Q65" s="2252"/>
      <c r="R65" s="2252"/>
      <c r="S65" s="2252"/>
      <c r="T65" s="2252"/>
      <c r="U65" s="2252"/>
      <c r="V65" s="2252"/>
      <c r="W65" s="2252"/>
      <c r="X65" s="1528"/>
      <c r="Y65" s="2250"/>
      <c r="Z65" s="2255"/>
    </row>
    <row r="66" spans="1:26" ht="12.95" customHeight="1">
      <c r="A66" s="2254"/>
      <c r="B66" s="2256"/>
      <c r="C66" s="2256"/>
      <c r="D66" s="2256"/>
      <c r="E66" s="2256"/>
      <c r="F66" s="2256"/>
      <c r="G66" s="2257"/>
      <c r="H66" s="2257"/>
      <c r="I66" s="2257"/>
      <c r="J66" s="2257" t="s">
        <v>2485</v>
      </c>
      <c r="K66" s="2257"/>
      <c r="L66" s="2257"/>
      <c r="M66" s="2257"/>
      <c r="N66" s="2257"/>
      <c r="O66" s="2257"/>
      <c r="P66" s="2257"/>
      <c r="Q66" s="2257"/>
      <c r="R66" s="2257"/>
      <c r="S66" s="2257"/>
      <c r="T66" s="2257"/>
      <c r="U66" s="2257"/>
      <c r="V66" s="2257"/>
      <c r="W66" s="2257"/>
      <c r="X66" s="2267"/>
      <c r="Y66" s="2256"/>
      <c r="Z66" s="2258"/>
    </row>
    <row r="67" spans="1:26" ht="12.95" customHeight="1">
      <c r="A67" s="2261" t="s">
        <v>7</v>
      </c>
      <c r="B67" s="2261" t="s">
        <v>71</v>
      </c>
      <c r="C67" s="2262"/>
      <c r="D67" s="2262"/>
      <c r="E67" s="2262"/>
      <c r="F67" s="2262" t="s">
        <v>2486</v>
      </c>
      <c r="G67" s="2263"/>
      <c r="H67" s="2263"/>
      <c r="I67" s="2263"/>
      <c r="J67" s="2263"/>
      <c r="K67" s="2263"/>
      <c r="L67" s="2263"/>
      <c r="M67" s="2263"/>
      <c r="N67" s="2263"/>
      <c r="O67" s="2263"/>
      <c r="P67" s="2263"/>
      <c r="Q67" s="2263"/>
      <c r="R67" s="2263"/>
      <c r="S67" s="2263"/>
      <c r="T67" s="2263"/>
      <c r="U67" s="2263"/>
      <c r="V67" s="2263"/>
      <c r="W67" s="2263"/>
      <c r="X67" s="2264" t="s">
        <v>2487</v>
      </c>
      <c r="Y67" s="2264" t="s">
        <v>2488</v>
      </c>
      <c r="Z67" s="2261" t="s">
        <v>7</v>
      </c>
    </row>
    <row r="68" spans="1:26" ht="12.95" customHeight="1">
      <c r="A68" s="2266" t="s">
        <v>17</v>
      </c>
      <c r="B68" s="2266" t="s">
        <v>79</v>
      </c>
      <c r="C68" s="2267"/>
      <c r="D68" s="2267"/>
      <c r="E68" s="2267"/>
      <c r="F68" s="2267" t="s">
        <v>24</v>
      </c>
      <c r="G68" s="2268" t="s">
        <v>2489</v>
      </c>
      <c r="H68" s="2268" t="s">
        <v>2490</v>
      </c>
      <c r="I68" s="2268" t="s">
        <v>2491</v>
      </c>
      <c r="J68" s="2268" t="s">
        <v>2492</v>
      </c>
      <c r="K68" s="2268" t="s">
        <v>2493</v>
      </c>
      <c r="L68" s="2268" t="s">
        <v>2494</v>
      </c>
      <c r="M68" s="2268" t="s">
        <v>2495</v>
      </c>
      <c r="N68" s="2268" t="s">
        <v>2496</v>
      </c>
      <c r="O68" s="2268" t="s">
        <v>2497</v>
      </c>
      <c r="P68" s="2268" t="s">
        <v>2498</v>
      </c>
      <c r="Q68" s="2268" t="s">
        <v>2499</v>
      </c>
      <c r="R68" s="2268" t="s">
        <v>2500</v>
      </c>
      <c r="S68" s="2268"/>
      <c r="T68" s="2268"/>
      <c r="U68" s="2268"/>
      <c r="V68" s="2268"/>
      <c r="W68" s="2268"/>
      <c r="X68" s="2269" t="s">
        <v>25</v>
      </c>
      <c r="Y68" s="2269" t="s">
        <v>26</v>
      </c>
      <c r="Z68" s="2266" t="s">
        <v>17</v>
      </c>
    </row>
    <row r="69" spans="1:26" ht="12.95" customHeight="1">
      <c r="A69" s="2266"/>
      <c r="B69" s="2258"/>
      <c r="C69" s="2256"/>
      <c r="D69" s="2256"/>
      <c r="E69" s="2256" t="s">
        <v>2564</v>
      </c>
      <c r="F69" s="2256" t="s">
        <v>2565</v>
      </c>
      <c r="G69" s="2257"/>
      <c r="H69" s="2257"/>
      <c r="I69" s="2257"/>
      <c r="J69" s="2257"/>
      <c r="K69" s="2257"/>
      <c r="L69" s="2257"/>
      <c r="M69" s="2257"/>
      <c r="N69" s="2257"/>
      <c r="O69" s="2257"/>
      <c r="P69" s="2257"/>
      <c r="Q69" s="2257"/>
      <c r="R69" s="2257"/>
      <c r="S69" s="2257"/>
      <c r="T69" s="2257"/>
      <c r="U69" s="2257"/>
      <c r="V69" s="2257"/>
      <c r="W69" s="2257"/>
      <c r="X69" s="2269"/>
      <c r="Y69" s="2283"/>
      <c r="Z69" s="2266"/>
    </row>
    <row r="70" spans="1:26" ht="12.95" customHeight="1">
      <c r="A70" s="2266">
        <v>31</v>
      </c>
      <c r="B70" s="2258"/>
      <c r="C70" s="2256"/>
      <c r="D70" s="2256"/>
      <c r="E70" s="2256" t="s">
        <v>2566</v>
      </c>
      <c r="F70" s="2256" t="s">
        <v>2533</v>
      </c>
      <c r="G70" s="2257"/>
      <c r="H70" s="2257"/>
      <c r="I70" s="2257"/>
      <c r="J70" s="2257"/>
      <c r="K70" s="2257"/>
      <c r="L70" s="2257"/>
      <c r="M70" s="2257"/>
      <c r="N70" s="2257"/>
      <c r="O70" s="2257"/>
      <c r="P70" s="2257"/>
      <c r="Q70" s="2257"/>
      <c r="R70" s="2257"/>
      <c r="S70" s="2257"/>
      <c r="T70" s="2257"/>
      <c r="U70" s="2257"/>
      <c r="V70" s="2257"/>
      <c r="W70" s="2257"/>
      <c r="X70" s="2988"/>
      <c r="Y70" s="2283" t="s">
        <v>2503</v>
      </c>
      <c r="Z70" s="2266">
        <v>31</v>
      </c>
    </row>
    <row r="71" spans="1:26" ht="12.95" customHeight="1">
      <c r="A71" s="2266">
        <v>32</v>
      </c>
      <c r="B71" s="2258"/>
      <c r="C71" s="2256"/>
      <c r="D71" s="2256"/>
      <c r="E71" s="2256" t="s">
        <v>2567</v>
      </c>
      <c r="F71" s="2256" t="s">
        <v>2535</v>
      </c>
      <c r="G71" s="2257"/>
      <c r="H71" s="2257"/>
      <c r="I71" s="2257"/>
      <c r="J71" s="2257"/>
      <c r="K71" s="2257"/>
      <c r="L71" s="2257"/>
      <c r="M71" s="2257"/>
      <c r="N71" s="2257"/>
      <c r="O71" s="2257"/>
      <c r="P71" s="2257"/>
      <c r="Q71" s="2257"/>
      <c r="R71" s="2257"/>
      <c r="S71" s="2257"/>
      <c r="T71" s="2257"/>
      <c r="U71" s="2257"/>
      <c r="V71" s="2257"/>
      <c r="W71" s="2257"/>
      <c r="X71" s="2283">
        <v>7843</v>
      </c>
      <c r="Y71" s="2283" t="s">
        <v>2503</v>
      </c>
      <c r="Z71" s="2266">
        <v>32</v>
      </c>
    </row>
    <row r="72" spans="1:26" ht="12.95" customHeight="1">
      <c r="A72" s="2266">
        <v>33</v>
      </c>
      <c r="B72" s="2258"/>
      <c r="C72" s="2256"/>
      <c r="D72" s="2256"/>
      <c r="E72" s="2256" t="s">
        <v>2568</v>
      </c>
      <c r="F72" s="2256" t="s">
        <v>2537</v>
      </c>
      <c r="G72" s="2257"/>
      <c r="H72" s="2257"/>
      <c r="I72" s="2257"/>
      <c r="J72" s="2257"/>
      <c r="K72" s="2257"/>
      <c r="L72" s="2257"/>
      <c r="M72" s="2257"/>
      <c r="N72" s="2257"/>
      <c r="O72" s="2257"/>
      <c r="P72" s="2257"/>
      <c r="Q72" s="2257"/>
      <c r="R72" s="2257"/>
      <c r="S72" s="2257"/>
      <c r="T72" s="2257"/>
      <c r="U72" s="2257"/>
      <c r="V72" s="2257"/>
      <c r="W72" s="2257"/>
      <c r="X72" s="2283">
        <v>118259</v>
      </c>
      <c r="Y72" s="2283" t="s">
        <v>2503</v>
      </c>
      <c r="Z72" s="2266">
        <v>33</v>
      </c>
    </row>
    <row r="73" spans="1:26" ht="12.95" customHeight="1">
      <c r="A73" s="2266">
        <v>34</v>
      </c>
      <c r="B73" s="2258"/>
      <c r="C73" s="2256"/>
      <c r="D73" s="2256"/>
      <c r="E73" s="2256" t="s">
        <v>2569</v>
      </c>
      <c r="F73" s="2256" t="s">
        <v>2539</v>
      </c>
      <c r="G73" s="2257"/>
      <c r="H73" s="2257"/>
      <c r="I73" s="2257"/>
      <c r="J73" s="2257"/>
      <c r="K73" s="2257"/>
      <c r="L73" s="2257"/>
      <c r="M73" s="2257"/>
      <c r="N73" s="2257"/>
      <c r="O73" s="2257"/>
      <c r="P73" s="2257"/>
      <c r="Q73" s="2257"/>
      <c r="R73" s="2257"/>
      <c r="S73" s="2257"/>
      <c r="T73" s="2257"/>
      <c r="U73" s="2257"/>
      <c r="V73" s="2257"/>
      <c r="W73" s="2257"/>
      <c r="X73" s="2283">
        <v>156144</v>
      </c>
      <c r="Y73" s="2283" t="s">
        <v>2503</v>
      </c>
      <c r="Z73" s="2266">
        <v>34</v>
      </c>
    </row>
    <row r="74" spans="1:26" ht="12.95" customHeight="1">
      <c r="A74" s="2266">
        <v>35</v>
      </c>
      <c r="B74" s="2258"/>
      <c r="C74" s="2256"/>
      <c r="D74" s="2256"/>
      <c r="E74" s="2256" t="s">
        <v>2570</v>
      </c>
      <c r="F74" s="2256" t="s">
        <v>2541</v>
      </c>
      <c r="G74" s="2257"/>
      <c r="H74" s="2257"/>
      <c r="I74" s="2257"/>
      <c r="J74" s="2257"/>
      <c r="K74" s="2257"/>
      <c r="L74" s="2257"/>
      <c r="M74" s="2257"/>
      <c r="N74" s="2257"/>
      <c r="O74" s="2257"/>
      <c r="P74" s="2257"/>
      <c r="Q74" s="2257"/>
      <c r="R74" s="2257"/>
      <c r="S74" s="2257"/>
      <c r="T74" s="2257"/>
      <c r="U74" s="2257"/>
      <c r="V74" s="2257"/>
      <c r="W74" s="2257"/>
      <c r="X74" s="2283">
        <v>67237</v>
      </c>
      <c r="Y74" s="2283" t="s">
        <v>2503</v>
      </c>
      <c r="Z74" s="2266">
        <v>35</v>
      </c>
    </row>
    <row r="75" spans="1:26" ht="12.95" customHeight="1">
      <c r="A75" s="2266">
        <v>36</v>
      </c>
      <c r="B75" s="2258"/>
      <c r="C75" s="2256"/>
      <c r="D75" s="2256"/>
      <c r="E75" s="2256" t="s">
        <v>2571</v>
      </c>
      <c r="F75" s="2256" t="s">
        <v>2543</v>
      </c>
      <c r="G75" s="2257"/>
      <c r="H75" s="2257"/>
      <c r="I75" s="2257"/>
      <c r="J75" s="2257"/>
      <c r="K75" s="2257"/>
      <c r="L75" s="2257"/>
      <c r="M75" s="2257"/>
      <c r="N75" s="2257"/>
      <c r="O75" s="2257"/>
      <c r="P75" s="2257"/>
      <c r="Q75" s="2257"/>
      <c r="R75" s="2257"/>
      <c r="S75" s="2257"/>
      <c r="T75" s="2257"/>
      <c r="U75" s="2257"/>
      <c r="V75" s="2257"/>
      <c r="W75" s="2257"/>
      <c r="X75" s="2283">
        <v>125095</v>
      </c>
      <c r="Y75" s="2283" t="s">
        <v>2503</v>
      </c>
      <c r="Z75" s="2266">
        <v>36</v>
      </c>
    </row>
    <row r="76" spans="1:26" ht="12.95" customHeight="1">
      <c r="A76" s="2266">
        <v>37</v>
      </c>
      <c r="B76" s="2258"/>
      <c r="C76" s="2256"/>
      <c r="D76" s="2256"/>
      <c r="E76" s="2256" t="s">
        <v>2572</v>
      </c>
      <c r="F76" s="2256" t="s">
        <v>2545</v>
      </c>
      <c r="G76" s="2257"/>
      <c r="H76" s="2257"/>
      <c r="I76" s="2257"/>
      <c r="J76" s="2257"/>
      <c r="K76" s="2257"/>
      <c r="L76" s="2257"/>
      <c r="M76" s="2257"/>
      <c r="N76" s="2257"/>
      <c r="O76" s="2257"/>
      <c r="P76" s="2257"/>
      <c r="Q76" s="2257"/>
      <c r="R76" s="2257"/>
      <c r="S76" s="2257"/>
      <c r="T76" s="2257"/>
      <c r="U76" s="2257"/>
      <c r="V76" s="2257"/>
      <c r="W76" s="2257"/>
      <c r="X76" s="2283">
        <v>53594</v>
      </c>
      <c r="Y76" s="2283" t="s">
        <v>2503</v>
      </c>
      <c r="Z76" s="2266">
        <v>37</v>
      </c>
    </row>
    <row r="77" spans="1:26" ht="12.95" customHeight="1">
      <c r="A77" s="2266">
        <v>38</v>
      </c>
      <c r="B77" s="2258"/>
      <c r="C77" s="2256"/>
      <c r="D77" s="2256"/>
      <c r="E77" s="2256" t="s">
        <v>2573</v>
      </c>
      <c r="F77" s="2256" t="s">
        <v>2547</v>
      </c>
      <c r="G77" s="2257"/>
      <c r="H77" s="2257"/>
      <c r="I77" s="2257"/>
      <c r="J77" s="2257"/>
      <c r="K77" s="2257"/>
      <c r="L77" s="2257"/>
      <c r="M77" s="2257"/>
      <c r="N77" s="2257"/>
      <c r="O77" s="2257"/>
      <c r="P77" s="2257"/>
      <c r="Q77" s="2257"/>
      <c r="R77" s="2257"/>
      <c r="S77" s="2257"/>
      <c r="T77" s="2257"/>
      <c r="U77" s="2257"/>
      <c r="V77" s="2257"/>
      <c r="W77" s="2257"/>
      <c r="X77" s="2283">
        <v>23293</v>
      </c>
      <c r="Y77" s="2283" t="s">
        <v>2503</v>
      </c>
      <c r="Z77" s="2266">
        <v>38</v>
      </c>
    </row>
    <row r="78" spans="1:26" ht="12.95" customHeight="1">
      <c r="A78" s="2266">
        <v>39</v>
      </c>
      <c r="B78" s="2258"/>
      <c r="C78" s="2256"/>
      <c r="D78" s="2256"/>
      <c r="E78" s="2256" t="s">
        <v>2574</v>
      </c>
      <c r="F78" s="2256" t="s">
        <v>2549</v>
      </c>
      <c r="G78" s="2257"/>
      <c r="H78" s="2257"/>
      <c r="I78" s="2257"/>
      <c r="J78" s="2257"/>
      <c r="K78" s="2257"/>
      <c r="L78" s="2257"/>
      <c r="M78" s="2257"/>
      <c r="N78" s="2257"/>
      <c r="O78" s="2257"/>
      <c r="P78" s="2257"/>
      <c r="Q78" s="2257"/>
      <c r="R78" s="2257"/>
      <c r="S78" s="2257"/>
      <c r="T78" s="2257"/>
      <c r="U78" s="2257"/>
      <c r="V78" s="2257"/>
      <c r="W78" s="2257"/>
      <c r="X78" s="2283">
        <v>3121</v>
      </c>
      <c r="Y78" s="2283" t="s">
        <v>2503</v>
      </c>
      <c r="Z78" s="2266">
        <v>39</v>
      </c>
    </row>
    <row r="79" spans="1:26" ht="12.95" customHeight="1">
      <c r="A79" s="2266">
        <v>40</v>
      </c>
      <c r="B79" s="2258"/>
      <c r="C79" s="2256"/>
      <c r="D79" s="2256"/>
      <c r="E79" s="2256" t="s">
        <v>2575</v>
      </c>
      <c r="F79" s="2256" t="s">
        <v>2551</v>
      </c>
      <c r="G79" s="2257"/>
      <c r="H79" s="2257"/>
      <c r="I79" s="2257"/>
      <c r="J79" s="2257"/>
      <c r="K79" s="2257"/>
      <c r="L79" s="2257"/>
      <c r="M79" s="2257"/>
      <c r="N79" s="2257"/>
      <c r="O79" s="2257"/>
      <c r="P79" s="2257"/>
      <c r="Q79" s="2257"/>
      <c r="R79" s="2257"/>
      <c r="S79" s="2257"/>
      <c r="T79" s="2257"/>
      <c r="U79" s="2257"/>
      <c r="V79" s="2257"/>
      <c r="W79" s="2257"/>
      <c r="X79" s="2283">
        <v>5118</v>
      </c>
      <c r="Y79" s="2283" t="s">
        <v>2503</v>
      </c>
      <c r="Z79" s="2266">
        <v>40</v>
      </c>
    </row>
    <row r="80" spans="1:26" ht="12.95" customHeight="1">
      <c r="A80" s="2266">
        <v>41</v>
      </c>
      <c r="B80" s="2258"/>
      <c r="C80" s="2256"/>
      <c r="D80" s="2256"/>
      <c r="E80" s="2256" t="s">
        <v>2576</v>
      </c>
      <c r="F80" s="2256" t="s">
        <v>2553</v>
      </c>
      <c r="G80" s="2257"/>
      <c r="H80" s="2257"/>
      <c r="I80" s="2257"/>
      <c r="J80" s="2257"/>
      <c r="K80" s="2257"/>
      <c r="L80" s="2257"/>
      <c r="M80" s="2257"/>
      <c r="N80" s="2257"/>
      <c r="O80" s="2257"/>
      <c r="P80" s="2257"/>
      <c r="Q80" s="2257"/>
      <c r="R80" s="2257"/>
      <c r="S80" s="2257"/>
      <c r="T80" s="2257"/>
      <c r="U80" s="2257"/>
      <c r="V80" s="2257"/>
      <c r="W80" s="2257"/>
      <c r="X80" s="2283">
        <v>21136</v>
      </c>
      <c r="Y80" s="2283" t="s">
        <v>2503</v>
      </c>
      <c r="Z80" s="2266">
        <v>41</v>
      </c>
    </row>
    <row r="81" spans="1:29" ht="12.95" customHeight="1">
      <c r="A81" s="2266">
        <v>42</v>
      </c>
      <c r="B81" s="2258"/>
      <c r="C81" s="2256"/>
      <c r="D81" s="2256"/>
      <c r="E81" s="2256" t="s">
        <v>2577</v>
      </c>
      <c r="F81" s="2256" t="s">
        <v>2555</v>
      </c>
      <c r="G81" s="2257"/>
      <c r="H81" s="2257"/>
      <c r="I81" s="2257"/>
      <c r="J81" s="2257"/>
      <c r="K81" s="2257"/>
      <c r="L81" s="2257"/>
      <c r="M81" s="2257"/>
      <c r="N81" s="2257"/>
      <c r="O81" s="2257"/>
      <c r="P81" s="2257"/>
      <c r="Q81" s="2257"/>
      <c r="R81" s="2257"/>
      <c r="S81" s="2257"/>
      <c r="T81" s="2257"/>
      <c r="U81" s="2257"/>
      <c r="V81" s="2257"/>
      <c r="W81" s="2257"/>
      <c r="X81" s="2283">
        <v>21575</v>
      </c>
      <c r="Y81" s="2283" t="s">
        <v>2503</v>
      </c>
      <c r="Z81" s="2266">
        <v>42</v>
      </c>
    </row>
    <row r="82" spans="1:29" ht="12.95" customHeight="1">
      <c r="A82" s="2266">
        <v>43</v>
      </c>
      <c r="B82" s="2258"/>
      <c r="C82" s="2256"/>
      <c r="D82" s="2256"/>
      <c r="E82" s="2256" t="s">
        <v>2578</v>
      </c>
      <c r="F82" s="2256" t="s">
        <v>2557</v>
      </c>
      <c r="G82" s="2257"/>
      <c r="H82" s="2257"/>
      <c r="I82" s="2257"/>
      <c r="J82" s="2257"/>
      <c r="K82" s="2257"/>
      <c r="L82" s="2257"/>
      <c r="M82" s="2257"/>
      <c r="N82" s="2257"/>
      <c r="O82" s="2257"/>
      <c r="P82" s="2257"/>
      <c r="Q82" s="2257"/>
      <c r="R82" s="2257"/>
      <c r="S82" s="2257"/>
      <c r="T82" s="2257"/>
      <c r="U82" s="2257"/>
      <c r="V82" s="2257"/>
      <c r="W82" s="2257"/>
      <c r="X82" s="2283">
        <v>266</v>
      </c>
      <c r="Y82" s="2283" t="s">
        <v>2503</v>
      </c>
      <c r="Z82" s="2266">
        <v>43</v>
      </c>
    </row>
    <row r="83" spans="1:29" ht="12.95" customHeight="1">
      <c r="A83" s="2266">
        <v>44</v>
      </c>
      <c r="B83" s="2258"/>
      <c r="C83" s="2256"/>
      <c r="D83" s="2256"/>
      <c r="E83" s="2256" t="s">
        <v>2579</v>
      </c>
      <c r="F83" s="2256" t="s">
        <v>2559</v>
      </c>
      <c r="G83" s="2257"/>
      <c r="H83" s="2257"/>
      <c r="I83" s="2257"/>
      <c r="J83" s="2257"/>
      <c r="K83" s="2257"/>
      <c r="L83" s="2257"/>
      <c r="M83" s="2257"/>
      <c r="N83" s="2257"/>
      <c r="O83" s="2257"/>
      <c r="P83" s="2257"/>
      <c r="Q83" s="2257"/>
      <c r="R83" s="2257"/>
      <c r="S83" s="2257"/>
      <c r="T83" s="2257"/>
      <c r="U83" s="2257"/>
      <c r="V83" s="2257"/>
      <c r="W83" s="2257"/>
      <c r="X83" s="2283">
        <v>36027</v>
      </c>
      <c r="Y83" s="2283" t="s">
        <v>2503</v>
      </c>
      <c r="Z83" s="2266">
        <v>44</v>
      </c>
    </row>
    <row r="84" spans="1:29" ht="12.95" customHeight="1">
      <c r="A84" s="2266">
        <v>45</v>
      </c>
      <c r="B84" s="2258"/>
      <c r="C84" s="2256"/>
      <c r="D84" s="2256"/>
      <c r="E84" s="2256" t="s">
        <v>2580</v>
      </c>
      <c r="F84" s="2256" t="s">
        <v>2561</v>
      </c>
      <c r="G84" s="2257"/>
      <c r="H84" s="2257"/>
      <c r="I84" s="2257"/>
      <c r="J84" s="2257"/>
      <c r="K84" s="2257"/>
      <c r="L84" s="2257"/>
      <c r="M84" s="2257"/>
      <c r="N84" s="2257"/>
      <c r="O84" s="2257"/>
      <c r="P84" s="2257"/>
      <c r="Q84" s="2257"/>
      <c r="R84" s="2257"/>
      <c r="S84" s="2257"/>
      <c r="T84" s="2257"/>
      <c r="U84" s="2257"/>
      <c r="V84" s="2257"/>
      <c r="W84" s="2257"/>
      <c r="X84" s="2283">
        <v>391</v>
      </c>
      <c r="Y84" s="2283" t="s">
        <v>2503</v>
      </c>
      <c r="Z84" s="2266">
        <v>45</v>
      </c>
    </row>
    <row r="85" spans="1:29" ht="12.95" customHeight="1">
      <c r="A85" s="2266">
        <v>46</v>
      </c>
      <c r="B85" s="2258"/>
      <c r="C85" s="2256"/>
      <c r="D85" s="2256"/>
      <c r="E85" s="2256" t="s">
        <v>2581</v>
      </c>
      <c r="F85" s="2256" t="s">
        <v>2582</v>
      </c>
      <c r="G85" s="2257"/>
      <c r="H85" s="2257"/>
      <c r="I85" s="2257"/>
      <c r="J85" s="2257"/>
      <c r="K85" s="2257"/>
      <c r="L85" s="2257"/>
      <c r="M85" s="2257"/>
      <c r="N85" s="2257"/>
      <c r="O85" s="2257"/>
      <c r="P85" s="2257"/>
      <c r="Q85" s="2257"/>
      <c r="R85" s="2257"/>
      <c r="S85" s="2257"/>
      <c r="T85" s="2257"/>
      <c r="U85" s="2257"/>
      <c r="V85" s="2257"/>
      <c r="W85" s="2257"/>
      <c r="X85" s="2986">
        <f>SUM(X70:X84)</f>
        <v>639099</v>
      </c>
      <c r="Y85" s="2283" t="s">
        <v>2503</v>
      </c>
      <c r="Z85" s="2266">
        <v>46</v>
      </c>
      <c r="AB85" s="2275" t="s">
        <v>2978</v>
      </c>
      <c r="AC85" s="2247" t="b">
        <f>IF(SUM(X70:X84)=X85,TRUE,FALSE)</f>
        <v>1</v>
      </c>
    </row>
    <row r="86" spans="1:29" ht="12.95" customHeight="1">
      <c r="A86" s="2266"/>
      <c r="B86" s="2258"/>
      <c r="C86" s="2256"/>
      <c r="D86" s="2256"/>
      <c r="E86" s="2256" t="s">
        <v>2583</v>
      </c>
      <c r="F86" s="2256" t="s">
        <v>2584</v>
      </c>
      <c r="G86" s="2257"/>
      <c r="H86" s="2257"/>
      <c r="I86" s="2257"/>
      <c r="J86" s="2257"/>
      <c r="K86" s="2257"/>
      <c r="L86" s="2257"/>
      <c r="M86" s="2257"/>
      <c r="N86" s="2257"/>
      <c r="O86" s="2257"/>
      <c r="P86" s="2257"/>
      <c r="Q86" s="2257"/>
      <c r="R86" s="2257"/>
      <c r="S86" s="2257"/>
      <c r="T86" s="2257"/>
      <c r="U86" s="2257"/>
      <c r="V86" s="2257"/>
      <c r="W86" s="2257"/>
      <c r="X86" s="2269"/>
      <c r="Y86" s="2283"/>
      <c r="Z86" s="2266"/>
    </row>
    <row r="87" spans="1:29" ht="12.95" customHeight="1">
      <c r="A87" s="2266">
        <v>47</v>
      </c>
      <c r="B87" s="2258"/>
      <c r="C87" s="2256"/>
      <c r="D87" s="2256"/>
      <c r="E87" s="2256" t="s">
        <v>2585</v>
      </c>
      <c r="F87" s="2256" t="s">
        <v>2533</v>
      </c>
      <c r="G87" s="2257"/>
      <c r="H87" s="2257"/>
      <c r="I87" s="2257"/>
      <c r="J87" s="2257"/>
      <c r="K87" s="2257"/>
      <c r="L87" s="2257"/>
      <c r="M87" s="2257"/>
      <c r="N87" s="2257"/>
      <c r="O87" s="2257"/>
      <c r="P87" s="2257"/>
      <c r="Q87" s="2257"/>
      <c r="R87" s="2257"/>
      <c r="S87" s="2257"/>
      <c r="T87" s="2257"/>
      <c r="U87" s="2257"/>
      <c r="V87" s="2257"/>
      <c r="W87" s="2257"/>
      <c r="X87" s="2283"/>
      <c r="Y87" s="2283" t="s">
        <v>2503</v>
      </c>
      <c r="Z87" s="2266">
        <v>47</v>
      </c>
    </row>
    <row r="88" spans="1:29" ht="12.95" customHeight="1">
      <c r="A88" s="2266">
        <v>48</v>
      </c>
      <c r="B88" s="2258"/>
      <c r="C88" s="2256"/>
      <c r="D88" s="2256"/>
      <c r="E88" s="2256" t="s">
        <v>2586</v>
      </c>
      <c r="F88" s="2256" t="s">
        <v>2535</v>
      </c>
      <c r="G88" s="2257"/>
      <c r="H88" s="2257"/>
      <c r="I88" s="2257"/>
      <c r="J88" s="2257"/>
      <c r="K88" s="2257"/>
      <c r="L88" s="2257"/>
      <c r="M88" s="2257"/>
      <c r="N88" s="2257"/>
      <c r="O88" s="2257"/>
      <c r="P88" s="2257"/>
      <c r="Q88" s="2257"/>
      <c r="R88" s="2257"/>
      <c r="S88" s="2257"/>
      <c r="T88" s="2257"/>
      <c r="U88" s="2257"/>
      <c r="V88" s="2257"/>
      <c r="W88" s="2257"/>
      <c r="X88" s="2283">
        <v>6636</v>
      </c>
      <c r="Y88" s="2283" t="s">
        <v>2503</v>
      </c>
      <c r="Z88" s="2266">
        <v>48</v>
      </c>
    </row>
    <row r="89" spans="1:29" ht="12.95" customHeight="1">
      <c r="A89" s="2266">
        <v>49</v>
      </c>
      <c r="B89" s="2258"/>
      <c r="C89" s="2256"/>
      <c r="D89" s="2256"/>
      <c r="E89" s="2256" t="s">
        <v>2587</v>
      </c>
      <c r="F89" s="2256" t="s">
        <v>2537</v>
      </c>
      <c r="G89" s="2257"/>
      <c r="H89" s="2257"/>
      <c r="I89" s="2257"/>
      <c r="J89" s="2257"/>
      <c r="K89" s="2257"/>
      <c r="L89" s="2257"/>
      <c r="M89" s="2257"/>
      <c r="N89" s="2257"/>
      <c r="O89" s="2257"/>
      <c r="P89" s="2257"/>
      <c r="Q89" s="2257"/>
      <c r="R89" s="2257"/>
      <c r="S89" s="2257"/>
      <c r="T89" s="2257"/>
      <c r="U89" s="2257"/>
      <c r="V89" s="2257"/>
      <c r="W89" s="2257"/>
      <c r="X89" s="2283">
        <v>28133</v>
      </c>
      <c r="Y89" s="2283" t="s">
        <v>2503</v>
      </c>
      <c r="Z89" s="2266">
        <v>49</v>
      </c>
    </row>
    <row r="90" spans="1:29" ht="12.95" customHeight="1">
      <c r="A90" s="2266">
        <v>50</v>
      </c>
      <c r="B90" s="2258"/>
      <c r="C90" s="2256"/>
      <c r="D90" s="2256"/>
      <c r="E90" s="2256" t="s">
        <v>2588</v>
      </c>
      <c r="F90" s="2256" t="s">
        <v>2539</v>
      </c>
      <c r="G90" s="2257"/>
      <c r="H90" s="2257"/>
      <c r="I90" s="2257"/>
      <c r="J90" s="2257"/>
      <c r="K90" s="2257"/>
      <c r="L90" s="2257"/>
      <c r="M90" s="2257"/>
      <c r="N90" s="2257"/>
      <c r="O90" s="2257"/>
      <c r="P90" s="2257"/>
      <c r="Q90" s="2257"/>
      <c r="R90" s="2257"/>
      <c r="S90" s="2257"/>
      <c r="T90" s="2257"/>
      <c r="U90" s="2257"/>
      <c r="V90" s="2257"/>
      <c r="W90" s="2257"/>
      <c r="X90" s="2283">
        <v>41369</v>
      </c>
      <c r="Y90" s="2283" t="s">
        <v>2503</v>
      </c>
      <c r="Z90" s="2266">
        <v>50</v>
      </c>
    </row>
    <row r="91" spans="1:29" ht="12.95" customHeight="1">
      <c r="A91" s="2266">
        <v>51</v>
      </c>
      <c r="B91" s="2258"/>
      <c r="C91" s="2256"/>
      <c r="D91" s="2256"/>
      <c r="E91" s="2256" t="s">
        <v>2589</v>
      </c>
      <c r="F91" s="2256" t="s">
        <v>2541</v>
      </c>
      <c r="G91" s="2257"/>
      <c r="H91" s="2257"/>
      <c r="I91" s="2257"/>
      <c r="J91" s="2257"/>
      <c r="K91" s="2257"/>
      <c r="L91" s="2257"/>
      <c r="M91" s="2257"/>
      <c r="N91" s="2257"/>
      <c r="O91" s="2257"/>
      <c r="P91" s="2257"/>
      <c r="Q91" s="2257"/>
      <c r="R91" s="2257"/>
      <c r="S91" s="2257"/>
      <c r="T91" s="2257"/>
      <c r="U91" s="2257"/>
      <c r="V91" s="2257"/>
      <c r="W91" s="2257"/>
      <c r="X91" s="2283">
        <v>14439</v>
      </c>
      <c r="Y91" s="2283" t="s">
        <v>2503</v>
      </c>
      <c r="Z91" s="2266">
        <v>51</v>
      </c>
    </row>
    <row r="92" spans="1:29" ht="12.95" customHeight="1">
      <c r="A92" s="2266">
        <v>52</v>
      </c>
      <c r="B92" s="2258"/>
      <c r="C92" s="2256"/>
      <c r="D92" s="2256"/>
      <c r="E92" s="2256" t="s">
        <v>2590</v>
      </c>
      <c r="F92" s="2256" t="s">
        <v>2543</v>
      </c>
      <c r="G92" s="2257"/>
      <c r="H92" s="2257"/>
      <c r="I92" s="2257"/>
      <c r="J92" s="2257"/>
      <c r="K92" s="2257"/>
      <c r="L92" s="2257"/>
      <c r="M92" s="2257"/>
      <c r="N92" s="2257"/>
      <c r="O92" s="2257"/>
      <c r="P92" s="2257"/>
      <c r="Q92" s="2257"/>
      <c r="R92" s="2257"/>
      <c r="S92" s="2257"/>
      <c r="T92" s="2257"/>
      <c r="U92" s="2257"/>
      <c r="V92" s="2257"/>
      <c r="W92" s="2257"/>
      <c r="X92" s="2283">
        <v>305926</v>
      </c>
      <c r="Y92" s="2283" t="s">
        <v>2503</v>
      </c>
      <c r="Z92" s="2266">
        <v>52</v>
      </c>
    </row>
    <row r="93" spans="1:29" ht="12.95" customHeight="1">
      <c r="A93" s="2266">
        <v>53</v>
      </c>
      <c r="B93" s="2258"/>
      <c r="C93" s="2256"/>
      <c r="D93" s="2256"/>
      <c r="E93" s="2256" t="s">
        <v>2591</v>
      </c>
      <c r="F93" s="2256" t="s">
        <v>2545</v>
      </c>
      <c r="G93" s="2257"/>
      <c r="H93" s="2257"/>
      <c r="I93" s="2257"/>
      <c r="J93" s="2257"/>
      <c r="K93" s="2257"/>
      <c r="L93" s="2257"/>
      <c r="M93" s="2257"/>
      <c r="N93" s="2257"/>
      <c r="O93" s="2257"/>
      <c r="P93" s="2257"/>
      <c r="Q93" s="2257"/>
      <c r="R93" s="2257"/>
      <c r="S93" s="2257"/>
      <c r="T93" s="2257"/>
      <c r="U93" s="2257"/>
      <c r="V93" s="2257"/>
      <c r="W93" s="2257"/>
      <c r="X93" s="2283">
        <v>17421</v>
      </c>
      <c r="Y93" s="2283" t="s">
        <v>2503</v>
      </c>
      <c r="Z93" s="2266">
        <v>53</v>
      </c>
    </row>
    <row r="94" spans="1:29" ht="12.95" customHeight="1">
      <c r="A94" s="2266">
        <v>54</v>
      </c>
      <c r="B94" s="2258"/>
      <c r="C94" s="2256"/>
      <c r="D94" s="2256"/>
      <c r="E94" s="2256" t="s">
        <v>2592</v>
      </c>
      <c r="F94" s="2256" t="s">
        <v>2547</v>
      </c>
      <c r="G94" s="2257"/>
      <c r="H94" s="2257"/>
      <c r="I94" s="2257"/>
      <c r="J94" s="2257"/>
      <c r="K94" s="2257"/>
      <c r="L94" s="2257"/>
      <c r="M94" s="2257"/>
      <c r="N94" s="2257"/>
      <c r="O94" s="2257"/>
      <c r="P94" s="2257"/>
      <c r="Q94" s="2257"/>
      <c r="R94" s="2257"/>
      <c r="S94" s="2257"/>
      <c r="T94" s="2257"/>
      <c r="U94" s="2257"/>
      <c r="V94" s="2257"/>
      <c r="W94" s="2257"/>
      <c r="X94" s="2283">
        <v>102682</v>
      </c>
      <c r="Y94" s="2283" t="s">
        <v>2503</v>
      </c>
      <c r="Z94" s="2266">
        <v>54</v>
      </c>
    </row>
    <row r="95" spans="1:29" ht="12.95" customHeight="1">
      <c r="A95" s="2266">
        <v>55</v>
      </c>
      <c r="B95" s="2258"/>
      <c r="C95" s="2256"/>
      <c r="D95" s="2256"/>
      <c r="E95" s="2256" t="s">
        <v>2593</v>
      </c>
      <c r="F95" s="2256" t="s">
        <v>2549</v>
      </c>
      <c r="G95" s="2257"/>
      <c r="H95" s="2257"/>
      <c r="I95" s="2257"/>
      <c r="J95" s="2257"/>
      <c r="K95" s="2257"/>
      <c r="L95" s="2257"/>
      <c r="M95" s="2257"/>
      <c r="N95" s="2257"/>
      <c r="O95" s="2257"/>
      <c r="P95" s="2257"/>
      <c r="Q95" s="2257"/>
      <c r="R95" s="2257"/>
      <c r="S95" s="2257"/>
      <c r="T95" s="2257"/>
      <c r="U95" s="2257"/>
      <c r="V95" s="2257"/>
      <c r="W95" s="2257"/>
      <c r="X95" s="2283">
        <v>2374</v>
      </c>
      <c r="Y95" s="2283" t="s">
        <v>2503</v>
      </c>
      <c r="Z95" s="2266">
        <v>55</v>
      </c>
    </row>
    <row r="96" spans="1:29" ht="12.95" customHeight="1">
      <c r="A96" s="2266">
        <v>56</v>
      </c>
      <c r="B96" s="2258"/>
      <c r="C96" s="2256"/>
      <c r="D96" s="2256"/>
      <c r="E96" s="2256" t="s">
        <v>2594</v>
      </c>
      <c r="F96" s="2256" t="s">
        <v>2551</v>
      </c>
      <c r="G96" s="2257"/>
      <c r="H96" s="2257"/>
      <c r="I96" s="2257"/>
      <c r="J96" s="2257"/>
      <c r="K96" s="2257"/>
      <c r="L96" s="2257"/>
      <c r="M96" s="2257"/>
      <c r="N96" s="2257"/>
      <c r="O96" s="2257"/>
      <c r="P96" s="2257"/>
      <c r="Q96" s="2257"/>
      <c r="R96" s="2257"/>
      <c r="S96" s="2257"/>
      <c r="T96" s="2257"/>
      <c r="U96" s="2257"/>
      <c r="V96" s="2257"/>
      <c r="W96" s="2257"/>
      <c r="X96" s="2283">
        <v>687</v>
      </c>
      <c r="Y96" s="2283" t="s">
        <v>2503</v>
      </c>
      <c r="Z96" s="2266">
        <v>56</v>
      </c>
    </row>
    <row r="97" spans="1:29" ht="12.95" customHeight="1">
      <c r="A97" s="2266">
        <v>57</v>
      </c>
      <c r="B97" s="2258"/>
      <c r="C97" s="2256"/>
      <c r="D97" s="2256"/>
      <c r="E97" s="2256" t="s">
        <v>2595</v>
      </c>
      <c r="F97" s="2256" t="s">
        <v>2553</v>
      </c>
      <c r="G97" s="2257"/>
      <c r="H97" s="2257"/>
      <c r="I97" s="2257"/>
      <c r="J97" s="2257"/>
      <c r="K97" s="2257"/>
      <c r="L97" s="2257"/>
      <c r="M97" s="2257"/>
      <c r="N97" s="2257"/>
      <c r="O97" s="2257"/>
      <c r="P97" s="2257"/>
      <c r="Q97" s="2257"/>
      <c r="R97" s="2257"/>
      <c r="S97" s="2257"/>
      <c r="T97" s="2257"/>
      <c r="U97" s="2257"/>
      <c r="V97" s="2257"/>
      <c r="W97" s="2257"/>
      <c r="X97" s="2283">
        <v>500369</v>
      </c>
      <c r="Y97" s="2283" t="s">
        <v>2503</v>
      </c>
      <c r="Z97" s="2266">
        <v>57</v>
      </c>
    </row>
    <row r="98" spans="1:29" ht="12.95" customHeight="1">
      <c r="A98" s="2266">
        <v>58</v>
      </c>
      <c r="B98" s="2258"/>
      <c r="C98" s="2256"/>
      <c r="D98" s="2256"/>
      <c r="E98" s="2256" t="s">
        <v>2596</v>
      </c>
      <c r="F98" s="2256" t="s">
        <v>2555</v>
      </c>
      <c r="G98" s="2257"/>
      <c r="H98" s="2257"/>
      <c r="I98" s="2257"/>
      <c r="J98" s="2257"/>
      <c r="K98" s="2257"/>
      <c r="L98" s="2257"/>
      <c r="M98" s="2257"/>
      <c r="N98" s="2257"/>
      <c r="O98" s="2257"/>
      <c r="P98" s="2257"/>
      <c r="Q98" s="2257"/>
      <c r="R98" s="2257"/>
      <c r="S98" s="2257"/>
      <c r="T98" s="2257"/>
      <c r="U98" s="2257"/>
      <c r="V98" s="2257"/>
      <c r="W98" s="2257"/>
      <c r="X98" s="2283">
        <v>211152</v>
      </c>
      <c r="Y98" s="2283" t="s">
        <v>2503</v>
      </c>
      <c r="Z98" s="2266">
        <v>58</v>
      </c>
    </row>
    <row r="99" spans="1:29" ht="12.95" customHeight="1">
      <c r="A99" s="2266">
        <v>59</v>
      </c>
      <c r="B99" s="2258"/>
      <c r="C99" s="2256"/>
      <c r="D99" s="2256"/>
      <c r="E99" s="2256" t="s">
        <v>2597</v>
      </c>
      <c r="F99" s="2256" t="s">
        <v>2557</v>
      </c>
      <c r="G99" s="2257"/>
      <c r="H99" s="2257"/>
      <c r="I99" s="2257"/>
      <c r="J99" s="2257"/>
      <c r="K99" s="2257"/>
      <c r="L99" s="2257"/>
      <c r="M99" s="2257"/>
      <c r="N99" s="2257"/>
      <c r="O99" s="2257"/>
      <c r="P99" s="2257"/>
      <c r="Q99" s="2257"/>
      <c r="R99" s="2257"/>
      <c r="S99" s="2257"/>
      <c r="T99" s="2257"/>
      <c r="U99" s="2257"/>
      <c r="V99" s="2257"/>
      <c r="W99" s="2257"/>
      <c r="X99" s="2283">
        <v>185</v>
      </c>
      <c r="Y99" s="2283" t="s">
        <v>2503</v>
      </c>
      <c r="Z99" s="2266">
        <v>59</v>
      </c>
    </row>
    <row r="100" spans="1:29" ht="12.95" customHeight="1">
      <c r="A100" s="2266">
        <v>60</v>
      </c>
      <c r="B100" s="2258"/>
      <c r="C100" s="2256"/>
      <c r="D100" s="2256"/>
      <c r="E100" s="2256" t="s">
        <v>2598</v>
      </c>
      <c r="F100" s="2256" t="s">
        <v>2559</v>
      </c>
      <c r="G100" s="2257"/>
      <c r="H100" s="2257"/>
      <c r="I100" s="2257"/>
      <c r="J100" s="2257"/>
      <c r="K100" s="2257"/>
      <c r="L100" s="2257"/>
      <c r="M100" s="2257"/>
      <c r="N100" s="2257"/>
      <c r="O100" s="2257"/>
      <c r="P100" s="2257"/>
      <c r="Q100" s="2257"/>
      <c r="R100" s="2257"/>
      <c r="S100" s="2257"/>
      <c r="T100" s="2257"/>
      <c r="U100" s="2257"/>
      <c r="V100" s="2257"/>
      <c r="W100" s="2257"/>
      <c r="X100" s="2283">
        <v>25726</v>
      </c>
      <c r="Y100" s="2283" t="s">
        <v>2503</v>
      </c>
      <c r="Z100" s="2266">
        <v>60</v>
      </c>
    </row>
    <row r="101" spans="1:29" ht="12.95" customHeight="1">
      <c r="A101" s="2266">
        <v>61</v>
      </c>
      <c r="B101" s="2258"/>
      <c r="C101" s="2256"/>
      <c r="D101" s="2256"/>
      <c r="E101" s="2256" t="s">
        <v>2599</v>
      </c>
      <c r="F101" s="2256" t="s">
        <v>2600</v>
      </c>
      <c r="G101" s="2257"/>
      <c r="H101" s="2257"/>
      <c r="I101" s="2257"/>
      <c r="J101" s="2257"/>
      <c r="K101" s="2257"/>
      <c r="L101" s="2257"/>
      <c r="M101" s="2257"/>
      <c r="N101" s="2257"/>
      <c r="O101" s="2257"/>
      <c r="P101" s="2257"/>
      <c r="Q101" s="2257"/>
      <c r="R101" s="2257"/>
      <c r="S101" s="2257"/>
      <c r="T101" s="2257"/>
      <c r="U101" s="2257"/>
      <c r="V101" s="2257"/>
      <c r="W101" s="2257"/>
      <c r="X101" s="2283">
        <v>100374.05100000001</v>
      </c>
      <c r="Y101" s="2283" t="s">
        <v>2503</v>
      </c>
      <c r="Z101" s="2266">
        <v>61</v>
      </c>
    </row>
    <row r="102" spans="1:29" ht="12.95" customHeight="1">
      <c r="A102" s="2266">
        <v>62</v>
      </c>
      <c r="B102" s="2258"/>
      <c r="C102" s="2256"/>
      <c r="D102" s="2256"/>
      <c r="E102" s="2256" t="s">
        <v>2601</v>
      </c>
      <c r="F102" s="2256" t="s">
        <v>2602</v>
      </c>
      <c r="G102" s="2257"/>
      <c r="H102" s="2257"/>
      <c r="I102" s="2257"/>
      <c r="J102" s="2257"/>
      <c r="K102" s="2257"/>
      <c r="L102" s="2257"/>
      <c r="M102" s="2257"/>
      <c r="N102" s="2257"/>
      <c r="O102" s="2257"/>
      <c r="P102" s="2257"/>
      <c r="Q102" s="2257"/>
      <c r="R102" s="2257"/>
      <c r="S102" s="2257"/>
      <c r="T102" s="2257"/>
      <c r="U102" s="2257"/>
      <c r="V102" s="2257"/>
      <c r="W102" s="2257"/>
      <c r="X102" s="2283">
        <v>279862</v>
      </c>
      <c r="Y102" s="2283" t="s">
        <v>2503</v>
      </c>
      <c r="Z102" s="2266">
        <v>62</v>
      </c>
    </row>
    <row r="103" spans="1:29" ht="12.95" customHeight="1">
      <c r="A103" s="2266">
        <v>63</v>
      </c>
      <c r="B103" s="2258"/>
      <c r="C103" s="2256"/>
      <c r="D103" s="2256"/>
      <c r="E103" s="2256" t="s">
        <v>2603</v>
      </c>
      <c r="F103" s="2256" t="s">
        <v>2561</v>
      </c>
      <c r="G103" s="2257"/>
      <c r="H103" s="2257"/>
      <c r="I103" s="2257"/>
      <c r="J103" s="2257"/>
      <c r="K103" s="2257"/>
      <c r="L103" s="2257"/>
      <c r="M103" s="2257"/>
      <c r="N103" s="2257"/>
      <c r="O103" s="2257"/>
      <c r="P103" s="2257"/>
      <c r="Q103" s="2257"/>
      <c r="R103" s="2257"/>
      <c r="S103" s="2257"/>
      <c r="T103" s="2257"/>
      <c r="U103" s="2257"/>
      <c r="V103" s="2257"/>
      <c r="W103" s="2257"/>
      <c r="X103" s="2283">
        <v>2637</v>
      </c>
      <c r="Y103" s="2283" t="s">
        <v>2503</v>
      </c>
      <c r="Z103" s="2266">
        <v>63</v>
      </c>
    </row>
    <row r="104" spans="1:29" ht="12.95" customHeight="1">
      <c r="A104" s="2266">
        <v>64</v>
      </c>
      <c r="B104" s="2258"/>
      <c r="C104" s="2256"/>
      <c r="D104" s="2256"/>
      <c r="E104" s="2256" t="s">
        <v>2604</v>
      </c>
      <c r="F104" s="2256" t="s">
        <v>2605</v>
      </c>
      <c r="G104" s="2257"/>
      <c r="H104" s="2257"/>
      <c r="I104" s="2257"/>
      <c r="J104" s="2257"/>
      <c r="K104" s="2257"/>
      <c r="L104" s="2257"/>
      <c r="M104" s="2257"/>
      <c r="N104" s="2257"/>
      <c r="O104" s="2257"/>
      <c r="P104" s="2257"/>
      <c r="Q104" s="2257"/>
      <c r="R104" s="2257"/>
      <c r="S104" s="2257"/>
      <c r="T104" s="2257"/>
      <c r="U104" s="2257"/>
      <c r="V104" s="2257"/>
      <c r="W104" s="2257"/>
      <c r="X104" s="2986">
        <f>SUM(X88:X103)</f>
        <v>1639972.051</v>
      </c>
      <c r="Y104" s="2283" t="s">
        <v>2503</v>
      </c>
      <c r="Z104" s="2266">
        <v>64</v>
      </c>
      <c r="AB104" s="2275" t="s">
        <v>2979</v>
      </c>
      <c r="AC104" s="2247" t="b">
        <f>IF(SUM(X87:X103)=X104,TRUE,FALSE)</f>
        <v>1</v>
      </c>
    </row>
    <row r="105" spans="1:29" ht="12.95" customHeight="1">
      <c r="A105" s="2260"/>
      <c r="B105" s="2276"/>
      <c r="C105" s="2276"/>
      <c r="D105" s="2276"/>
      <c r="E105" s="2276"/>
      <c r="F105" s="2276"/>
      <c r="G105" s="2263"/>
      <c r="H105" s="2263"/>
      <c r="I105" s="2263"/>
      <c r="J105" s="2263"/>
      <c r="K105" s="2263"/>
      <c r="L105" s="2263"/>
      <c r="M105" s="2263"/>
      <c r="N105" s="2263"/>
      <c r="O105" s="2263"/>
      <c r="P105" s="2263"/>
      <c r="Q105" s="2263"/>
      <c r="R105" s="2263"/>
      <c r="S105" s="2263"/>
      <c r="T105" s="2263"/>
      <c r="U105" s="2263"/>
      <c r="V105" s="2263"/>
      <c r="W105" s="2263"/>
      <c r="X105" s="2277"/>
      <c r="Y105" s="2277"/>
      <c r="Z105" s="2278"/>
    </row>
    <row r="106" spans="1:29" ht="12.95" customHeight="1">
      <c r="A106" s="2279"/>
      <c r="B106" s="2250"/>
      <c r="C106" s="2250"/>
      <c r="D106" s="2250"/>
      <c r="E106" s="2250"/>
      <c r="F106" s="2250"/>
      <c r="G106" s="2252"/>
      <c r="H106" s="2252"/>
      <c r="I106" s="2252"/>
      <c r="J106" s="2252"/>
      <c r="K106" s="2252"/>
      <c r="L106" s="2252"/>
      <c r="M106" s="2252"/>
      <c r="N106" s="2252"/>
      <c r="O106" s="2252"/>
      <c r="P106" s="2252"/>
      <c r="Q106" s="2252"/>
      <c r="R106" s="2252"/>
      <c r="S106" s="2252"/>
      <c r="T106" s="2252"/>
      <c r="U106" s="2252"/>
      <c r="V106" s="2252"/>
      <c r="W106" s="2252"/>
      <c r="X106" s="2280"/>
      <c r="Y106" s="2280"/>
      <c r="Z106" s="2255"/>
    </row>
    <row r="107" spans="1:29" ht="12.95" customHeight="1">
      <c r="A107" s="2279"/>
      <c r="B107" s="2250"/>
      <c r="C107" s="2250"/>
      <c r="D107" s="2250"/>
      <c r="E107" s="2250"/>
      <c r="F107" s="2250"/>
      <c r="G107" s="2252"/>
      <c r="H107" s="2252"/>
      <c r="I107" s="2252"/>
      <c r="J107" s="2252"/>
      <c r="K107" s="2252"/>
      <c r="L107" s="2252"/>
      <c r="M107" s="2252"/>
      <c r="N107" s="2252"/>
      <c r="O107" s="2252"/>
      <c r="P107" s="2252"/>
      <c r="Q107" s="2252"/>
      <c r="R107" s="2252"/>
      <c r="S107" s="2252"/>
      <c r="T107" s="2252"/>
      <c r="U107" s="2252"/>
      <c r="V107" s="2252"/>
      <c r="W107" s="2252"/>
      <c r="X107" s="2280"/>
      <c r="Y107" s="2280"/>
      <c r="Z107" s="2255"/>
    </row>
    <row r="108" spans="1:29" ht="12.95" customHeight="1">
      <c r="A108" s="2279"/>
      <c r="B108" s="2250"/>
      <c r="C108" s="2250"/>
      <c r="D108" s="2250"/>
      <c r="E108" s="2250"/>
      <c r="F108" s="2250"/>
      <c r="G108" s="2252"/>
      <c r="H108" s="2252"/>
      <c r="I108" s="2252"/>
      <c r="J108" s="2252"/>
      <c r="K108" s="2252"/>
      <c r="L108" s="2252"/>
      <c r="M108" s="2252"/>
      <c r="N108" s="2252"/>
      <c r="O108" s="2252"/>
      <c r="P108" s="2252"/>
      <c r="Q108" s="2252"/>
      <c r="R108" s="2252"/>
      <c r="S108" s="2252"/>
      <c r="T108" s="2252"/>
      <c r="U108" s="2252"/>
      <c r="V108" s="2252"/>
      <c r="W108" s="2252"/>
      <c r="X108" s="2280"/>
      <c r="Y108" s="2280"/>
      <c r="Z108" s="2255"/>
    </row>
    <row r="109" spans="1:29" ht="12.95" customHeight="1">
      <c r="A109" s="2279"/>
      <c r="B109" s="2250"/>
      <c r="C109" s="2250"/>
      <c r="D109" s="2250"/>
      <c r="E109" s="2250"/>
      <c r="F109" s="2250"/>
      <c r="G109" s="2252"/>
      <c r="H109" s="2252"/>
      <c r="I109" s="2252"/>
      <c r="J109" s="2252"/>
      <c r="K109" s="2252"/>
      <c r="L109" s="2252"/>
      <c r="M109" s="2252"/>
      <c r="N109" s="2252"/>
      <c r="O109" s="2252"/>
      <c r="P109" s="2252"/>
      <c r="Q109" s="2252"/>
      <c r="R109" s="2252"/>
      <c r="S109" s="2252"/>
      <c r="T109" s="2252"/>
      <c r="U109" s="2252"/>
      <c r="V109" s="2252"/>
      <c r="W109" s="2252"/>
      <c r="X109" s="2280"/>
      <c r="Y109" s="2280"/>
      <c r="Z109" s="2255"/>
    </row>
    <row r="110" spans="1:29" ht="12.95" customHeight="1">
      <c r="A110" s="2279"/>
      <c r="B110" s="2250"/>
      <c r="C110" s="2250"/>
      <c r="D110" s="2250"/>
      <c r="E110" s="2250"/>
      <c r="F110" s="2250"/>
      <c r="G110" s="2252"/>
      <c r="H110" s="2252"/>
      <c r="I110" s="2252"/>
      <c r="J110" s="2252"/>
      <c r="K110" s="2252"/>
      <c r="L110" s="2252"/>
      <c r="M110" s="2252"/>
      <c r="N110" s="2252"/>
      <c r="O110" s="2252"/>
      <c r="P110" s="2252"/>
      <c r="Q110" s="2252"/>
      <c r="R110" s="2252"/>
      <c r="S110" s="2252"/>
      <c r="T110" s="2252"/>
      <c r="U110" s="2252"/>
      <c r="V110" s="2252"/>
      <c r="W110" s="2252"/>
      <c r="X110" s="2280"/>
      <c r="Y110" s="2280"/>
      <c r="Z110" s="2255"/>
    </row>
    <row r="111" spans="1:29" ht="12.95" customHeight="1">
      <c r="A111" s="2279"/>
      <c r="B111" s="2250"/>
      <c r="C111" s="2250"/>
      <c r="D111" s="2250"/>
      <c r="E111" s="2250"/>
      <c r="F111" s="2250"/>
      <c r="G111" s="2252"/>
      <c r="H111" s="2252"/>
      <c r="I111" s="2252"/>
      <c r="J111" s="2252"/>
      <c r="K111" s="2252"/>
      <c r="L111" s="2252"/>
      <c r="M111" s="2252"/>
      <c r="N111" s="2252"/>
      <c r="O111" s="2252"/>
      <c r="P111" s="2252"/>
      <c r="Q111" s="2252"/>
      <c r="R111" s="2252"/>
      <c r="S111" s="2252"/>
      <c r="T111" s="2252"/>
      <c r="U111" s="2252"/>
      <c r="V111" s="2252"/>
      <c r="W111" s="2252"/>
      <c r="X111" s="2280"/>
      <c r="Y111" s="2280"/>
      <c r="Z111" s="2255"/>
    </row>
    <row r="112" spans="1:29" ht="12.95" customHeight="1">
      <c r="A112" s="2279"/>
      <c r="B112" s="2250"/>
      <c r="C112" s="2250"/>
      <c r="D112" s="2250"/>
      <c r="E112" s="2250"/>
      <c r="F112" s="2250"/>
      <c r="G112" s="2252"/>
      <c r="H112" s="2252"/>
      <c r="I112" s="2252"/>
      <c r="J112" s="2252"/>
      <c r="K112" s="2252"/>
      <c r="L112" s="2252"/>
      <c r="M112" s="2252"/>
      <c r="N112" s="2252"/>
      <c r="O112" s="2252"/>
      <c r="P112" s="2252"/>
      <c r="Q112" s="2252"/>
      <c r="R112" s="2252"/>
      <c r="S112" s="2252"/>
      <c r="T112" s="2252"/>
      <c r="U112" s="2252"/>
      <c r="V112" s="2252"/>
      <c r="W112" s="2252"/>
      <c r="X112" s="2280"/>
      <c r="Y112" s="2280"/>
      <c r="Z112" s="2255"/>
    </row>
    <row r="113" spans="1:26" ht="12.95" customHeight="1">
      <c r="A113" s="2279"/>
      <c r="B113" s="2250"/>
      <c r="C113" s="2250"/>
      <c r="D113" s="2250"/>
      <c r="E113" s="2250"/>
      <c r="F113" s="2250"/>
      <c r="G113" s="2252"/>
      <c r="H113" s="2252"/>
      <c r="I113" s="2252"/>
      <c r="J113" s="2252"/>
      <c r="K113" s="2252"/>
      <c r="L113" s="2252"/>
      <c r="M113" s="2252"/>
      <c r="N113" s="2252"/>
      <c r="O113" s="2252"/>
      <c r="P113" s="2252"/>
      <c r="Q113" s="2252"/>
      <c r="R113" s="2252"/>
      <c r="S113" s="2252"/>
      <c r="T113" s="2252"/>
      <c r="U113" s="2252"/>
      <c r="V113" s="2252"/>
      <c r="W113" s="2252"/>
      <c r="X113" s="2280"/>
      <c r="Y113" s="2280"/>
      <c r="Z113" s="2255"/>
    </row>
    <row r="114" spans="1:26" ht="12.95" customHeight="1">
      <c r="A114" s="2279"/>
      <c r="B114" s="2250"/>
      <c r="C114" s="2250"/>
      <c r="D114" s="2250"/>
      <c r="E114" s="2250"/>
      <c r="F114" s="2250"/>
      <c r="G114" s="2252"/>
      <c r="H114" s="2252"/>
      <c r="I114" s="2252"/>
      <c r="J114" s="2252"/>
      <c r="K114" s="2252"/>
      <c r="L114" s="2252"/>
      <c r="M114" s="2252"/>
      <c r="N114" s="2252"/>
      <c r="O114" s="2252"/>
      <c r="P114" s="2252"/>
      <c r="Q114" s="2252"/>
      <c r="R114" s="2252"/>
      <c r="S114" s="2252"/>
      <c r="T114" s="2252"/>
      <c r="U114" s="2252"/>
      <c r="V114" s="2252"/>
      <c r="W114" s="2252"/>
      <c r="X114" s="2280"/>
      <c r="Y114" s="2280"/>
      <c r="Z114" s="2255"/>
    </row>
    <row r="115" spans="1:26" ht="12.95" customHeight="1">
      <c r="A115" s="2279"/>
      <c r="B115" s="2250"/>
      <c r="C115" s="2250"/>
      <c r="D115" s="2250"/>
      <c r="E115" s="2250"/>
      <c r="F115" s="2250"/>
      <c r="G115" s="2252"/>
      <c r="H115" s="2252"/>
      <c r="I115" s="2252"/>
      <c r="J115" s="2252"/>
      <c r="K115" s="2252"/>
      <c r="L115" s="2252"/>
      <c r="M115" s="2252"/>
      <c r="N115" s="2252"/>
      <c r="O115" s="2252"/>
      <c r="P115" s="2252"/>
      <c r="Q115" s="2252"/>
      <c r="R115" s="2252"/>
      <c r="S115" s="2252"/>
      <c r="T115" s="2252"/>
      <c r="U115" s="2252"/>
      <c r="V115" s="2252"/>
      <c r="W115" s="2252"/>
      <c r="X115" s="2280"/>
      <c r="Y115" s="2280"/>
      <c r="Z115" s="2255"/>
    </row>
    <row r="116" spans="1:26" ht="12.95" customHeight="1">
      <c r="A116" s="2279"/>
      <c r="B116" s="2250"/>
      <c r="C116" s="2250"/>
      <c r="D116" s="2250"/>
      <c r="E116" s="2250"/>
      <c r="F116" s="2250"/>
      <c r="G116" s="2252"/>
      <c r="H116" s="2252"/>
      <c r="I116" s="2252"/>
      <c r="J116" s="2252"/>
      <c r="K116" s="2252"/>
      <c r="L116" s="2252"/>
      <c r="M116" s="2252"/>
      <c r="N116" s="2252"/>
      <c r="O116" s="2252"/>
      <c r="P116" s="2252"/>
      <c r="Q116" s="2252"/>
      <c r="R116" s="2252"/>
      <c r="S116" s="2252"/>
      <c r="T116" s="2252"/>
      <c r="U116" s="2252"/>
      <c r="V116" s="2252"/>
      <c r="W116" s="2252"/>
      <c r="X116" s="2280"/>
      <c r="Y116" s="2280"/>
      <c r="Z116" s="2255"/>
    </row>
    <row r="117" spans="1:26" ht="12.95" customHeight="1">
      <c r="A117" s="2279"/>
      <c r="B117" s="2250"/>
      <c r="C117" s="2250"/>
      <c r="D117" s="2250"/>
      <c r="E117" s="2250"/>
      <c r="F117" s="2250"/>
      <c r="G117" s="2252"/>
      <c r="H117" s="2252"/>
      <c r="I117" s="2252"/>
      <c r="J117" s="2252"/>
      <c r="K117" s="2252"/>
      <c r="L117" s="2252"/>
      <c r="M117" s="2252"/>
      <c r="N117" s="2252"/>
      <c r="O117" s="2252"/>
      <c r="P117" s="2252"/>
      <c r="Q117" s="2252"/>
      <c r="R117" s="2252"/>
      <c r="S117" s="2252"/>
      <c r="T117" s="2252"/>
      <c r="U117" s="2252"/>
      <c r="V117" s="2252"/>
      <c r="W117" s="2252"/>
      <c r="X117" s="2280"/>
      <c r="Y117" s="2280"/>
      <c r="Z117" s="2255"/>
    </row>
    <row r="118" spans="1:26" ht="12.95" customHeight="1">
      <c r="A118" s="2279"/>
      <c r="B118" s="2250"/>
      <c r="C118" s="2250"/>
      <c r="D118" s="2250"/>
      <c r="E118" s="2250"/>
      <c r="F118" s="2250"/>
      <c r="G118" s="2252"/>
      <c r="H118" s="2252"/>
      <c r="I118" s="2252"/>
      <c r="J118" s="2252"/>
      <c r="K118" s="2252"/>
      <c r="L118" s="2252"/>
      <c r="M118" s="2252"/>
      <c r="N118" s="2252"/>
      <c r="O118" s="2252"/>
      <c r="P118" s="2252"/>
      <c r="Q118" s="2252"/>
      <c r="R118" s="2252"/>
      <c r="S118" s="2252"/>
      <c r="T118" s="2252"/>
      <c r="U118" s="2252"/>
      <c r="V118" s="2252"/>
      <c r="W118" s="2252"/>
      <c r="X118" s="2280"/>
      <c r="Y118" s="2280"/>
      <c r="Z118" s="2255"/>
    </row>
    <row r="119" spans="1:26" ht="12.95" customHeight="1">
      <c r="A119" s="2265"/>
      <c r="B119" s="2250"/>
      <c r="C119" s="2250"/>
      <c r="D119" s="2250"/>
      <c r="E119" s="2250"/>
      <c r="F119" s="2250"/>
      <c r="G119" s="2252"/>
      <c r="H119" s="2252"/>
      <c r="I119" s="2252"/>
      <c r="J119" s="2252"/>
      <c r="K119" s="2252"/>
      <c r="L119" s="2252"/>
      <c r="M119" s="2252"/>
      <c r="N119" s="2252"/>
      <c r="O119" s="2252"/>
      <c r="P119" s="2252"/>
      <c r="Q119" s="2252"/>
      <c r="R119" s="2252"/>
      <c r="S119" s="2252"/>
      <c r="T119" s="2252"/>
      <c r="U119" s="2252"/>
      <c r="V119" s="2252"/>
      <c r="W119" s="2252"/>
      <c r="X119" s="2280"/>
      <c r="Y119" s="2280"/>
      <c r="Z119" s="2255"/>
    </row>
    <row r="120" spans="1:26" ht="12.95" customHeight="1">
      <c r="B120" s="2276"/>
      <c r="C120" s="2276"/>
      <c r="D120" s="2276"/>
      <c r="E120" s="2276"/>
      <c r="F120" s="2276"/>
      <c r="G120" s="2263"/>
      <c r="H120" s="2263"/>
      <c r="I120" s="2263"/>
      <c r="J120" s="2263"/>
      <c r="K120" s="2263"/>
      <c r="L120" s="2263"/>
      <c r="M120" s="2263"/>
      <c r="N120" s="2263"/>
      <c r="O120" s="2263"/>
      <c r="P120" s="2263"/>
      <c r="Q120" s="2263"/>
      <c r="R120" s="2263"/>
      <c r="S120" s="2263"/>
      <c r="T120" s="2263"/>
      <c r="U120" s="2263"/>
      <c r="V120" s="2263"/>
      <c r="W120" s="2263"/>
      <c r="X120" s="2262"/>
      <c r="Y120" s="2276"/>
      <c r="Z120" s="2282" t="s">
        <v>388</v>
      </c>
    </row>
    <row r="121" spans="1:26" ht="12.95" customHeight="1">
      <c r="A121" s="2249" t="s">
        <v>3204</v>
      </c>
      <c r="B121" s="2250"/>
      <c r="C121" s="2250"/>
      <c r="D121" s="2250"/>
      <c r="E121" s="2250"/>
      <c r="F121" s="2251"/>
      <c r="G121" s="2252"/>
      <c r="H121" s="2252"/>
      <c r="I121" s="2252"/>
      <c r="J121" s="2252"/>
      <c r="K121" s="2252"/>
      <c r="L121" s="2252"/>
      <c r="M121" s="2252"/>
      <c r="N121" s="2252"/>
      <c r="O121" s="2252"/>
      <c r="P121" s="2252"/>
      <c r="Q121" s="2252"/>
      <c r="R121" s="2252"/>
      <c r="S121" s="2252"/>
      <c r="T121" s="2252"/>
      <c r="U121" s="2252"/>
      <c r="V121" s="2252"/>
      <c r="W121" s="2284"/>
      <c r="X121" s="1528"/>
      <c r="Y121" s="2253"/>
      <c r="Z121" s="2253">
        <v>79</v>
      </c>
    </row>
    <row r="122" spans="1:26" ht="12.95" customHeight="1">
      <c r="A122" s="3885" t="s">
        <v>2484</v>
      </c>
      <c r="B122" s="3886"/>
      <c r="C122" s="3886"/>
      <c r="D122" s="3886"/>
      <c r="E122" s="3886"/>
      <c r="F122" s="3886"/>
      <c r="G122" s="3886"/>
      <c r="H122" s="3886"/>
      <c r="I122" s="3886"/>
      <c r="J122" s="3886"/>
      <c r="K122" s="3886"/>
      <c r="L122" s="3886"/>
      <c r="M122" s="3886"/>
      <c r="N122" s="3886"/>
      <c r="O122" s="3886"/>
      <c r="P122" s="3886"/>
      <c r="Q122" s="3886"/>
      <c r="R122" s="3886"/>
      <c r="S122" s="3886"/>
      <c r="T122" s="3886"/>
      <c r="U122" s="3886"/>
      <c r="V122" s="3886"/>
      <c r="W122" s="3886"/>
      <c r="X122" s="3886"/>
      <c r="Y122" s="3886"/>
      <c r="Z122" s="3887"/>
    </row>
    <row r="123" spans="1:26" ht="12.95" customHeight="1">
      <c r="A123" s="3888"/>
      <c r="B123" s="3889"/>
      <c r="C123" s="3889"/>
      <c r="D123" s="3889"/>
      <c r="E123" s="3889"/>
      <c r="F123" s="3889"/>
      <c r="G123" s="3889"/>
      <c r="H123" s="3889"/>
      <c r="I123" s="3889"/>
      <c r="J123" s="3889"/>
      <c r="K123" s="3889"/>
      <c r="L123" s="3889"/>
      <c r="M123" s="3889"/>
      <c r="N123" s="3889"/>
      <c r="O123" s="3889"/>
      <c r="P123" s="3889"/>
      <c r="Q123" s="3889"/>
      <c r="R123" s="3889"/>
      <c r="S123" s="3889"/>
      <c r="T123" s="3889"/>
      <c r="U123" s="3889"/>
      <c r="V123" s="3889"/>
      <c r="W123" s="3889"/>
      <c r="X123" s="3889"/>
      <c r="Y123" s="3889"/>
      <c r="Z123" s="3890"/>
    </row>
    <row r="124" spans="1:26" ht="12.95" customHeight="1">
      <c r="A124" s="2254"/>
      <c r="B124" s="2250"/>
      <c r="C124" s="2250"/>
      <c r="D124" s="2250"/>
      <c r="E124" s="2250"/>
      <c r="F124" s="2250"/>
      <c r="G124" s="2252"/>
      <c r="H124" s="2252"/>
      <c r="I124" s="2252"/>
      <c r="J124" s="2252"/>
      <c r="K124" s="2252"/>
      <c r="L124" s="2252"/>
      <c r="M124" s="2252"/>
      <c r="N124" s="2252"/>
      <c r="O124" s="2252"/>
      <c r="P124" s="2252"/>
      <c r="Q124" s="2252"/>
      <c r="R124" s="2252"/>
      <c r="S124" s="2252"/>
      <c r="T124" s="2252"/>
      <c r="U124" s="2252"/>
      <c r="V124" s="2252"/>
      <c r="W124" s="2252"/>
      <c r="X124" s="1528"/>
      <c r="Y124" s="2250"/>
      <c r="Z124" s="2255"/>
    </row>
    <row r="125" spans="1:26" ht="12.95" customHeight="1">
      <c r="A125" s="2254"/>
      <c r="B125" s="2256"/>
      <c r="C125" s="2256"/>
      <c r="D125" s="2256"/>
      <c r="E125" s="2256"/>
      <c r="F125" s="2256"/>
      <c r="G125" s="2257"/>
      <c r="H125" s="2257"/>
      <c r="I125" s="2257"/>
      <c r="J125" s="2257" t="s">
        <v>2485</v>
      </c>
      <c r="K125" s="2257"/>
      <c r="L125" s="2257"/>
      <c r="M125" s="2257"/>
      <c r="N125" s="2257"/>
      <c r="O125" s="2257"/>
      <c r="P125" s="2257"/>
      <c r="Q125" s="2257"/>
      <c r="R125" s="2257"/>
      <c r="S125" s="2257"/>
      <c r="T125" s="2257"/>
      <c r="U125" s="2257"/>
      <c r="V125" s="2257"/>
      <c r="W125" s="2257"/>
      <c r="X125" s="2267"/>
      <c r="Y125" s="2256"/>
      <c r="Z125" s="2258"/>
    </row>
    <row r="126" spans="1:26" ht="12.95" customHeight="1">
      <c r="A126" s="2261" t="s">
        <v>7</v>
      </c>
      <c r="B126" s="2261" t="s">
        <v>71</v>
      </c>
      <c r="C126" s="2262"/>
      <c r="D126" s="2262"/>
      <c r="E126" s="2262"/>
      <c r="F126" s="2262" t="s">
        <v>2486</v>
      </c>
      <c r="G126" s="2263"/>
      <c r="H126" s="2263"/>
      <c r="I126" s="2263"/>
      <c r="J126" s="2263"/>
      <c r="K126" s="2263"/>
      <c r="L126" s="2263"/>
      <c r="M126" s="2263"/>
      <c r="N126" s="2263"/>
      <c r="O126" s="2263"/>
      <c r="P126" s="2263"/>
      <c r="Q126" s="2263"/>
      <c r="R126" s="2263"/>
      <c r="S126" s="2263"/>
      <c r="T126" s="2263"/>
      <c r="U126" s="2263"/>
      <c r="V126" s="2263"/>
      <c r="W126" s="2263"/>
      <c r="X126" s="2264" t="s">
        <v>2487</v>
      </c>
      <c r="Y126" s="2264" t="s">
        <v>2488</v>
      </c>
      <c r="Z126" s="2261" t="s">
        <v>7</v>
      </c>
    </row>
    <row r="127" spans="1:26" ht="12.95" customHeight="1">
      <c r="A127" s="2266" t="s">
        <v>17</v>
      </c>
      <c r="B127" s="2266" t="s">
        <v>79</v>
      </c>
      <c r="C127" s="2267"/>
      <c r="D127" s="2267"/>
      <c r="E127" s="2267"/>
      <c r="F127" s="2267" t="s">
        <v>24</v>
      </c>
      <c r="G127" s="2268" t="s">
        <v>2489</v>
      </c>
      <c r="H127" s="2268" t="s">
        <v>2490</v>
      </c>
      <c r="I127" s="2268" t="s">
        <v>2491</v>
      </c>
      <c r="J127" s="2268" t="s">
        <v>2492</v>
      </c>
      <c r="K127" s="2268" t="s">
        <v>2493</v>
      </c>
      <c r="L127" s="2268" t="s">
        <v>2494</v>
      </c>
      <c r="M127" s="2268" t="s">
        <v>2495</v>
      </c>
      <c r="N127" s="2268" t="s">
        <v>2496</v>
      </c>
      <c r="O127" s="2268" t="s">
        <v>2497</v>
      </c>
      <c r="P127" s="2268" t="s">
        <v>2498</v>
      </c>
      <c r="Q127" s="2268" t="s">
        <v>2499</v>
      </c>
      <c r="R127" s="2268" t="s">
        <v>2500</v>
      </c>
      <c r="S127" s="2268"/>
      <c r="T127" s="2268"/>
      <c r="U127" s="2268"/>
      <c r="V127" s="2268"/>
      <c r="W127" s="2268"/>
      <c r="X127" s="2269" t="s">
        <v>25</v>
      </c>
      <c r="Y127" s="2269" t="s">
        <v>26</v>
      </c>
      <c r="Z127" s="2266" t="s">
        <v>17</v>
      </c>
    </row>
    <row r="128" spans="1:26" ht="12.95" customHeight="1">
      <c r="A128" s="2285"/>
      <c r="B128" s="2270"/>
      <c r="C128" s="2286"/>
      <c r="D128" s="2286"/>
      <c r="E128" s="2286" t="s">
        <v>2606</v>
      </c>
      <c r="F128" s="2286" t="s">
        <v>2607</v>
      </c>
      <c r="G128" s="2287"/>
      <c r="H128" s="2287"/>
      <c r="I128" s="2287"/>
      <c r="J128" s="2287"/>
      <c r="K128" s="2287"/>
      <c r="L128" s="2287"/>
      <c r="M128" s="2287"/>
      <c r="N128" s="2287"/>
      <c r="O128" s="2287"/>
      <c r="P128" s="2287"/>
      <c r="Q128" s="2287"/>
      <c r="R128" s="2287"/>
      <c r="S128" s="2287"/>
      <c r="T128" s="2287"/>
      <c r="U128" s="2287"/>
      <c r="V128" s="2287"/>
      <c r="W128" s="2287"/>
      <c r="X128" s="2269"/>
      <c r="Y128" s="2288"/>
      <c r="Z128" s="2270"/>
    </row>
    <row r="129" spans="1:26" ht="12.95" customHeight="1">
      <c r="A129" s="2265">
        <v>65</v>
      </c>
      <c r="B129" s="2266"/>
      <c r="C129" s="2256"/>
      <c r="D129" s="2256"/>
      <c r="E129" s="2256" t="s">
        <v>2608</v>
      </c>
      <c r="F129" s="2256" t="s">
        <v>2533</v>
      </c>
      <c r="G129" s="2257"/>
      <c r="H129" s="2257"/>
      <c r="I129" s="2257"/>
      <c r="J129" s="2257"/>
      <c r="K129" s="2257"/>
      <c r="L129" s="2257"/>
      <c r="M129" s="2257"/>
      <c r="N129" s="2257"/>
      <c r="O129" s="2257"/>
      <c r="P129" s="2257"/>
      <c r="Q129" s="2257"/>
      <c r="R129" s="2257"/>
      <c r="S129" s="2257"/>
      <c r="T129" s="2257"/>
      <c r="U129" s="2257"/>
      <c r="V129" s="2257"/>
      <c r="W129" s="2257"/>
      <c r="X129" s="2283"/>
      <c r="Y129" s="2283" t="s">
        <v>2503</v>
      </c>
      <c r="Z129" s="2266">
        <v>65</v>
      </c>
    </row>
    <row r="130" spans="1:26" ht="12.95" customHeight="1">
      <c r="A130" s="2265">
        <v>66</v>
      </c>
      <c r="B130" s="2266"/>
      <c r="C130" s="2256"/>
      <c r="D130" s="2256"/>
      <c r="E130" s="2256" t="s">
        <v>2609</v>
      </c>
      <c r="F130" s="2256" t="s">
        <v>2535</v>
      </c>
      <c r="G130" s="2257"/>
      <c r="H130" s="2257"/>
      <c r="I130" s="2257"/>
      <c r="J130" s="2257"/>
      <c r="K130" s="2257"/>
      <c r="L130" s="2257"/>
      <c r="M130" s="2257"/>
      <c r="N130" s="2257"/>
      <c r="O130" s="2257"/>
      <c r="P130" s="2257"/>
      <c r="Q130" s="2257"/>
      <c r="R130" s="2257"/>
      <c r="S130" s="2257"/>
      <c r="T130" s="2257"/>
      <c r="U130" s="2257"/>
      <c r="V130" s="2257"/>
      <c r="W130" s="2257"/>
      <c r="X130" s="2283">
        <v>6787</v>
      </c>
      <c r="Y130" s="2283" t="s">
        <v>2503</v>
      </c>
      <c r="Z130" s="2266">
        <v>66</v>
      </c>
    </row>
    <row r="131" spans="1:26" ht="12.95" customHeight="1">
      <c r="A131" s="2265">
        <v>67</v>
      </c>
      <c r="B131" s="2266"/>
      <c r="C131" s="2256"/>
      <c r="D131" s="2256"/>
      <c r="E131" s="2256" t="s">
        <v>2610</v>
      </c>
      <c r="F131" s="2256" t="s">
        <v>2537</v>
      </c>
      <c r="G131" s="2257"/>
      <c r="H131" s="2257"/>
      <c r="I131" s="2257"/>
      <c r="J131" s="2257"/>
      <c r="K131" s="2257"/>
      <c r="L131" s="2257"/>
      <c r="M131" s="2257"/>
      <c r="N131" s="2257"/>
      <c r="O131" s="2257"/>
      <c r="P131" s="2257"/>
      <c r="Q131" s="2257"/>
      <c r="R131" s="2257"/>
      <c r="S131" s="2257"/>
      <c r="T131" s="2257"/>
      <c r="U131" s="2257"/>
      <c r="V131" s="2257"/>
      <c r="W131" s="2257"/>
      <c r="X131" s="2283">
        <v>23479</v>
      </c>
      <c r="Y131" s="2283" t="s">
        <v>2503</v>
      </c>
      <c r="Z131" s="2266">
        <v>67</v>
      </c>
    </row>
    <row r="132" spans="1:26" ht="12.95" customHeight="1">
      <c r="A132" s="2265">
        <v>68</v>
      </c>
      <c r="B132" s="2266"/>
      <c r="C132" s="2256"/>
      <c r="D132" s="2256"/>
      <c r="E132" s="2256" t="s">
        <v>2611</v>
      </c>
      <c r="F132" s="2256" t="s">
        <v>2539</v>
      </c>
      <c r="G132" s="2257"/>
      <c r="H132" s="2257"/>
      <c r="I132" s="2257"/>
      <c r="J132" s="2257"/>
      <c r="K132" s="2257"/>
      <c r="L132" s="2257"/>
      <c r="M132" s="2257"/>
      <c r="N132" s="2257"/>
      <c r="O132" s="2257"/>
      <c r="P132" s="2257"/>
      <c r="Q132" s="2257"/>
      <c r="R132" s="2257"/>
      <c r="S132" s="2257"/>
      <c r="T132" s="2257"/>
      <c r="U132" s="2257"/>
      <c r="V132" s="2257"/>
      <c r="W132" s="2257"/>
      <c r="X132" s="2283">
        <v>43265</v>
      </c>
      <c r="Y132" s="2283" t="s">
        <v>2503</v>
      </c>
      <c r="Z132" s="2266">
        <v>68</v>
      </c>
    </row>
    <row r="133" spans="1:26" ht="12.95" customHeight="1">
      <c r="A133" s="2265">
        <v>69</v>
      </c>
      <c r="B133" s="2266"/>
      <c r="C133" s="2256"/>
      <c r="D133" s="2256"/>
      <c r="E133" s="2256" t="s">
        <v>2612</v>
      </c>
      <c r="F133" s="2256" t="s">
        <v>2541</v>
      </c>
      <c r="G133" s="2257"/>
      <c r="H133" s="2257"/>
      <c r="I133" s="2257"/>
      <c r="J133" s="2257"/>
      <c r="K133" s="2257"/>
      <c r="L133" s="2257"/>
      <c r="M133" s="2257"/>
      <c r="N133" s="2257"/>
      <c r="O133" s="2257"/>
      <c r="P133" s="2257"/>
      <c r="Q133" s="2257"/>
      <c r="R133" s="2257"/>
      <c r="S133" s="2257"/>
      <c r="T133" s="2257"/>
      <c r="U133" s="2257"/>
      <c r="V133" s="2257"/>
      <c r="W133" s="2257"/>
      <c r="X133" s="2283">
        <v>15934</v>
      </c>
      <c r="Y133" s="2283" t="s">
        <v>2503</v>
      </c>
      <c r="Z133" s="2266">
        <v>69</v>
      </c>
    </row>
    <row r="134" spans="1:26" ht="12.95" customHeight="1">
      <c r="A134" s="2265">
        <v>70</v>
      </c>
      <c r="B134" s="2266"/>
      <c r="C134" s="2256"/>
      <c r="D134" s="2256"/>
      <c r="E134" s="2256" t="s">
        <v>2613</v>
      </c>
      <c r="F134" s="2256" t="s">
        <v>2543</v>
      </c>
      <c r="G134" s="2257"/>
      <c r="H134" s="2257"/>
      <c r="I134" s="2257"/>
      <c r="J134" s="2257"/>
      <c r="K134" s="2257"/>
      <c r="L134" s="2257"/>
      <c r="M134" s="2257"/>
      <c r="N134" s="2257"/>
      <c r="O134" s="2257"/>
      <c r="P134" s="2257"/>
      <c r="Q134" s="2257"/>
      <c r="R134" s="2257"/>
      <c r="S134" s="2257"/>
      <c r="T134" s="2257"/>
      <c r="U134" s="2257"/>
      <c r="V134" s="2257"/>
      <c r="W134" s="2257"/>
      <c r="X134" s="2283">
        <v>316493</v>
      </c>
      <c r="Y134" s="2283" t="s">
        <v>2503</v>
      </c>
      <c r="Z134" s="2266">
        <v>70</v>
      </c>
    </row>
    <row r="135" spans="1:26" ht="12.95" customHeight="1">
      <c r="A135" s="2265">
        <v>71</v>
      </c>
      <c r="B135" s="2266"/>
      <c r="C135" s="2256"/>
      <c r="D135" s="2256"/>
      <c r="E135" s="2256" t="s">
        <v>2614</v>
      </c>
      <c r="F135" s="2256" t="s">
        <v>2545</v>
      </c>
      <c r="G135" s="2257"/>
      <c r="H135" s="2257"/>
      <c r="I135" s="2257"/>
      <c r="J135" s="2257"/>
      <c r="K135" s="2257"/>
      <c r="L135" s="2257"/>
      <c r="M135" s="2257"/>
      <c r="N135" s="2257"/>
      <c r="O135" s="2257"/>
      <c r="P135" s="2257"/>
      <c r="Q135" s="2257"/>
      <c r="R135" s="2257"/>
      <c r="S135" s="2257"/>
      <c r="T135" s="2257"/>
      <c r="U135" s="2257"/>
      <c r="V135" s="2257"/>
      <c r="W135" s="2257"/>
      <c r="X135" s="2283">
        <v>18520</v>
      </c>
      <c r="Y135" s="2283" t="s">
        <v>2503</v>
      </c>
      <c r="Z135" s="2266">
        <v>71</v>
      </c>
    </row>
    <row r="136" spans="1:26" ht="12.95" customHeight="1">
      <c r="A136" s="2265">
        <v>72</v>
      </c>
      <c r="B136" s="2266"/>
      <c r="C136" s="2256"/>
      <c r="D136" s="2256"/>
      <c r="E136" s="2256" t="s">
        <v>2615</v>
      </c>
      <c r="F136" s="2256" t="s">
        <v>2616</v>
      </c>
      <c r="G136" s="2257"/>
      <c r="H136" s="2257"/>
      <c r="I136" s="2257"/>
      <c r="J136" s="2257"/>
      <c r="K136" s="2257"/>
      <c r="L136" s="2257"/>
      <c r="M136" s="2257"/>
      <c r="N136" s="2257"/>
      <c r="O136" s="2257"/>
      <c r="P136" s="2257"/>
      <c r="Q136" s="2257"/>
      <c r="R136" s="2257"/>
      <c r="S136" s="2257"/>
      <c r="T136" s="2257"/>
      <c r="U136" s="2257"/>
      <c r="V136" s="2257"/>
      <c r="W136" s="2257"/>
      <c r="X136" s="2283">
        <v>103674</v>
      </c>
      <c r="Y136" s="2283" t="s">
        <v>2503</v>
      </c>
      <c r="Z136" s="2266">
        <v>72</v>
      </c>
    </row>
    <row r="137" spans="1:26" ht="12.95" customHeight="1">
      <c r="A137" s="2265">
        <v>73</v>
      </c>
      <c r="B137" s="2266"/>
      <c r="C137" s="2256"/>
      <c r="D137" s="2256"/>
      <c r="E137" s="2256" t="s">
        <v>2617</v>
      </c>
      <c r="F137" s="2256" t="s">
        <v>2549</v>
      </c>
      <c r="G137" s="2257"/>
      <c r="H137" s="2257"/>
      <c r="I137" s="2257"/>
      <c r="J137" s="2257"/>
      <c r="K137" s="2257"/>
      <c r="L137" s="2257"/>
      <c r="M137" s="2257"/>
      <c r="N137" s="2257"/>
      <c r="O137" s="2257"/>
      <c r="P137" s="2257"/>
      <c r="Q137" s="2257"/>
      <c r="R137" s="2257"/>
      <c r="S137" s="2257"/>
      <c r="T137" s="2257"/>
      <c r="U137" s="2257"/>
      <c r="V137" s="2257"/>
      <c r="W137" s="2257"/>
      <c r="X137" s="2283">
        <v>2447</v>
      </c>
      <c r="Y137" s="2283" t="s">
        <v>2503</v>
      </c>
      <c r="Z137" s="2266">
        <v>73</v>
      </c>
    </row>
    <row r="138" spans="1:26" ht="12.95" customHeight="1">
      <c r="A138" s="2265">
        <v>74</v>
      </c>
      <c r="B138" s="2266"/>
      <c r="C138" s="2256"/>
      <c r="D138" s="2256"/>
      <c r="E138" s="2256" t="s">
        <v>2618</v>
      </c>
      <c r="F138" s="2256" t="s">
        <v>2551</v>
      </c>
      <c r="G138" s="2257"/>
      <c r="H138" s="2257"/>
      <c r="I138" s="2257"/>
      <c r="J138" s="2257"/>
      <c r="K138" s="2257"/>
      <c r="L138" s="2257"/>
      <c r="M138" s="2257"/>
      <c r="N138" s="2257"/>
      <c r="O138" s="2257"/>
      <c r="P138" s="2257"/>
      <c r="Q138" s="2257"/>
      <c r="R138" s="2257"/>
      <c r="S138" s="2257"/>
      <c r="T138" s="2257"/>
      <c r="U138" s="2257"/>
      <c r="V138" s="2257"/>
      <c r="W138" s="2257"/>
      <c r="X138" s="2283">
        <v>695</v>
      </c>
      <c r="Y138" s="2283" t="s">
        <v>2503</v>
      </c>
      <c r="Z138" s="2266">
        <v>74</v>
      </c>
    </row>
    <row r="139" spans="1:26" ht="12.95" customHeight="1">
      <c r="A139" s="2265">
        <v>75</v>
      </c>
      <c r="B139" s="2266"/>
      <c r="C139" s="2256"/>
      <c r="D139" s="2256"/>
      <c r="E139" s="2256" t="s">
        <v>2619</v>
      </c>
      <c r="F139" s="2256" t="s">
        <v>2553</v>
      </c>
      <c r="G139" s="2257"/>
      <c r="H139" s="2257"/>
      <c r="I139" s="2257"/>
      <c r="J139" s="2257"/>
      <c r="K139" s="2257"/>
      <c r="L139" s="2257"/>
      <c r="M139" s="2257"/>
      <c r="N139" s="2257"/>
      <c r="O139" s="2257"/>
      <c r="P139" s="2257"/>
      <c r="Q139" s="2257"/>
      <c r="R139" s="2257"/>
      <c r="S139" s="2257"/>
      <c r="T139" s="2257"/>
      <c r="U139" s="2257"/>
      <c r="V139" s="2257"/>
      <c r="W139" s="2257"/>
      <c r="X139" s="2283">
        <v>55428</v>
      </c>
      <c r="Y139" s="2283" t="s">
        <v>2503</v>
      </c>
      <c r="Z139" s="2266">
        <v>75</v>
      </c>
    </row>
    <row r="140" spans="1:26" ht="12.95" customHeight="1">
      <c r="A140" s="2265">
        <v>76</v>
      </c>
      <c r="B140" s="2266"/>
      <c r="C140" s="2256"/>
      <c r="D140" s="2256"/>
      <c r="E140" s="2256" t="s">
        <v>2620</v>
      </c>
      <c r="F140" s="2256" t="s">
        <v>2555</v>
      </c>
      <c r="G140" s="2257"/>
      <c r="H140" s="2257"/>
      <c r="I140" s="2257"/>
      <c r="J140" s="2257"/>
      <c r="K140" s="2257"/>
      <c r="L140" s="2257"/>
      <c r="M140" s="2257"/>
      <c r="N140" s="2257"/>
      <c r="O140" s="2257"/>
      <c r="P140" s="2257"/>
      <c r="Q140" s="2257"/>
      <c r="R140" s="2257"/>
      <c r="S140" s="2257"/>
      <c r="T140" s="2257"/>
      <c r="U140" s="2257"/>
      <c r="V140" s="2257"/>
      <c r="W140" s="2257"/>
      <c r="X140" s="2283">
        <v>160016</v>
      </c>
      <c r="Y140" s="2283" t="s">
        <v>2503</v>
      </c>
      <c r="Z140" s="2266">
        <v>76</v>
      </c>
    </row>
    <row r="141" spans="1:26" ht="12.95" customHeight="1">
      <c r="A141" s="2265">
        <v>77</v>
      </c>
      <c r="B141" s="2266"/>
      <c r="C141" s="2256"/>
      <c r="D141" s="2256"/>
      <c r="E141" s="2256" t="s">
        <v>2621</v>
      </c>
      <c r="F141" s="2256" t="s">
        <v>2557</v>
      </c>
      <c r="G141" s="2257"/>
      <c r="H141" s="2257"/>
      <c r="I141" s="2257"/>
      <c r="J141" s="2257"/>
      <c r="K141" s="2257"/>
      <c r="L141" s="2257"/>
      <c r="M141" s="2257"/>
      <c r="N141" s="2257"/>
      <c r="O141" s="2257"/>
      <c r="P141" s="2257"/>
      <c r="Q141" s="2257"/>
      <c r="R141" s="2257"/>
      <c r="S141" s="2257"/>
      <c r="T141" s="2257"/>
      <c r="U141" s="2257"/>
      <c r="V141" s="2257"/>
      <c r="W141" s="2257"/>
      <c r="X141" s="2283">
        <v>200</v>
      </c>
      <c r="Y141" s="2283" t="s">
        <v>2503</v>
      </c>
      <c r="Z141" s="2266">
        <v>77</v>
      </c>
    </row>
    <row r="142" spans="1:26" ht="12.95" customHeight="1">
      <c r="A142" s="2265">
        <v>78</v>
      </c>
      <c r="B142" s="2266"/>
      <c r="C142" s="2256"/>
      <c r="D142" s="2256"/>
      <c r="E142" s="2256" t="s">
        <v>2622</v>
      </c>
      <c r="F142" s="2256" t="s">
        <v>2559</v>
      </c>
      <c r="G142" s="2257"/>
      <c r="H142" s="2257"/>
      <c r="I142" s="2257"/>
      <c r="J142" s="2257"/>
      <c r="K142" s="2257"/>
      <c r="L142" s="2257"/>
      <c r="M142" s="2257"/>
      <c r="N142" s="2257"/>
      <c r="O142" s="2257"/>
      <c r="P142" s="2257"/>
      <c r="Q142" s="2257"/>
      <c r="R142" s="2257"/>
      <c r="S142" s="2257"/>
      <c r="T142" s="2257"/>
      <c r="U142" s="2257"/>
      <c r="V142" s="2257"/>
      <c r="W142" s="2257"/>
      <c r="X142" s="2283">
        <v>32262</v>
      </c>
      <c r="Y142" s="2283" t="s">
        <v>2503</v>
      </c>
      <c r="Z142" s="2266">
        <v>78</v>
      </c>
    </row>
    <row r="143" spans="1:26" ht="12.95" customHeight="1">
      <c r="A143" s="2265">
        <v>79</v>
      </c>
      <c r="B143" s="2266"/>
      <c r="C143" s="2256"/>
      <c r="D143" s="2256"/>
      <c r="E143" s="2256" t="s">
        <v>2623</v>
      </c>
      <c r="F143" s="2256" t="s">
        <v>2600</v>
      </c>
      <c r="G143" s="2257"/>
      <c r="H143" s="2257"/>
      <c r="I143" s="2257"/>
      <c r="J143" s="2257"/>
      <c r="K143" s="2257"/>
      <c r="L143" s="2257"/>
      <c r="M143" s="2257"/>
      <c r="N143" s="2257"/>
      <c r="O143" s="2257"/>
      <c r="P143" s="2257"/>
      <c r="Q143" s="2257"/>
      <c r="R143" s="2257"/>
      <c r="S143" s="2257"/>
      <c r="T143" s="2257"/>
      <c r="U143" s="2257"/>
      <c r="V143" s="2257"/>
      <c r="W143" s="2257"/>
      <c r="X143" s="2283">
        <v>104734</v>
      </c>
      <c r="Y143" s="2283" t="s">
        <v>2503</v>
      </c>
      <c r="Z143" s="2266">
        <v>79</v>
      </c>
    </row>
    <row r="144" spans="1:26" ht="12.95" customHeight="1">
      <c r="A144" s="2265">
        <v>80</v>
      </c>
      <c r="B144" s="2266"/>
      <c r="C144" s="2256"/>
      <c r="D144" s="2256"/>
      <c r="E144" s="2256" t="s">
        <v>2624</v>
      </c>
      <c r="F144" s="2256" t="s">
        <v>2602</v>
      </c>
      <c r="G144" s="2257"/>
      <c r="H144" s="2257"/>
      <c r="I144" s="2257"/>
      <c r="J144" s="2257"/>
      <c r="K144" s="2257"/>
      <c r="L144" s="2257"/>
      <c r="M144" s="2257"/>
      <c r="N144" s="2257"/>
      <c r="O144" s="2257"/>
      <c r="P144" s="2257"/>
      <c r="Q144" s="2257"/>
      <c r="R144" s="2257"/>
      <c r="S144" s="2257"/>
      <c r="T144" s="2257"/>
      <c r="U144" s="2257"/>
      <c r="V144" s="2257"/>
      <c r="W144" s="2257"/>
      <c r="X144" s="2283">
        <v>295562</v>
      </c>
      <c r="Y144" s="2283" t="s">
        <v>2503</v>
      </c>
      <c r="Z144" s="2266">
        <v>80</v>
      </c>
    </row>
    <row r="145" spans="1:32" ht="12.95" customHeight="1">
      <c r="A145" s="2265">
        <v>81</v>
      </c>
      <c r="B145" s="2266"/>
      <c r="C145" s="2256"/>
      <c r="D145" s="2256"/>
      <c r="E145" s="2256" t="s">
        <v>2625</v>
      </c>
      <c r="F145" s="2256" t="s">
        <v>2561</v>
      </c>
      <c r="G145" s="2257"/>
      <c r="H145" s="2257"/>
      <c r="I145" s="2257"/>
      <c r="J145" s="2257"/>
      <c r="K145" s="2257"/>
      <c r="L145" s="2257"/>
      <c r="M145" s="2257"/>
      <c r="N145" s="2257"/>
      <c r="O145" s="2257"/>
      <c r="P145" s="2257"/>
      <c r="Q145" s="2257"/>
      <c r="R145" s="2257"/>
      <c r="S145" s="2257"/>
      <c r="T145" s="2257"/>
      <c r="U145" s="2257"/>
      <c r="V145" s="2257"/>
      <c r="W145" s="2257"/>
      <c r="X145" s="2283">
        <v>3255</v>
      </c>
      <c r="Y145" s="2283" t="s">
        <v>2503</v>
      </c>
      <c r="Z145" s="2266">
        <v>81</v>
      </c>
    </row>
    <row r="146" spans="1:32" ht="12.95" customHeight="1">
      <c r="A146" s="2265">
        <v>82</v>
      </c>
      <c r="B146" s="2266"/>
      <c r="C146" s="2256"/>
      <c r="D146" s="2256"/>
      <c r="E146" s="2256" t="s">
        <v>2626</v>
      </c>
      <c r="F146" s="2256" t="s">
        <v>2627</v>
      </c>
      <c r="G146" s="2257"/>
      <c r="H146" s="2257"/>
      <c r="I146" s="2257"/>
      <c r="J146" s="2257"/>
      <c r="K146" s="2257"/>
      <c r="L146" s="2257"/>
      <c r="M146" s="2257"/>
      <c r="N146" s="2257"/>
      <c r="O146" s="2257"/>
      <c r="P146" s="2257"/>
      <c r="Q146" s="2257"/>
      <c r="R146" s="2257"/>
      <c r="S146" s="2257"/>
      <c r="T146" s="2257"/>
      <c r="U146" s="2257"/>
      <c r="V146" s="2257"/>
      <c r="W146" s="2257"/>
      <c r="X146" s="2283">
        <f>SUM(X129:X145)</f>
        <v>1182751</v>
      </c>
      <c r="Y146" s="2283" t="s">
        <v>2503</v>
      </c>
      <c r="Z146" s="2266">
        <v>82</v>
      </c>
      <c r="AB146" s="2275" t="s">
        <v>2980</v>
      </c>
      <c r="AC146" s="2247" t="b">
        <f>IF(SUM(X129:X145)=X146,TRUE,FALSE)</f>
        <v>1</v>
      </c>
    </row>
    <row r="147" spans="1:32" ht="12.95" customHeight="1">
      <c r="A147" s="2265">
        <v>83</v>
      </c>
      <c r="B147" s="2266"/>
      <c r="C147" s="2256"/>
      <c r="D147" s="2256"/>
      <c r="E147" s="2256" t="s">
        <v>2628</v>
      </c>
      <c r="F147" s="2256" t="s">
        <v>2629</v>
      </c>
      <c r="G147" s="2257"/>
      <c r="H147" s="2257"/>
      <c r="I147" s="2257"/>
      <c r="J147" s="2257"/>
      <c r="K147" s="2257"/>
      <c r="L147" s="2257"/>
      <c r="M147" s="2257"/>
      <c r="N147" s="2257"/>
      <c r="O147" s="2257"/>
      <c r="P147" s="2257"/>
      <c r="Q147" s="2257"/>
      <c r="R147" s="2257"/>
      <c r="S147" s="2257"/>
      <c r="T147" s="2257"/>
      <c r="U147" s="2257"/>
      <c r="V147" s="2257"/>
      <c r="W147" s="2257"/>
      <c r="X147" s="2283">
        <v>37933</v>
      </c>
      <c r="Y147" s="2283" t="s">
        <v>2503</v>
      </c>
      <c r="Z147" s="2266">
        <v>83</v>
      </c>
    </row>
    <row r="148" spans="1:32" ht="12.95" customHeight="1">
      <c r="A148" s="2265">
        <v>84</v>
      </c>
      <c r="B148" s="2266"/>
      <c r="C148" s="2256"/>
      <c r="D148" s="2256"/>
      <c r="E148" s="2256" t="s">
        <v>2630</v>
      </c>
      <c r="F148" s="2256" t="s">
        <v>2631</v>
      </c>
      <c r="G148" s="2257"/>
      <c r="H148" s="2257"/>
      <c r="I148" s="2257"/>
      <c r="J148" s="2257"/>
      <c r="K148" s="2257"/>
      <c r="L148" s="2257"/>
      <c r="M148" s="2257"/>
      <c r="N148" s="2257"/>
      <c r="O148" s="2257"/>
      <c r="P148" s="2257"/>
      <c r="Q148" s="2257"/>
      <c r="R148" s="2257"/>
      <c r="S148" s="2257"/>
      <c r="T148" s="2257"/>
      <c r="U148" s="2289" t="s">
        <v>98</v>
      </c>
      <c r="V148" s="2289"/>
      <c r="W148" s="2257"/>
      <c r="X148" s="2283"/>
      <c r="Y148" s="2283" t="s">
        <v>2503</v>
      </c>
      <c r="Z148" s="2266">
        <v>84</v>
      </c>
    </row>
    <row r="149" spans="1:32" ht="12.95" customHeight="1">
      <c r="A149" s="2265"/>
      <c r="B149" s="2266"/>
      <c r="C149" s="2256"/>
      <c r="D149" s="2256"/>
      <c r="E149" s="2256" t="s">
        <v>2632</v>
      </c>
      <c r="F149" s="2256" t="s">
        <v>2633</v>
      </c>
      <c r="G149" s="2257"/>
      <c r="H149" s="2257"/>
      <c r="I149" s="2257"/>
      <c r="J149" s="2257"/>
      <c r="K149" s="2257"/>
      <c r="L149" s="2257"/>
      <c r="M149" s="2257"/>
      <c r="N149" s="2257"/>
      <c r="O149" s="2257"/>
      <c r="P149" s="2257"/>
      <c r="Q149" s="2257"/>
      <c r="R149" s="2257"/>
      <c r="S149" s="2257"/>
      <c r="T149" s="2257"/>
      <c r="U149" s="2257"/>
      <c r="V149" s="2257"/>
      <c r="W149" s="2257"/>
      <c r="X149" s="2269"/>
      <c r="Y149" s="2283"/>
      <c r="Z149" s="2266"/>
    </row>
    <row r="150" spans="1:32" ht="12.95" customHeight="1">
      <c r="A150" s="2265">
        <v>85</v>
      </c>
      <c r="B150" s="2266"/>
      <c r="C150" s="2256"/>
      <c r="D150" s="2256"/>
      <c r="E150" s="2256" t="s">
        <v>2634</v>
      </c>
      <c r="F150" s="2256" t="s">
        <v>2505</v>
      </c>
      <c r="G150" s="2257"/>
      <c r="H150" s="2257"/>
      <c r="I150" s="2257"/>
      <c r="J150" s="2257"/>
      <c r="K150" s="2257"/>
      <c r="L150" s="2257"/>
      <c r="M150" s="2257"/>
      <c r="N150" s="2257"/>
      <c r="O150" s="2257"/>
      <c r="P150" s="2257"/>
      <c r="Q150" s="2257"/>
      <c r="R150" s="2257"/>
      <c r="S150" s="2257"/>
      <c r="T150" s="2257"/>
      <c r="U150" s="2257"/>
      <c r="V150" s="2257"/>
      <c r="W150" s="2257"/>
      <c r="X150" s="2283">
        <v>947512</v>
      </c>
      <c r="Y150" s="2283" t="s">
        <v>2503</v>
      </c>
      <c r="Z150" s="2266">
        <v>85</v>
      </c>
    </row>
    <row r="151" spans="1:32" ht="12.95" customHeight="1">
      <c r="A151" s="2265">
        <v>86</v>
      </c>
      <c r="B151" s="2266"/>
      <c r="C151" s="2256"/>
      <c r="D151" s="2256"/>
      <c r="E151" s="2256" t="s">
        <v>2635</v>
      </c>
      <c r="F151" s="2256" t="s">
        <v>2507</v>
      </c>
      <c r="G151" s="2257"/>
      <c r="H151" s="2257"/>
      <c r="I151" s="2257"/>
      <c r="J151" s="2257"/>
      <c r="K151" s="2257"/>
      <c r="L151" s="2257"/>
      <c r="M151" s="2257"/>
      <c r="N151" s="2257"/>
      <c r="O151" s="2257"/>
      <c r="P151" s="2257"/>
      <c r="Q151" s="2257"/>
      <c r="R151" s="2257"/>
      <c r="S151" s="2257"/>
      <c r="T151" s="2257"/>
      <c r="U151" s="2257"/>
      <c r="V151" s="2257"/>
      <c r="W151" s="2257"/>
      <c r="X151" s="2283">
        <v>259087</v>
      </c>
      <c r="Y151" s="2283" t="s">
        <v>2503</v>
      </c>
      <c r="Z151" s="2266">
        <v>86</v>
      </c>
    </row>
    <row r="152" spans="1:32" ht="12.95" customHeight="1">
      <c r="A152" s="2265">
        <v>87</v>
      </c>
      <c r="B152" s="2266"/>
      <c r="C152" s="2256"/>
      <c r="D152" s="2256"/>
      <c r="E152" s="2256" t="s">
        <v>2636</v>
      </c>
      <c r="F152" s="2256" t="s">
        <v>2509</v>
      </c>
      <c r="G152" s="2257"/>
      <c r="H152" s="2257"/>
      <c r="I152" s="2257"/>
      <c r="J152" s="2257"/>
      <c r="K152" s="2257"/>
      <c r="L152" s="2257"/>
      <c r="M152" s="2257"/>
      <c r="N152" s="2257"/>
      <c r="O152" s="2257"/>
      <c r="P152" s="2257"/>
      <c r="Q152" s="2257"/>
      <c r="R152" s="2257"/>
      <c r="S152" s="2257"/>
      <c r="T152" s="2257"/>
      <c r="U152" s="2257"/>
      <c r="V152" s="2257"/>
      <c r="W152" s="2257"/>
      <c r="X152" s="2986">
        <v>3104016</v>
      </c>
      <c r="Y152" s="2283" t="s">
        <v>2503</v>
      </c>
      <c r="Z152" s="2266">
        <v>87</v>
      </c>
    </row>
    <row r="153" spans="1:32" ht="12" customHeight="1">
      <c r="A153" s="2265">
        <v>88</v>
      </c>
      <c r="B153" s="2266"/>
      <c r="C153" s="2256"/>
      <c r="D153" s="2256"/>
      <c r="E153" s="2256" t="s">
        <v>2637</v>
      </c>
      <c r="F153" s="2256" t="s">
        <v>2638</v>
      </c>
      <c r="G153" s="2257"/>
      <c r="H153" s="2257"/>
      <c r="I153" s="2257"/>
      <c r="J153" s="2257"/>
      <c r="K153" s="2257"/>
      <c r="L153" s="2257"/>
      <c r="M153" s="2257"/>
      <c r="N153" s="2257"/>
      <c r="O153" s="2257"/>
      <c r="P153" s="2257"/>
      <c r="Q153" s="2257"/>
      <c r="R153" s="2257"/>
      <c r="S153" s="2257"/>
      <c r="T153" s="2257"/>
      <c r="U153" s="2257"/>
      <c r="V153" s="2257"/>
      <c r="W153" s="2257"/>
      <c r="X153" s="2283">
        <f>X150+X151+X152</f>
        <v>4310615</v>
      </c>
      <c r="Y153" s="2283" t="s">
        <v>2503</v>
      </c>
      <c r="Z153" s="2266">
        <v>88</v>
      </c>
      <c r="AA153" s="2246">
        <f>X148+X147+X146+X104+X85+X43</f>
        <v>4310615.051</v>
      </c>
      <c r="AB153" s="2275" t="s">
        <v>2981</v>
      </c>
      <c r="AC153" s="2247" t="b">
        <f>IF(SUM(X150:X152)=X153,TRUE,FALSE)</f>
        <v>1</v>
      </c>
      <c r="AD153" s="2246"/>
    </row>
    <row r="154" spans="1:32" ht="12.95" customHeight="1">
      <c r="A154" s="2285">
        <v>89</v>
      </c>
      <c r="B154" s="2270"/>
      <c r="C154" s="2286"/>
      <c r="D154" s="2286"/>
      <c r="E154" s="2286" t="s">
        <v>2639</v>
      </c>
      <c r="F154" s="2286" t="s">
        <v>2640</v>
      </c>
      <c r="G154" s="2287"/>
      <c r="H154" s="2287"/>
      <c r="I154" s="2287"/>
      <c r="J154" s="2287"/>
      <c r="K154" s="2287"/>
      <c r="L154" s="2287"/>
      <c r="M154" s="2287"/>
      <c r="N154" s="2287"/>
      <c r="O154" s="2287"/>
      <c r="P154" s="2287"/>
      <c r="Q154" s="2287"/>
      <c r="R154" s="2287"/>
      <c r="S154" s="2287"/>
      <c r="T154" s="2287"/>
      <c r="U154" s="2287"/>
      <c r="V154" s="2287"/>
      <c r="W154" s="2287"/>
      <c r="X154" s="2288">
        <v>515</v>
      </c>
      <c r="Y154" s="2288" t="s">
        <v>2503</v>
      </c>
      <c r="Z154" s="2270">
        <v>89</v>
      </c>
      <c r="AA154" s="2246">
        <f>X153-AA153</f>
        <v>-5.0999999977648258E-2</v>
      </c>
      <c r="AB154" s="2290" t="s">
        <v>2982</v>
      </c>
      <c r="AC154" s="2246" t="b">
        <f>IF(SUM(X43+X85+X104+X146+X147+X148)=X153,TRUE,FALSE)</f>
        <v>0</v>
      </c>
      <c r="AD154" s="2246"/>
    </row>
    <row r="155" spans="1:32" ht="12.95" customHeight="1">
      <c r="A155" s="2260"/>
      <c r="B155" s="2291"/>
      <c r="C155" s="2291"/>
      <c r="D155" s="2291"/>
      <c r="E155" s="2291"/>
      <c r="F155" s="2291"/>
      <c r="G155" s="2292"/>
      <c r="H155" s="2292"/>
      <c r="I155" s="2292"/>
      <c r="J155" s="2292"/>
      <c r="K155" s="2292"/>
      <c r="L155" s="2292"/>
      <c r="M155" s="2292"/>
      <c r="N155" s="2292"/>
      <c r="O155" s="2292"/>
      <c r="P155" s="2292"/>
      <c r="Q155" s="2292"/>
      <c r="R155" s="2292"/>
      <c r="S155" s="2292"/>
      <c r="T155" s="2292"/>
      <c r="U155" s="2292"/>
      <c r="V155" s="2292"/>
      <c r="W155" s="2292"/>
      <c r="X155" s="2293"/>
      <c r="Y155" s="2293"/>
      <c r="Z155" s="2278"/>
      <c r="AA155" s="2246"/>
      <c r="AB155" s="2294"/>
      <c r="AC155" s="2246"/>
      <c r="AD155" s="2246"/>
    </row>
    <row r="156" spans="1:32" ht="12.95" customHeight="1">
      <c r="A156" s="2295" t="s">
        <v>98</v>
      </c>
      <c r="B156" s="2291" t="s">
        <v>2641</v>
      </c>
      <c r="C156" s="2291"/>
      <c r="D156" s="2291"/>
      <c r="E156" s="2291"/>
      <c r="F156" s="2291"/>
      <c r="G156" s="2292"/>
      <c r="H156" s="2292"/>
      <c r="I156" s="2292"/>
      <c r="J156" s="2292"/>
      <c r="K156" s="2292"/>
      <c r="L156" s="2292"/>
      <c r="M156" s="2292"/>
      <c r="N156" s="2292"/>
      <c r="O156" s="2292"/>
      <c r="P156" s="2292"/>
      <c r="Q156" s="2292"/>
      <c r="R156" s="2292"/>
      <c r="S156" s="2283">
        <v>47012</v>
      </c>
      <c r="T156" s="2292" t="s">
        <v>2642</v>
      </c>
      <c r="U156" s="2292"/>
      <c r="V156" s="3572">
        <v>0</v>
      </c>
      <c r="W156" s="2292" t="s">
        <v>2643</v>
      </c>
      <c r="X156" s="2293"/>
      <c r="Y156" s="2293"/>
      <c r="Z156" s="2255"/>
      <c r="AA156" s="2246"/>
      <c r="AB156" s="2294"/>
      <c r="AC156" s="2246"/>
      <c r="AD156" s="2246"/>
    </row>
    <row r="157" spans="1:32" ht="12.95" customHeight="1">
      <c r="A157" s="2279"/>
      <c r="B157" s="2250" t="s">
        <v>2644</v>
      </c>
      <c r="C157" s="2250"/>
      <c r="D157" s="2250"/>
      <c r="E157" s="2250"/>
      <c r="F157" s="2250"/>
      <c r="G157" s="2252"/>
      <c r="H157" s="2252"/>
      <c r="I157" s="2252"/>
      <c r="J157" s="2252"/>
      <c r="K157" s="2252"/>
      <c r="L157" s="2252"/>
      <c r="M157" s="2252"/>
      <c r="N157" s="2252"/>
      <c r="O157" s="2252"/>
      <c r="P157" s="2252"/>
      <c r="Q157" s="2252"/>
      <c r="R157" s="2252"/>
      <c r="S157" s="2252"/>
      <c r="T157" s="2252"/>
      <c r="U157" s="2252"/>
      <c r="V157" s="2252"/>
      <c r="W157" s="2252"/>
      <c r="X157" s="2280"/>
      <c r="Y157" s="2280"/>
      <c r="Z157" s="2255"/>
    </row>
    <row r="158" spans="1:32" ht="12.95" customHeight="1">
      <c r="A158" s="2279"/>
      <c r="B158" s="2291"/>
      <c r="C158" s="2291"/>
      <c r="D158" s="2291"/>
      <c r="E158" s="2291"/>
      <c r="F158" s="2291"/>
      <c r="G158" s="2292"/>
      <c r="H158" s="2292"/>
      <c r="I158" s="2292"/>
      <c r="J158" s="2292"/>
      <c r="K158" s="2292"/>
      <c r="L158" s="2292"/>
      <c r="M158" s="2292"/>
      <c r="N158" s="2292"/>
      <c r="O158" s="2292"/>
      <c r="P158" s="2292"/>
      <c r="Q158" s="2292"/>
      <c r="R158" s="2292"/>
      <c r="S158" s="2292"/>
      <c r="T158" s="2292"/>
      <c r="U158" s="2292"/>
      <c r="V158" s="2292"/>
      <c r="W158" s="2292"/>
      <c r="X158" s="2280"/>
      <c r="Y158" s="2280"/>
      <c r="Z158" s="2255"/>
      <c r="AE158" s="2259"/>
      <c r="AF158" s="2259"/>
    </row>
    <row r="159" spans="1:32" ht="12.95" customHeight="1">
      <c r="A159" s="2279" t="s">
        <v>2645</v>
      </c>
      <c r="B159" s="2250"/>
      <c r="C159" s="2250"/>
      <c r="D159" s="2250"/>
      <c r="E159" s="2250"/>
      <c r="F159" s="2250"/>
      <c r="G159" s="2252"/>
      <c r="H159" s="2252"/>
      <c r="I159" s="2252"/>
      <c r="J159" s="2252"/>
      <c r="K159" s="2252"/>
      <c r="L159" s="2252"/>
      <c r="M159" s="2252"/>
      <c r="N159" s="2252"/>
      <c r="O159" s="2252"/>
      <c r="P159" s="2252"/>
      <c r="Q159" s="2252"/>
      <c r="R159" s="2252"/>
      <c r="S159" s="2252"/>
      <c r="T159" s="2252"/>
      <c r="U159" s="2252"/>
      <c r="V159" s="2252"/>
      <c r="W159" s="2252"/>
      <c r="X159" s="2280"/>
      <c r="Y159" s="2280"/>
      <c r="Z159" s="2255"/>
      <c r="AE159" s="2259"/>
      <c r="AF159" s="2259"/>
    </row>
    <row r="160" spans="1:32" ht="12.95" customHeight="1">
      <c r="A160" s="2279"/>
      <c r="B160" s="2250" t="s">
        <v>2646</v>
      </c>
      <c r="C160" s="2250"/>
      <c r="D160" s="2250"/>
      <c r="E160" s="2250"/>
      <c r="F160" s="2250"/>
      <c r="G160" s="2252"/>
      <c r="H160" s="2252"/>
      <c r="I160" s="2252"/>
      <c r="J160" s="2252"/>
      <c r="K160" s="2252"/>
      <c r="L160" s="2252"/>
      <c r="M160" s="2252"/>
      <c r="N160" s="2252"/>
      <c r="O160" s="2252"/>
      <c r="P160" s="2252"/>
      <c r="Q160" s="2252"/>
      <c r="R160" s="2252"/>
      <c r="S160" s="2252"/>
      <c r="T160" s="2252"/>
      <c r="U160" s="2252"/>
      <c r="V160" s="2252"/>
      <c r="W160" s="2252"/>
      <c r="X160" s="2280"/>
      <c r="Y160" s="2280"/>
      <c r="Z160" s="2255"/>
      <c r="AE160" s="2259"/>
      <c r="AF160" s="2259"/>
    </row>
    <row r="161" spans="1:32" ht="12.95" customHeight="1">
      <c r="A161" s="2296"/>
      <c r="Z161" s="2255"/>
      <c r="AE161" s="2259"/>
      <c r="AF161" s="2259"/>
    </row>
    <row r="162" spans="1:32" ht="12.95" customHeight="1">
      <c r="A162" s="2279"/>
      <c r="B162" s="2250"/>
      <c r="C162" s="2250"/>
      <c r="D162" s="2250"/>
      <c r="E162" s="2250"/>
      <c r="F162" s="2250"/>
      <c r="G162" s="2252"/>
      <c r="H162" s="2252"/>
      <c r="I162" s="2252"/>
      <c r="J162" s="2252"/>
      <c r="K162" s="2252"/>
      <c r="L162" s="2252"/>
      <c r="M162" s="2252"/>
      <c r="N162" s="2252"/>
      <c r="O162" s="2252"/>
      <c r="P162" s="2252"/>
      <c r="Q162" s="2252"/>
      <c r="R162" s="2252"/>
      <c r="S162" s="2252"/>
      <c r="T162" s="2252"/>
      <c r="U162" s="2252"/>
      <c r="V162" s="2252"/>
      <c r="W162" s="2252"/>
      <c r="X162" s="2280"/>
      <c r="Y162" s="2280"/>
      <c r="Z162" s="2255"/>
      <c r="AE162" s="2259"/>
      <c r="AF162" s="2259"/>
    </row>
    <row r="163" spans="1:32" ht="12.95" customHeight="1">
      <c r="A163" s="2279"/>
      <c r="B163" s="2250"/>
      <c r="C163" s="2250"/>
      <c r="D163" s="2250"/>
      <c r="E163" s="2250"/>
      <c r="F163" s="2250"/>
      <c r="G163" s="2252"/>
      <c r="H163" s="2252"/>
      <c r="I163" s="2252"/>
      <c r="J163" s="2252"/>
      <c r="K163" s="2252"/>
      <c r="L163" s="2252"/>
      <c r="M163" s="2252"/>
      <c r="N163" s="2252"/>
      <c r="O163" s="2252"/>
      <c r="P163" s="2252"/>
      <c r="Q163" s="2252"/>
      <c r="R163" s="2252"/>
      <c r="S163" s="2252"/>
      <c r="T163" s="2252"/>
      <c r="U163" s="2252"/>
      <c r="V163" s="2252"/>
      <c r="W163" s="2252"/>
      <c r="X163" s="2280"/>
      <c r="Y163" s="2280"/>
      <c r="Z163" s="2255"/>
      <c r="AE163" s="2259"/>
      <c r="AF163" s="2259"/>
    </row>
    <row r="164" spans="1:32" ht="12.95" customHeight="1">
      <c r="A164" s="2296"/>
      <c r="Z164" s="2255"/>
      <c r="AE164" s="2259"/>
      <c r="AF164" s="2259"/>
    </row>
    <row r="165" spans="1:32" ht="12.95" customHeight="1">
      <c r="A165" s="2279"/>
      <c r="B165" s="2250"/>
      <c r="C165" s="2250"/>
      <c r="D165" s="2250"/>
      <c r="E165" s="2250"/>
      <c r="F165" s="2250"/>
      <c r="G165" s="2252"/>
      <c r="H165" s="2252"/>
      <c r="I165" s="2252"/>
      <c r="J165" s="2252"/>
      <c r="K165" s="2252"/>
      <c r="L165" s="2252"/>
      <c r="M165" s="2252"/>
      <c r="N165" s="2252"/>
      <c r="O165" s="2252"/>
      <c r="P165" s="2252"/>
      <c r="Q165" s="2252"/>
      <c r="R165" s="2252"/>
      <c r="S165" s="2252"/>
      <c r="T165" s="2252"/>
      <c r="U165" s="2252"/>
      <c r="V165" s="2252"/>
      <c r="W165" s="2252"/>
      <c r="X165" s="2280"/>
      <c r="Y165" s="2280"/>
      <c r="Z165" s="2255"/>
      <c r="AE165" s="2259"/>
      <c r="AF165" s="2259"/>
    </row>
    <row r="166" spans="1:32" ht="12.95" customHeight="1">
      <c r="A166" s="2279"/>
      <c r="B166" s="2250"/>
      <c r="C166" s="2250"/>
      <c r="D166" s="2250"/>
      <c r="E166" s="2250"/>
      <c r="F166" s="2250"/>
      <c r="G166" s="2252"/>
      <c r="H166" s="2252"/>
      <c r="I166" s="2252"/>
      <c r="J166" s="2252"/>
      <c r="K166" s="2252"/>
      <c r="L166" s="2252"/>
      <c r="M166" s="2252"/>
      <c r="N166" s="2252"/>
      <c r="O166" s="2252"/>
      <c r="P166" s="2252"/>
      <c r="Q166" s="2252"/>
      <c r="R166" s="2252"/>
      <c r="S166" s="2252"/>
      <c r="T166" s="2252"/>
      <c r="U166" s="2252"/>
      <c r="V166" s="2252"/>
      <c r="W166" s="2252"/>
      <c r="X166" s="2280"/>
      <c r="Y166" s="2280"/>
      <c r="Z166" s="2255"/>
      <c r="AE166" s="2259"/>
      <c r="AF166" s="2259"/>
    </row>
    <row r="167" spans="1:32" ht="12.95" customHeight="1">
      <c r="A167" s="2279"/>
      <c r="B167" s="2250"/>
      <c r="C167" s="2250"/>
      <c r="D167" s="2250"/>
      <c r="E167" s="2250"/>
      <c r="F167" s="2250"/>
      <c r="G167" s="2252"/>
      <c r="H167" s="2252"/>
      <c r="I167" s="2252"/>
      <c r="J167" s="2252"/>
      <c r="K167" s="2252"/>
      <c r="L167" s="2252"/>
      <c r="M167" s="2252"/>
      <c r="N167" s="2252"/>
      <c r="O167" s="2252"/>
      <c r="P167" s="2252"/>
      <c r="Q167" s="2252"/>
      <c r="R167" s="2252"/>
      <c r="S167" s="2252"/>
      <c r="T167" s="2252"/>
      <c r="U167" s="2252"/>
      <c r="V167" s="2252"/>
      <c r="W167" s="2252"/>
      <c r="X167" s="2280"/>
      <c r="Y167" s="2280"/>
      <c r="Z167" s="2255"/>
      <c r="AE167" s="2259"/>
      <c r="AF167" s="2259"/>
    </row>
    <row r="168" spans="1:32" ht="12.95" customHeight="1">
      <c r="A168" s="2279"/>
      <c r="B168" s="2250"/>
      <c r="C168" s="2250"/>
      <c r="D168" s="2250"/>
      <c r="E168" s="2250"/>
      <c r="F168" s="2250"/>
      <c r="G168" s="2252"/>
      <c r="H168" s="2252"/>
      <c r="I168" s="2252"/>
      <c r="J168" s="2252"/>
      <c r="K168" s="2252"/>
      <c r="L168" s="2252"/>
      <c r="M168" s="2252"/>
      <c r="N168" s="2252"/>
      <c r="O168" s="2252"/>
      <c r="P168" s="2252"/>
      <c r="Q168" s="2252"/>
      <c r="R168" s="2252"/>
      <c r="S168" s="2252"/>
      <c r="T168" s="2252"/>
      <c r="U168" s="2252"/>
      <c r="V168" s="2252"/>
      <c r="W168" s="2252"/>
      <c r="X168" s="2280"/>
      <c r="Y168" s="2280"/>
      <c r="Z168" s="2255"/>
      <c r="AE168" s="2259"/>
      <c r="AF168" s="2259"/>
    </row>
    <row r="169" spans="1:32" ht="12.95" customHeight="1">
      <c r="A169" s="2279"/>
      <c r="B169" s="2250"/>
      <c r="C169" s="2250"/>
      <c r="D169" s="2250"/>
      <c r="E169" s="2250"/>
      <c r="F169" s="2250"/>
      <c r="G169" s="2252"/>
      <c r="H169" s="2252"/>
      <c r="I169" s="2252"/>
      <c r="J169" s="2252"/>
      <c r="K169" s="2252"/>
      <c r="L169" s="2252"/>
      <c r="M169" s="2252"/>
      <c r="N169" s="2252"/>
      <c r="O169" s="2252"/>
      <c r="P169" s="2252"/>
      <c r="Q169" s="2252"/>
      <c r="R169" s="2252"/>
      <c r="S169" s="2252"/>
      <c r="T169" s="2252"/>
      <c r="U169" s="2252"/>
      <c r="V169" s="2252"/>
      <c r="W169" s="2252"/>
      <c r="X169" s="2280"/>
      <c r="Y169" s="2280"/>
      <c r="Z169" s="2255"/>
      <c r="AD169" s="2297"/>
      <c r="AE169" s="2259"/>
      <c r="AF169" s="2259"/>
    </row>
    <row r="170" spans="1:32" ht="12.95" customHeight="1">
      <c r="A170" s="2279"/>
      <c r="B170" s="2250"/>
      <c r="C170" s="2250"/>
      <c r="D170" s="2250"/>
      <c r="E170" s="2250"/>
      <c r="F170" s="2250"/>
      <c r="G170" s="2252"/>
      <c r="H170" s="2252"/>
      <c r="I170" s="2252"/>
      <c r="J170" s="2252"/>
      <c r="K170" s="2252"/>
      <c r="L170" s="2252"/>
      <c r="M170" s="2252"/>
      <c r="N170" s="2252"/>
      <c r="O170" s="2252"/>
      <c r="P170" s="2252"/>
      <c r="Q170" s="2252"/>
      <c r="R170" s="2252"/>
      <c r="S170" s="2252"/>
      <c r="T170" s="2252"/>
      <c r="U170" s="2252"/>
      <c r="V170" s="2252"/>
      <c r="W170" s="2252"/>
      <c r="X170" s="2280"/>
      <c r="Y170" s="2280"/>
      <c r="Z170" s="2255"/>
    </row>
    <row r="171" spans="1:32" ht="12.95" customHeight="1">
      <c r="A171" s="2279"/>
      <c r="B171" s="2250"/>
      <c r="C171" s="2250"/>
      <c r="D171" s="2250"/>
      <c r="E171" s="2250"/>
      <c r="F171" s="2250"/>
      <c r="G171" s="2252"/>
      <c r="H171" s="2252"/>
      <c r="I171" s="2252"/>
      <c r="J171" s="2252"/>
      <c r="K171" s="2252"/>
      <c r="L171" s="2252"/>
      <c r="M171" s="2252"/>
      <c r="N171" s="2252"/>
      <c r="O171" s="2252"/>
      <c r="P171" s="2252"/>
      <c r="Q171" s="2252"/>
      <c r="R171" s="2252"/>
      <c r="S171" s="2252"/>
      <c r="T171" s="2252"/>
      <c r="U171" s="2252"/>
      <c r="V171" s="2252"/>
      <c r="W171" s="2252"/>
      <c r="X171" s="2280"/>
      <c r="Y171" s="2280"/>
      <c r="Z171" s="2255"/>
    </row>
    <row r="172" spans="1:32" ht="12.95" customHeight="1">
      <c r="A172" s="2279"/>
      <c r="B172" s="2250"/>
      <c r="C172" s="2250"/>
      <c r="D172" s="2250"/>
      <c r="E172" s="2250"/>
      <c r="F172" s="2250"/>
      <c r="G172" s="2252"/>
      <c r="H172" s="2252"/>
      <c r="I172" s="2252"/>
      <c r="J172" s="2252"/>
      <c r="K172" s="2252"/>
      <c r="L172" s="2252"/>
      <c r="M172" s="2252"/>
      <c r="N172" s="2252"/>
      <c r="O172" s="2252"/>
      <c r="P172" s="2252"/>
      <c r="Q172" s="2252"/>
      <c r="R172" s="2252"/>
      <c r="S172" s="2252"/>
      <c r="T172" s="2252"/>
      <c r="U172" s="2252"/>
      <c r="V172" s="2252"/>
      <c r="W172" s="2252"/>
      <c r="X172" s="2280"/>
      <c r="Y172" s="2280"/>
      <c r="Z172" s="2255"/>
      <c r="AE172" s="2259"/>
      <c r="AF172" s="2259"/>
    </row>
    <row r="173" spans="1:32" ht="12.95" customHeight="1">
      <c r="A173" s="2279"/>
      <c r="B173" s="2250"/>
      <c r="C173" s="2250"/>
      <c r="D173" s="2250"/>
      <c r="E173" s="2250"/>
      <c r="F173" s="2250"/>
      <c r="G173" s="2252"/>
      <c r="H173" s="2252"/>
      <c r="I173" s="2252"/>
      <c r="J173" s="2252"/>
      <c r="K173" s="2252"/>
      <c r="L173" s="2252"/>
      <c r="M173" s="2252"/>
      <c r="N173" s="2252"/>
      <c r="O173" s="2252"/>
      <c r="P173" s="2252"/>
      <c r="Q173" s="2252"/>
      <c r="R173" s="2252"/>
      <c r="S173" s="2252"/>
      <c r="T173" s="2252"/>
      <c r="U173" s="2252"/>
      <c r="V173" s="2252"/>
      <c r="W173" s="2252"/>
      <c r="X173" s="2280"/>
      <c r="Y173" s="2280"/>
      <c r="Z173" s="2255"/>
      <c r="AE173" s="2259"/>
      <c r="AF173" s="2259"/>
    </row>
    <row r="174" spans="1:32" ht="12.95" customHeight="1">
      <c r="A174" s="2279"/>
      <c r="B174" s="2250"/>
      <c r="C174" s="2250"/>
      <c r="D174" s="2250"/>
      <c r="E174" s="2250"/>
      <c r="F174" s="2250"/>
      <c r="G174" s="2252"/>
      <c r="H174" s="2252"/>
      <c r="I174" s="2252"/>
      <c r="J174" s="2252"/>
      <c r="K174" s="2252"/>
      <c r="L174" s="2252"/>
      <c r="M174" s="2252"/>
      <c r="N174" s="2252"/>
      <c r="O174" s="2252"/>
      <c r="P174" s="2252"/>
      <c r="Q174" s="2252"/>
      <c r="R174" s="2252"/>
      <c r="S174" s="2252"/>
      <c r="T174" s="2252"/>
      <c r="U174" s="2252"/>
      <c r="V174" s="2252"/>
      <c r="W174" s="2252"/>
      <c r="X174" s="2280"/>
      <c r="Y174" s="2280"/>
      <c r="Z174" s="2255"/>
      <c r="AE174" s="2259"/>
      <c r="AF174" s="2259"/>
    </row>
    <row r="175" spans="1:32" ht="12.95" customHeight="1">
      <c r="A175" s="2279"/>
      <c r="B175" s="2250"/>
      <c r="C175" s="2250"/>
      <c r="D175" s="2250"/>
      <c r="E175" s="2250"/>
      <c r="F175" s="2250"/>
      <c r="G175" s="2252"/>
      <c r="H175" s="2252"/>
      <c r="I175" s="2252"/>
      <c r="J175" s="2252"/>
      <c r="K175" s="2252"/>
      <c r="L175" s="2252"/>
      <c r="M175" s="2252"/>
      <c r="N175" s="2252"/>
      <c r="O175" s="2252"/>
      <c r="P175" s="2252"/>
      <c r="Q175" s="2252"/>
      <c r="R175" s="2252"/>
      <c r="S175" s="2252"/>
      <c r="T175" s="2252"/>
      <c r="U175" s="2252"/>
      <c r="V175" s="2252"/>
      <c r="W175" s="2252"/>
      <c r="X175" s="2280"/>
      <c r="Y175" s="2280"/>
      <c r="Z175" s="2255"/>
      <c r="AE175" s="2259"/>
      <c r="AF175" s="2259"/>
    </row>
    <row r="176" spans="1:32" ht="12.95" customHeight="1">
      <c r="A176" s="2279"/>
      <c r="B176" s="2250"/>
      <c r="C176" s="2250"/>
      <c r="D176" s="2250"/>
      <c r="E176" s="2250"/>
      <c r="F176" s="2250"/>
      <c r="G176" s="2252"/>
      <c r="H176" s="2252"/>
      <c r="I176" s="2252"/>
      <c r="J176" s="2252"/>
      <c r="K176" s="2252"/>
      <c r="L176" s="2252"/>
      <c r="M176" s="2252"/>
      <c r="N176" s="2252"/>
      <c r="O176" s="2252"/>
      <c r="P176" s="2252"/>
      <c r="Q176" s="2252"/>
      <c r="R176" s="2252"/>
      <c r="S176" s="2252"/>
      <c r="T176" s="2252"/>
      <c r="U176" s="2252"/>
      <c r="V176" s="2252"/>
      <c r="W176" s="2252"/>
      <c r="X176" s="2280"/>
      <c r="Y176" s="2280"/>
      <c r="Z176" s="2258"/>
      <c r="AE176" s="2259"/>
      <c r="AF176" s="2259"/>
    </row>
    <row r="177" spans="1:32" ht="12.95" customHeight="1">
      <c r="A177" s="3502" t="s">
        <v>388</v>
      </c>
      <c r="B177" s="2276"/>
      <c r="C177" s="2276"/>
      <c r="D177" s="2276"/>
      <c r="E177" s="2276"/>
      <c r="F177" s="2276"/>
      <c r="G177" s="2263"/>
      <c r="H177" s="2263"/>
      <c r="I177" s="2263"/>
      <c r="J177" s="2263"/>
      <c r="K177" s="2263"/>
      <c r="L177" s="2263"/>
      <c r="M177" s="2263"/>
      <c r="N177" s="2263"/>
      <c r="O177" s="2263"/>
      <c r="P177" s="2263"/>
      <c r="Q177" s="2263"/>
      <c r="R177" s="2263"/>
      <c r="S177" s="2263"/>
      <c r="T177" s="2263"/>
      <c r="U177" s="2263"/>
      <c r="V177" s="2263"/>
      <c r="W177" s="2263"/>
      <c r="X177" s="3208"/>
      <c r="Y177" s="2277"/>
      <c r="AE177" s="2259"/>
      <c r="AF177" s="2259"/>
    </row>
    <row r="178" spans="1:32" ht="12.95" customHeight="1">
      <c r="A178" s="2252"/>
      <c r="B178" s="2250"/>
      <c r="C178" s="2250"/>
      <c r="D178" s="2250"/>
      <c r="E178" s="2250"/>
      <c r="F178" s="2250"/>
      <c r="G178" s="2252"/>
      <c r="H178" s="2252"/>
      <c r="I178" s="2252"/>
      <c r="J178" s="2252"/>
      <c r="K178" s="2252"/>
      <c r="L178" s="2252"/>
      <c r="M178" s="2252"/>
      <c r="N178" s="2252"/>
      <c r="O178" s="2252"/>
      <c r="P178" s="2252"/>
      <c r="Q178" s="2252"/>
      <c r="R178" s="2252"/>
      <c r="S178" s="2252"/>
      <c r="T178" s="2252"/>
      <c r="U178" s="2252"/>
      <c r="V178" s="2252"/>
      <c r="W178" s="2252"/>
      <c r="X178" s="1528"/>
      <c r="Y178" s="2250"/>
      <c r="Z178" s="2250"/>
      <c r="AE178" s="2259"/>
      <c r="AF178" s="2259"/>
    </row>
    <row r="179" spans="1:32" ht="12.95" customHeight="1">
      <c r="A179" s="2251">
        <v>80</v>
      </c>
      <c r="B179" s="2250"/>
      <c r="C179" s="2250"/>
      <c r="D179" s="2250"/>
      <c r="E179" s="2250"/>
      <c r="F179" s="2251"/>
      <c r="G179" s="2252"/>
      <c r="H179" s="2252"/>
      <c r="I179" s="2252"/>
      <c r="J179" s="2252"/>
      <c r="K179" s="2252"/>
      <c r="L179" s="2252"/>
      <c r="M179" s="2252"/>
      <c r="N179" s="2252"/>
      <c r="O179" s="2252"/>
      <c r="P179" s="2252"/>
      <c r="Q179" s="2252"/>
      <c r="R179" s="2252"/>
      <c r="S179" s="2252"/>
      <c r="T179" s="3431"/>
      <c r="U179" s="3431"/>
      <c r="V179" s="3431"/>
      <c r="W179" s="3431"/>
      <c r="X179" s="1528"/>
      <c r="Y179" s="2250"/>
      <c r="Z179" s="2253" t="s">
        <v>3204</v>
      </c>
      <c r="AE179" s="2259"/>
      <c r="AF179" s="2259"/>
    </row>
    <row r="180" spans="1:32" ht="12.95" customHeight="1">
      <c r="A180" s="3885" t="s">
        <v>2484</v>
      </c>
      <c r="B180" s="3886"/>
      <c r="C180" s="3886"/>
      <c r="D180" s="3886"/>
      <c r="E180" s="3886"/>
      <c r="F180" s="3886"/>
      <c r="G180" s="3886"/>
      <c r="H180" s="3886"/>
      <c r="I180" s="3886"/>
      <c r="J180" s="3886"/>
      <c r="K180" s="3886"/>
      <c r="L180" s="3886"/>
      <c r="M180" s="3886"/>
      <c r="N180" s="3886"/>
      <c r="O180" s="3886"/>
      <c r="P180" s="3886"/>
      <c r="Q180" s="3886"/>
      <c r="R180" s="3886"/>
      <c r="S180" s="3886"/>
      <c r="T180" s="3886"/>
      <c r="U180" s="3886"/>
      <c r="V180" s="3886"/>
      <c r="W180" s="3886"/>
      <c r="X180" s="3886"/>
      <c r="Y180" s="3886"/>
      <c r="Z180" s="3887"/>
      <c r="AE180" s="2259"/>
      <c r="AF180" s="2259"/>
    </row>
    <row r="181" spans="1:32" ht="12.95" customHeight="1">
      <c r="A181" s="3888"/>
      <c r="B181" s="3889"/>
      <c r="C181" s="3889"/>
      <c r="D181" s="3889"/>
      <c r="E181" s="3889"/>
      <c r="F181" s="3889"/>
      <c r="G181" s="3889"/>
      <c r="H181" s="3889"/>
      <c r="I181" s="3889"/>
      <c r="J181" s="3889"/>
      <c r="K181" s="3889"/>
      <c r="L181" s="3889"/>
      <c r="M181" s="3889"/>
      <c r="N181" s="3889"/>
      <c r="O181" s="3889"/>
      <c r="P181" s="3889"/>
      <c r="Q181" s="3889"/>
      <c r="R181" s="3889"/>
      <c r="S181" s="3889"/>
      <c r="T181" s="3889"/>
      <c r="U181" s="3889"/>
      <c r="V181" s="3889"/>
      <c r="W181" s="3889"/>
      <c r="X181" s="3889"/>
      <c r="Y181" s="3889"/>
      <c r="Z181" s="3890"/>
      <c r="AE181" s="2259"/>
      <c r="AF181" s="2259"/>
    </row>
    <row r="182" spans="1:32" ht="12.95" customHeight="1">
      <c r="A182" s="2254"/>
      <c r="B182" s="2250"/>
      <c r="C182" s="2250"/>
      <c r="D182" s="2250"/>
      <c r="E182" s="2250"/>
      <c r="F182" s="2250"/>
      <c r="G182" s="2252"/>
      <c r="H182" s="2252"/>
      <c r="I182" s="2252"/>
      <c r="J182" s="2252"/>
      <c r="K182" s="2252"/>
      <c r="L182" s="2252"/>
      <c r="M182" s="2252"/>
      <c r="N182" s="2252"/>
      <c r="O182" s="2252"/>
      <c r="P182" s="2252"/>
      <c r="Q182" s="2252"/>
      <c r="R182" s="2252"/>
      <c r="S182" s="2252"/>
      <c r="T182" s="2252"/>
      <c r="U182" s="2252"/>
      <c r="V182" s="2252"/>
      <c r="W182" s="2252"/>
      <c r="X182" s="1528"/>
      <c r="Y182" s="2250"/>
      <c r="Z182" s="2255"/>
      <c r="AE182" s="2259"/>
      <c r="AF182" s="2259"/>
    </row>
    <row r="183" spans="1:32" ht="12.95" customHeight="1">
      <c r="A183" s="2254"/>
      <c r="B183" s="2256"/>
      <c r="C183" s="2256"/>
      <c r="D183" s="2256"/>
      <c r="E183" s="2256"/>
      <c r="F183" s="2256"/>
      <c r="G183" s="2257"/>
      <c r="H183" s="2257"/>
      <c r="I183" s="2257"/>
      <c r="J183" s="2257" t="s">
        <v>2485</v>
      </c>
      <c r="K183" s="2257"/>
      <c r="L183" s="2257"/>
      <c r="M183" s="2257"/>
      <c r="N183" s="2257"/>
      <c r="O183" s="2257"/>
      <c r="P183" s="2257"/>
      <c r="Q183" s="2257"/>
      <c r="R183" s="2257"/>
      <c r="S183" s="2257"/>
      <c r="T183" s="2257"/>
      <c r="U183" s="2257"/>
      <c r="V183" s="2257"/>
      <c r="W183" s="2257"/>
      <c r="X183" s="2267"/>
      <c r="Y183" s="2256"/>
      <c r="Z183" s="2258"/>
      <c r="AE183" s="2259"/>
      <c r="AF183" s="2259"/>
    </row>
    <row r="184" spans="1:32" ht="12.95" customHeight="1">
      <c r="A184" s="2261" t="s">
        <v>7</v>
      </c>
      <c r="B184" s="2261" t="s">
        <v>71</v>
      </c>
      <c r="C184" s="2262"/>
      <c r="D184" s="2262"/>
      <c r="E184" s="2262"/>
      <c r="F184" s="2262" t="s">
        <v>2486</v>
      </c>
      <c r="G184" s="2263"/>
      <c r="H184" s="2263"/>
      <c r="I184" s="2263"/>
      <c r="J184" s="2263"/>
      <c r="K184" s="2263"/>
      <c r="L184" s="2263"/>
      <c r="M184" s="2263"/>
      <c r="N184" s="2263"/>
      <c r="O184" s="2263"/>
      <c r="P184" s="2263"/>
      <c r="Q184" s="2263"/>
      <c r="R184" s="2263"/>
      <c r="S184" s="2263"/>
      <c r="T184" s="2263"/>
      <c r="U184" s="2263"/>
      <c r="V184" s="2263"/>
      <c r="W184" s="2263"/>
      <c r="X184" s="2264" t="s">
        <v>2487</v>
      </c>
      <c r="Y184" s="2264" t="s">
        <v>2488</v>
      </c>
      <c r="Z184" s="2261" t="s">
        <v>7</v>
      </c>
      <c r="AD184" s="2297"/>
      <c r="AE184" s="2259"/>
      <c r="AF184" s="2259"/>
    </row>
    <row r="185" spans="1:32" ht="12.95" customHeight="1">
      <c r="A185" s="2266" t="s">
        <v>17</v>
      </c>
      <c r="B185" s="2266" t="s">
        <v>79</v>
      </c>
      <c r="C185" s="2267"/>
      <c r="D185" s="2267"/>
      <c r="E185" s="2267"/>
      <c r="F185" s="2267" t="s">
        <v>24</v>
      </c>
      <c r="G185" s="2268" t="s">
        <v>2489</v>
      </c>
      <c r="H185" s="2268" t="s">
        <v>2490</v>
      </c>
      <c r="I185" s="2268" t="s">
        <v>2491</v>
      </c>
      <c r="J185" s="2268" t="s">
        <v>2492</v>
      </c>
      <c r="K185" s="2268" t="s">
        <v>2493</v>
      </c>
      <c r="L185" s="2268" t="s">
        <v>2494</v>
      </c>
      <c r="M185" s="2268" t="s">
        <v>2495</v>
      </c>
      <c r="N185" s="2268" t="s">
        <v>2496</v>
      </c>
      <c r="O185" s="2268" t="s">
        <v>2497</v>
      </c>
      <c r="P185" s="2268" t="s">
        <v>2498</v>
      </c>
      <c r="Q185" s="2268" t="s">
        <v>2499</v>
      </c>
      <c r="R185" s="2268" t="s">
        <v>2500</v>
      </c>
      <c r="S185" s="2268"/>
      <c r="T185" s="2268"/>
      <c r="U185" s="2268"/>
      <c r="V185" s="2268"/>
      <c r="W185" s="2268"/>
      <c r="X185" s="2269" t="s">
        <v>25</v>
      </c>
      <c r="Y185" s="2269" t="s">
        <v>26</v>
      </c>
      <c r="Z185" s="2266" t="s">
        <v>17</v>
      </c>
    </row>
    <row r="186" spans="1:32" ht="12.95" customHeight="1">
      <c r="A186" s="2285"/>
      <c r="B186" s="2270"/>
      <c r="C186" s="2286" t="s">
        <v>2647</v>
      </c>
      <c r="D186" s="2286"/>
      <c r="E186" s="2286"/>
      <c r="F186" s="2286"/>
      <c r="G186" s="2287"/>
      <c r="H186" s="2287"/>
      <c r="I186" s="2287"/>
      <c r="J186" s="2287"/>
      <c r="K186" s="2287"/>
      <c r="L186" s="2287"/>
      <c r="M186" s="2287"/>
      <c r="N186" s="2287"/>
      <c r="O186" s="2287"/>
      <c r="P186" s="2287"/>
      <c r="Q186" s="2287"/>
      <c r="R186" s="2287"/>
      <c r="S186" s="2287"/>
      <c r="T186" s="2287"/>
      <c r="U186" s="2287"/>
      <c r="V186" s="2287"/>
      <c r="W186" s="2287"/>
      <c r="X186" s="2269"/>
      <c r="Y186" s="2288"/>
      <c r="Z186" s="2270"/>
    </row>
    <row r="187" spans="1:32" ht="12.95" customHeight="1">
      <c r="A187" s="2265">
        <v>98</v>
      </c>
      <c r="B187" s="2266"/>
      <c r="C187" s="2256"/>
      <c r="D187" s="2256"/>
      <c r="E187" s="2256" t="s">
        <v>2648</v>
      </c>
      <c r="F187" s="2256" t="s">
        <v>2649</v>
      </c>
      <c r="G187" s="2257">
        <v>291456</v>
      </c>
      <c r="H187" s="2257">
        <v>264960</v>
      </c>
      <c r="I187" s="2257">
        <v>278208</v>
      </c>
      <c r="J187" s="2257">
        <v>291456</v>
      </c>
      <c r="K187" s="2257">
        <v>278208</v>
      </c>
      <c r="L187" s="2257">
        <v>278208</v>
      </c>
      <c r="M187" s="2257">
        <v>291456</v>
      </c>
      <c r="N187" s="2257">
        <v>278208</v>
      </c>
      <c r="O187" s="2257">
        <v>278208</v>
      </c>
      <c r="P187" s="2257">
        <v>291456</v>
      </c>
      <c r="Q187" s="2257">
        <v>251712</v>
      </c>
      <c r="R187" s="2257">
        <v>291456</v>
      </c>
      <c r="S187" s="2257"/>
      <c r="T187" s="2257"/>
      <c r="U187" s="2257"/>
      <c r="V187" s="2257"/>
      <c r="W187" s="2257"/>
      <c r="X187" s="2283">
        <v>32180683</v>
      </c>
      <c r="Y187" s="2272"/>
      <c r="Z187" s="2266">
        <v>98</v>
      </c>
    </row>
    <row r="188" spans="1:32" ht="12.95" customHeight="1">
      <c r="A188" s="2265"/>
      <c r="B188" s="2266"/>
      <c r="C188" s="2256"/>
      <c r="D188" s="2256"/>
      <c r="E188" s="2256" t="s">
        <v>2650</v>
      </c>
      <c r="F188" s="2256" t="s">
        <v>2651</v>
      </c>
      <c r="G188" s="2257"/>
      <c r="H188" s="2257"/>
      <c r="I188" s="2257"/>
      <c r="J188" s="2257"/>
      <c r="K188" s="2257"/>
      <c r="L188" s="2257"/>
      <c r="M188" s="2257"/>
      <c r="N188" s="2257"/>
      <c r="O188" s="2257"/>
      <c r="P188" s="2257"/>
      <c r="Q188" s="2257"/>
      <c r="R188" s="2257"/>
      <c r="S188" s="2257"/>
      <c r="T188" s="2257"/>
      <c r="U188" s="2257"/>
      <c r="V188" s="2257"/>
      <c r="W188" s="2257"/>
      <c r="X188" s="2269"/>
      <c r="Y188" s="2283"/>
      <c r="Z188" s="2266"/>
    </row>
    <row r="189" spans="1:32" ht="12.95" customHeight="1">
      <c r="A189" s="2265">
        <v>99</v>
      </c>
      <c r="B189" s="2266"/>
      <c r="C189" s="2256"/>
      <c r="D189" s="2256"/>
      <c r="E189" s="2256" t="s">
        <v>2652</v>
      </c>
      <c r="F189" s="2256" t="s">
        <v>2505</v>
      </c>
      <c r="G189" s="2257"/>
      <c r="H189" s="2257"/>
      <c r="I189" s="2257"/>
      <c r="J189" s="2257"/>
      <c r="K189" s="2257"/>
      <c r="L189" s="2257"/>
      <c r="M189" s="2257"/>
      <c r="N189" s="2257"/>
      <c r="O189" s="2257"/>
      <c r="P189" s="2257"/>
      <c r="Q189" s="2257"/>
      <c r="R189" s="2257"/>
      <c r="S189" s="2257"/>
      <c r="T189" s="2257"/>
      <c r="U189" s="2257"/>
      <c r="V189" s="2257"/>
      <c r="W189" s="2257"/>
      <c r="X189" s="2283">
        <v>78671802</v>
      </c>
      <c r="Y189" s="2283" t="s">
        <v>2503</v>
      </c>
      <c r="Z189" s="2266">
        <v>99</v>
      </c>
    </row>
    <row r="190" spans="1:32" ht="12.95" customHeight="1">
      <c r="A190" s="2265">
        <v>100</v>
      </c>
      <c r="B190" s="2266"/>
      <c r="C190" s="2256"/>
      <c r="D190" s="2256"/>
      <c r="E190" s="2256" t="s">
        <v>2653</v>
      </c>
      <c r="F190" s="2256" t="s">
        <v>2507</v>
      </c>
      <c r="G190" s="2257"/>
      <c r="H190" s="2257"/>
      <c r="I190" s="2257"/>
      <c r="J190" s="2257"/>
      <c r="K190" s="2257"/>
      <c r="L190" s="2257"/>
      <c r="M190" s="2257"/>
      <c r="N190" s="2257"/>
      <c r="O190" s="2257"/>
      <c r="P190" s="2257"/>
      <c r="Q190" s="2257"/>
      <c r="R190" s="2257"/>
      <c r="S190" s="2257"/>
      <c r="T190" s="2257"/>
      <c r="U190" s="2257"/>
      <c r="V190" s="2257"/>
      <c r="W190" s="2257"/>
      <c r="X190" s="2283">
        <v>20461259</v>
      </c>
      <c r="Y190" s="2283" t="s">
        <v>2503</v>
      </c>
      <c r="Z190" s="2266">
        <v>100</v>
      </c>
    </row>
    <row r="191" spans="1:32" ht="12.95" customHeight="1">
      <c r="A191" s="2265">
        <v>101</v>
      </c>
      <c r="B191" s="2266"/>
      <c r="C191" s="2256"/>
      <c r="D191" s="2256"/>
      <c r="E191" s="2256" t="s">
        <v>2654</v>
      </c>
      <c r="F191" s="2256" t="s">
        <v>2509</v>
      </c>
      <c r="G191" s="2257"/>
      <c r="H191" s="2257"/>
      <c r="I191" s="2257"/>
      <c r="J191" s="2257"/>
      <c r="K191" s="2257"/>
      <c r="L191" s="2257"/>
      <c r="M191" s="2257"/>
      <c r="N191" s="2257"/>
      <c r="O191" s="2257"/>
      <c r="P191" s="2257"/>
      <c r="Q191" s="2257"/>
      <c r="R191" s="2257"/>
      <c r="S191" s="2257"/>
      <c r="T191" s="2257"/>
      <c r="U191" s="2257"/>
      <c r="V191" s="2257"/>
      <c r="W191" s="2257"/>
      <c r="X191" s="2283">
        <v>268304739</v>
      </c>
      <c r="Y191" s="2283" t="s">
        <v>2503</v>
      </c>
      <c r="Z191" s="2266">
        <v>101</v>
      </c>
      <c r="AA191" s="2246"/>
      <c r="AB191" s="2294"/>
      <c r="AC191" s="2246"/>
      <c r="AD191" s="2246"/>
    </row>
    <row r="192" spans="1:32" ht="12.95" customHeight="1">
      <c r="A192" s="2265">
        <v>102</v>
      </c>
      <c r="B192" s="2266"/>
      <c r="C192" s="2256"/>
      <c r="D192" s="2256"/>
      <c r="E192" s="2256" t="s">
        <v>2655</v>
      </c>
      <c r="F192" s="2256" t="s">
        <v>2656</v>
      </c>
      <c r="G192" s="2257">
        <f t="shared" ref="G192:R192" si="4">G194-G187/1000</f>
        <v>1090.5439999999999</v>
      </c>
      <c r="H192" s="2257">
        <f t="shared" si="4"/>
        <v>998.04</v>
      </c>
      <c r="I192" s="2257">
        <f t="shared" si="4"/>
        <v>1041.7919999999999</v>
      </c>
      <c r="J192" s="2257">
        <f t="shared" si="4"/>
        <v>1085.5439999999999</v>
      </c>
      <c r="K192" s="2257">
        <f t="shared" si="4"/>
        <v>1037.7919999999999</v>
      </c>
      <c r="L192" s="2257">
        <f t="shared" si="4"/>
        <v>1038.7919999999999</v>
      </c>
      <c r="M192" s="2257">
        <f t="shared" si="4"/>
        <v>1082.5439999999999</v>
      </c>
      <c r="N192" s="2257">
        <f t="shared" si="4"/>
        <v>1036.7919999999999</v>
      </c>
      <c r="O192" s="2257">
        <f t="shared" si="4"/>
        <v>1038.7919999999999</v>
      </c>
      <c r="P192" s="2257">
        <f t="shared" si="4"/>
        <v>1089.5439999999999</v>
      </c>
      <c r="Q192" s="2257">
        <f t="shared" si="4"/>
        <v>953.28800000000001</v>
      </c>
      <c r="R192" s="2257">
        <f t="shared" si="4"/>
        <v>1085.5439999999999</v>
      </c>
      <c r="S192" s="2257"/>
      <c r="T192" s="2257"/>
      <c r="U192" s="2257"/>
      <c r="V192" s="2257"/>
      <c r="W192" s="2257"/>
      <c r="X192" s="2283"/>
      <c r="Y192" s="2272"/>
      <c r="Z192" s="2266">
        <v>102</v>
      </c>
    </row>
    <row r="193" spans="1:45" ht="12.95" customHeight="1">
      <c r="A193" s="2265">
        <v>103</v>
      </c>
      <c r="B193" s="2266"/>
      <c r="C193" s="2256"/>
      <c r="D193" s="2256"/>
      <c r="E193" s="2256" t="s">
        <v>2657</v>
      </c>
      <c r="F193" s="2256" t="s">
        <v>2658</v>
      </c>
      <c r="G193" s="2257"/>
      <c r="H193" s="2257"/>
      <c r="I193" s="2257"/>
      <c r="J193" s="2257"/>
      <c r="K193" s="2257"/>
      <c r="L193" s="2257"/>
      <c r="M193" s="2257"/>
      <c r="N193" s="2257"/>
      <c r="O193" s="2257"/>
      <c r="P193" s="2257"/>
      <c r="Q193" s="2257"/>
      <c r="R193" s="2257"/>
      <c r="S193" s="2257"/>
      <c r="T193" s="2257"/>
      <c r="U193" s="2257"/>
      <c r="V193" s="2257"/>
      <c r="W193" s="2257"/>
      <c r="X193" s="2283">
        <v>2477514</v>
      </c>
      <c r="Y193" s="2283" t="s">
        <v>2503</v>
      </c>
      <c r="Z193" s="2266">
        <v>103</v>
      </c>
      <c r="AA193" s="2246"/>
      <c r="AB193" s="2294"/>
      <c r="AC193" s="2246"/>
      <c r="AD193" s="2246"/>
      <c r="AS193" s="2247">
        <f>AN193-AP193</f>
        <v>0</v>
      </c>
    </row>
    <row r="194" spans="1:45" ht="12.95" customHeight="1">
      <c r="A194" s="2265">
        <v>104</v>
      </c>
      <c r="B194" s="2266"/>
      <c r="C194" s="2256"/>
      <c r="D194" s="2256"/>
      <c r="E194" s="2256" t="s">
        <v>2659</v>
      </c>
      <c r="F194" s="2256" t="s">
        <v>2660</v>
      </c>
      <c r="G194" s="2257">
        <v>1382</v>
      </c>
      <c r="H194" s="2257">
        <v>1263</v>
      </c>
      <c r="I194" s="2257">
        <v>1320</v>
      </c>
      <c r="J194" s="2257">
        <v>1377</v>
      </c>
      <c r="K194" s="2257">
        <v>1316</v>
      </c>
      <c r="L194" s="2257">
        <v>1317</v>
      </c>
      <c r="M194" s="2257">
        <v>1374</v>
      </c>
      <c r="N194" s="2257">
        <v>1315</v>
      </c>
      <c r="O194" s="2257">
        <v>1317</v>
      </c>
      <c r="P194" s="2257">
        <v>1381</v>
      </c>
      <c r="Q194" s="2257">
        <v>1205</v>
      </c>
      <c r="R194" s="2257">
        <v>1377</v>
      </c>
      <c r="S194" s="2257"/>
      <c r="T194" s="2257"/>
      <c r="U194" s="2257"/>
      <c r="V194" s="2257"/>
      <c r="W194" s="2257"/>
      <c r="X194" s="2283">
        <v>402095998</v>
      </c>
      <c r="Y194" s="2272"/>
      <c r="Z194" s="2266">
        <v>104</v>
      </c>
      <c r="AB194" s="2275" t="s">
        <v>2983</v>
      </c>
      <c r="AC194" s="2247" t="b">
        <f>IF(SUM(X187:X193)=X194,TRUE,FALSE)</f>
        <v>0</v>
      </c>
      <c r="AS194" s="2247">
        <f>AN194-AP194</f>
        <v>0</v>
      </c>
    </row>
    <row r="195" spans="1:45" ht="12.95" customHeight="1">
      <c r="A195" s="2265"/>
      <c r="B195" s="2266"/>
      <c r="C195" s="2256" t="s">
        <v>2661</v>
      </c>
      <c r="D195" s="2256"/>
      <c r="E195" s="2256"/>
      <c r="F195" s="2256"/>
      <c r="G195" s="2257"/>
      <c r="H195" s="2257"/>
      <c r="I195" s="2257"/>
      <c r="J195" s="2257"/>
      <c r="K195" s="2257"/>
      <c r="L195" s="2257"/>
      <c r="M195" s="2257"/>
      <c r="N195" s="2257"/>
      <c r="O195" s="2257"/>
      <c r="P195" s="2257"/>
      <c r="Q195" s="2257"/>
      <c r="R195" s="2257"/>
      <c r="S195" s="2257"/>
      <c r="T195" s="2257"/>
      <c r="U195" s="2257"/>
      <c r="V195" s="2257"/>
      <c r="W195" s="2257"/>
      <c r="X195" s="2269"/>
      <c r="Y195" s="2283"/>
      <c r="Z195" s="2266"/>
      <c r="AS195" s="2247">
        <f>AS193+AS194</f>
        <v>0</v>
      </c>
    </row>
    <row r="196" spans="1:45" ht="12.95" customHeight="1">
      <c r="A196" s="2265">
        <v>105</v>
      </c>
      <c r="B196" s="2266"/>
      <c r="C196" s="2256"/>
      <c r="D196" s="2256"/>
      <c r="E196" s="2256" t="s">
        <v>2662</v>
      </c>
      <c r="F196" s="2256" t="s">
        <v>2663</v>
      </c>
      <c r="G196" s="2257"/>
      <c r="H196" s="2257"/>
      <c r="I196" s="2257"/>
      <c r="J196" s="2257"/>
      <c r="K196" s="2257"/>
      <c r="L196" s="2257"/>
      <c r="M196" s="2257"/>
      <c r="N196" s="2257"/>
      <c r="O196" s="2257"/>
      <c r="P196" s="2257"/>
      <c r="Q196" s="2257"/>
      <c r="R196" s="2257"/>
      <c r="S196" s="2257"/>
      <c r="T196" s="2257"/>
      <c r="U196" s="2257"/>
      <c r="V196" s="2257"/>
      <c r="W196" s="2257"/>
      <c r="X196" s="2986">
        <v>346867</v>
      </c>
      <c r="Y196" s="2283" t="s">
        <v>2503</v>
      </c>
      <c r="Z196" s="2266">
        <v>105</v>
      </c>
      <c r="AA196" s="2247" t="s">
        <v>2984</v>
      </c>
    </row>
    <row r="197" spans="1:45" ht="12.95" customHeight="1">
      <c r="A197" s="2265">
        <v>106</v>
      </c>
      <c r="B197" s="2266"/>
      <c r="C197" s="2256"/>
      <c r="D197" s="2256"/>
      <c r="E197" s="2256" t="s">
        <v>2664</v>
      </c>
      <c r="F197" s="2256" t="s">
        <v>2658</v>
      </c>
      <c r="G197" s="2257"/>
      <c r="H197" s="2257"/>
      <c r="I197" s="2257"/>
      <c r="J197" s="2257"/>
      <c r="K197" s="2257"/>
      <c r="L197" s="2257"/>
      <c r="M197" s="2257"/>
      <c r="N197" s="2257"/>
      <c r="O197" s="2257"/>
      <c r="P197" s="2257"/>
      <c r="Q197" s="2257"/>
      <c r="R197" s="2257"/>
      <c r="S197" s="2257"/>
      <c r="T197" s="2257"/>
      <c r="U197" s="2257"/>
      <c r="V197" s="2257"/>
      <c r="W197" s="2257"/>
      <c r="X197" s="2986">
        <v>1464</v>
      </c>
      <c r="Y197" s="2283" t="s">
        <v>2503</v>
      </c>
      <c r="Z197" s="2266">
        <v>106</v>
      </c>
      <c r="AA197" s="2247" t="s">
        <v>3149</v>
      </c>
      <c r="AS197" s="2247">
        <f>AN197-AP197</f>
        <v>0</v>
      </c>
    </row>
    <row r="198" spans="1:45" ht="12.95" customHeight="1">
      <c r="A198" s="2265">
        <v>107</v>
      </c>
      <c r="B198" s="2266"/>
      <c r="C198" s="2256"/>
      <c r="D198" s="2256"/>
      <c r="E198" s="2256" t="s">
        <v>2665</v>
      </c>
      <c r="F198" s="2256" t="s">
        <v>2666</v>
      </c>
      <c r="G198" s="2257"/>
      <c r="H198" s="2257"/>
      <c r="I198" s="2257"/>
      <c r="J198" s="2257"/>
      <c r="K198" s="2257"/>
      <c r="L198" s="2257"/>
      <c r="M198" s="2257"/>
      <c r="N198" s="2257"/>
      <c r="O198" s="2257"/>
      <c r="P198" s="2257"/>
      <c r="Q198" s="2257"/>
      <c r="R198" s="2257"/>
      <c r="S198" s="2257"/>
      <c r="T198" s="2257"/>
      <c r="U198" s="2257"/>
      <c r="V198" s="2257"/>
      <c r="W198" s="2257"/>
      <c r="X198" s="2986">
        <v>348331</v>
      </c>
      <c r="Y198" s="2283" t="s">
        <v>2503</v>
      </c>
      <c r="Z198" s="2266">
        <v>107</v>
      </c>
      <c r="AB198" s="2275" t="s">
        <v>2985</v>
      </c>
      <c r="AC198" s="2247" t="b">
        <f>IF(SUM(X196:X197)=X198,TRUE,FALSE)</f>
        <v>1</v>
      </c>
      <c r="AS198" s="2247">
        <f>AN198-AP198</f>
        <v>0</v>
      </c>
    </row>
    <row r="199" spans="1:45" ht="12.95" customHeight="1">
      <c r="A199" s="2265"/>
      <c r="B199" s="2266"/>
      <c r="C199" s="2256" t="s">
        <v>2667</v>
      </c>
      <c r="D199" s="2256"/>
      <c r="E199" s="2256"/>
      <c r="F199" s="2256"/>
      <c r="G199" s="2257"/>
      <c r="H199" s="2257"/>
      <c r="I199" s="2257"/>
      <c r="J199" s="2257"/>
      <c r="K199" s="2257"/>
      <c r="L199" s="2257"/>
      <c r="M199" s="2257"/>
      <c r="N199" s="2257"/>
      <c r="O199" s="2257"/>
      <c r="P199" s="2257"/>
      <c r="Q199" s="2257"/>
      <c r="R199" s="2257"/>
      <c r="S199" s="2257"/>
      <c r="T199" s="2257"/>
      <c r="U199" s="2257"/>
      <c r="V199" s="2257"/>
      <c r="W199" s="2257"/>
      <c r="X199" s="2269"/>
      <c r="Y199" s="2283"/>
      <c r="Z199" s="2266"/>
      <c r="AS199" s="2247">
        <f>AS197+AS198</f>
        <v>0</v>
      </c>
    </row>
    <row r="200" spans="1:45" ht="12.95" customHeight="1">
      <c r="A200" s="2265">
        <v>108</v>
      </c>
      <c r="B200" s="2266"/>
      <c r="C200" s="2256"/>
      <c r="D200" s="2256"/>
      <c r="E200" s="2256" t="s">
        <v>2668</v>
      </c>
      <c r="F200" s="2256" t="s">
        <v>2669</v>
      </c>
      <c r="G200" s="2257"/>
      <c r="H200" s="2257"/>
      <c r="I200" s="2257"/>
      <c r="J200" s="2257"/>
      <c r="K200" s="2257"/>
      <c r="L200" s="2257"/>
      <c r="M200" s="2257"/>
      <c r="N200" s="2257"/>
      <c r="O200" s="2257"/>
      <c r="P200" s="2257"/>
      <c r="Q200" s="2257"/>
      <c r="R200" s="2257"/>
      <c r="S200" s="2257"/>
      <c r="T200" s="2257"/>
      <c r="U200" s="2257"/>
      <c r="V200" s="2257"/>
      <c r="W200" s="2257"/>
      <c r="X200" s="2987">
        <v>190473282</v>
      </c>
      <c r="Y200" s="2298" t="s">
        <v>2503</v>
      </c>
      <c r="Z200" s="2266">
        <v>108</v>
      </c>
    </row>
    <row r="201" spans="1:45" ht="12.95" customHeight="1">
      <c r="A201" s="2265">
        <v>109</v>
      </c>
      <c r="B201" s="2266"/>
      <c r="C201" s="2256"/>
      <c r="D201" s="2256"/>
      <c r="E201" s="2256" t="s">
        <v>2670</v>
      </c>
      <c r="F201" s="2256" t="s">
        <v>2671</v>
      </c>
      <c r="G201" s="2257"/>
      <c r="H201" s="2257"/>
      <c r="I201" s="2257"/>
      <c r="J201" s="2257"/>
      <c r="K201" s="2257"/>
      <c r="L201" s="2257"/>
      <c r="M201" s="2257"/>
      <c r="N201" s="2257"/>
      <c r="O201" s="2257"/>
      <c r="P201" s="2257"/>
      <c r="Q201" s="2257"/>
      <c r="R201" s="2257"/>
      <c r="S201" s="2257"/>
      <c r="T201" s="2257"/>
      <c r="U201" s="2257"/>
      <c r="V201" s="2257"/>
      <c r="W201" s="2257"/>
      <c r="X201" s="2986"/>
      <c r="Y201" s="2283" t="s">
        <v>2503</v>
      </c>
      <c r="Z201" s="2266">
        <v>109</v>
      </c>
      <c r="AS201" s="2247">
        <f>AN201-AP201</f>
        <v>0</v>
      </c>
    </row>
    <row r="202" spans="1:45" ht="12.95" customHeight="1">
      <c r="A202" s="2265">
        <v>110</v>
      </c>
      <c r="B202" s="2266"/>
      <c r="C202" s="2256"/>
      <c r="D202" s="2256"/>
      <c r="E202" s="2256" t="s">
        <v>2672</v>
      </c>
      <c r="F202" s="2256" t="s">
        <v>2673</v>
      </c>
      <c r="G202" s="2257"/>
      <c r="H202" s="2257"/>
      <c r="I202" s="2257"/>
      <c r="J202" s="2257"/>
      <c r="K202" s="2257"/>
      <c r="L202" s="2257"/>
      <c r="M202" s="2257"/>
      <c r="N202" s="2257"/>
      <c r="O202" s="2257"/>
      <c r="P202" s="2257"/>
      <c r="Q202" s="2257"/>
      <c r="R202" s="2257"/>
      <c r="S202" s="2257"/>
      <c r="T202" s="2257"/>
      <c r="U202" s="2257"/>
      <c r="V202" s="2257"/>
      <c r="W202" s="2257"/>
      <c r="X202" s="3209">
        <v>190473282</v>
      </c>
      <c r="Y202" s="2283" t="s">
        <v>2503</v>
      </c>
      <c r="Z202" s="2266">
        <v>110</v>
      </c>
      <c r="AB202" s="2275" t="s">
        <v>2986</v>
      </c>
      <c r="AC202" s="2247" t="b">
        <f>IF(SUM(X200:X201)=X202,TRUE,FALSE)</f>
        <v>1</v>
      </c>
      <c r="AS202" s="2247">
        <f>AN202-AP202</f>
        <v>0</v>
      </c>
    </row>
    <row r="203" spans="1:45" ht="12.95" customHeight="1">
      <c r="A203" s="2265">
        <v>111</v>
      </c>
      <c r="B203" s="2266"/>
      <c r="C203" s="2256"/>
      <c r="D203" s="2256"/>
      <c r="E203" s="2256" t="s">
        <v>2674</v>
      </c>
      <c r="F203" s="2256" t="s">
        <v>2675</v>
      </c>
      <c r="G203" s="2257"/>
      <c r="H203" s="2257"/>
      <c r="I203" s="2257"/>
      <c r="J203" s="2257"/>
      <c r="K203" s="2257"/>
      <c r="L203" s="2257"/>
      <c r="M203" s="2257"/>
      <c r="N203" s="2257"/>
      <c r="O203" s="2257"/>
      <c r="P203" s="2257"/>
      <c r="Q203" s="2257"/>
      <c r="R203" s="2257"/>
      <c r="S203" s="2257"/>
      <c r="T203" s="2257"/>
      <c r="U203" s="2257"/>
      <c r="V203" s="2257"/>
      <c r="W203" s="2257"/>
      <c r="X203" s="2987">
        <v>483563</v>
      </c>
      <c r="Y203" s="2298" t="s">
        <v>2503</v>
      </c>
      <c r="Z203" s="2266">
        <v>111</v>
      </c>
      <c r="AS203" s="2247">
        <f>AS201+AS202</f>
        <v>0</v>
      </c>
    </row>
    <row r="204" spans="1:45" ht="12.95" customHeight="1">
      <c r="A204" s="2265">
        <v>112</v>
      </c>
      <c r="B204" s="2266"/>
      <c r="C204" s="2256"/>
      <c r="D204" s="2256"/>
      <c r="E204" s="2256" t="s">
        <v>2676</v>
      </c>
      <c r="F204" s="2256" t="s">
        <v>2677</v>
      </c>
      <c r="G204" s="2257"/>
      <c r="H204" s="2257"/>
      <c r="I204" s="2257"/>
      <c r="J204" s="2257"/>
      <c r="K204" s="2257"/>
      <c r="L204" s="2257"/>
      <c r="M204" s="2257"/>
      <c r="N204" s="2257"/>
      <c r="O204" s="2257"/>
      <c r="P204" s="2257"/>
      <c r="Q204" s="2257"/>
      <c r="R204" s="2257"/>
      <c r="S204" s="2257"/>
      <c r="T204" s="2257"/>
      <c r="U204" s="2257"/>
      <c r="V204" s="2257"/>
      <c r="W204" s="2257"/>
      <c r="X204" s="2283"/>
      <c r="Y204" s="2283" t="s">
        <v>2503</v>
      </c>
      <c r="Z204" s="2266">
        <v>112</v>
      </c>
    </row>
    <row r="205" spans="1:45" ht="12.95" customHeight="1">
      <c r="A205" s="2265">
        <v>113</v>
      </c>
      <c r="B205" s="2266"/>
      <c r="C205" s="2256"/>
      <c r="D205" s="2256"/>
      <c r="E205" s="2256" t="s">
        <v>2678</v>
      </c>
      <c r="F205" s="2256" t="s">
        <v>2679</v>
      </c>
      <c r="G205" s="2257"/>
      <c r="H205" s="2257"/>
      <c r="I205" s="2257"/>
      <c r="J205" s="2257"/>
      <c r="K205" s="2257"/>
      <c r="L205" s="2257"/>
      <c r="M205" s="2257"/>
      <c r="N205" s="2257"/>
      <c r="O205" s="2257"/>
      <c r="P205" s="2257"/>
      <c r="Q205" s="2257"/>
      <c r="R205" s="2257"/>
      <c r="S205" s="2257"/>
      <c r="T205" s="2257"/>
      <c r="U205" s="2257"/>
      <c r="V205" s="2257"/>
      <c r="W205" s="2257"/>
      <c r="X205" s="2283">
        <f>X203+X204</f>
        <v>483563</v>
      </c>
      <c r="Y205" s="2283" t="s">
        <v>2503</v>
      </c>
      <c r="Z205" s="2266">
        <v>113</v>
      </c>
      <c r="AA205" s="2246"/>
      <c r="AB205" s="2275" t="s">
        <v>2987</v>
      </c>
      <c r="AC205" s="2247" t="b">
        <f>IF(SUM(X203:X204)=X205,TRUE,FALSE)</f>
        <v>1</v>
      </c>
      <c r="AS205" s="2247">
        <f>AN205-AP205</f>
        <v>0</v>
      </c>
    </row>
    <row r="206" spans="1:45" ht="12.95" customHeight="1">
      <c r="A206" s="2265">
        <v>114</v>
      </c>
      <c r="B206" s="2266"/>
      <c r="C206" s="2256"/>
      <c r="D206" s="2256"/>
      <c r="E206" s="2256" t="s">
        <v>2680</v>
      </c>
      <c r="F206" s="2256" t="s">
        <v>2681</v>
      </c>
      <c r="G206" s="2257"/>
      <c r="H206" s="2257"/>
      <c r="I206" s="2257"/>
      <c r="J206" s="2257"/>
      <c r="K206" s="2257"/>
      <c r="L206" s="2257"/>
      <c r="M206" s="2257"/>
      <c r="N206" s="2257"/>
      <c r="O206" s="2257"/>
      <c r="P206" s="2257"/>
      <c r="Q206" s="2257"/>
      <c r="R206" s="2257"/>
      <c r="S206" s="2257"/>
      <c r="T206" s="2257"/>
      <c r="U206" s="2257"/>
      <c r="V206" s="2257"/>
      <c r="W206" s="2257"/>
      <c r="X206" s="2986">
        <f>+X202+X205</f>
        <v>190956845</v>
      </c>
      <c r="Y206" s="2283" t="s">
        <v>2503</v>
      </c>
      <c r="Z206" s="2266">
        <v>114</v>
      </c>
      <c r="AB206" s="2275" t="s">
        <v>2988</v>
      </c>
      <c r="AC206" s="2247" t="b">
        <f>IF(SUM(X202+X205)=X206,TRUE,FALSE)</f>
        <v>1</v>
      </c>
      <c r="AS206" s="2247">
        <f>AN206-AP206</f>
        <v>0</v>
      </c>
    </row>
    <row r="207" spans="1:45" ht="12.95" customHeight="1">
      <c r="A207" s="2265"/>
      <c r="B207" s="2266"/>
      <c r="C207" s="2256" t="s">
        <v>2682</v>
      </c>
      <c r="D207" s="2256"/>
      <c r="E207" s="2256"/>
      <c r="F207" s="2256"/>
      <c r="G207" s="2257"/>
      <c r="H207" s="2257"/>
      <c r="I207" s="2257"/>
      <c r="J207" s="2257"/>
      <c r="K207" s="2257"/>
      <c r="L207" s="2257"/>
      <c r="M207" s="2257"/>
      <c r="N207" s="2257"/>
      <c r="O207" s="2257"/>
      <c r="P207" s="2257"/>
      <c r="Q207" s="2257"/>
      <c r="R207" s="2257"/>
      <c r="S207" s="2257"/>
      <c r="T207" s="2257"/>
      <c r="U207" s="2257"/>
      <c r="V207" s="2257"/>
      <c r="W207" s="2257"/>
      <c r="X207" s="2269"/>
      <c r="Y207" s="2283"/>
      <c r="Z207" s="2266"/>
      <c r="AS207" s="2247">
        <f>AS205+AS206</f>
        <v>0</v>
      </c>
    </row>
    <row r="208" spans="1:45" ht="12.95" customHeight="1">
      <c r="A208" s="2265">
        <v>115</v>
      </c>
      <c r="B208" s="2266"/>
      <c r="C208" s="2256"/>
      <c r="D208" s="2256"/>
      <c r="E208" s="2256" t="s">
        <v>2683</v>
      </c>
      <c r="F208" s="2256" t="s">
        <v>2684</v>
      </c>
      <c r="G208" s="2257"/>
      <c r="H208" s="2257"/>
      <c r="I208" s="2257"/>
      <c r="J208" s="2257"/>
      <c r="K208" s="2257"/>
      <c r="L208" s="2257"/>
      <c r="M208" s="2257"/>
      <c r="N208" s="2257"/>
      <c r="O208" s="2257"/>
      <c r="P208" s="2257"/>
      <c r="Q208" s="2257"/>
      <c r="R208" s="2257"/>
      <c r="S208" s="2257"/>
      <c r="T208" s="2257"/>
      <c r="U208" s="2257"/>
      <c r="V208" s="2257"/>
      <c r="W208" s="2257"/>
      <c r="X208" s="2283">
        <v>3618177</v>
      </c>
      <c r="Y208" s="2283" t="s">
        <v>2503</v>
      </c>
      <c r="Z208" s="2266">
        <v>115</v>
      </c>
    </row>
    <row r="209" spans="1:45" ht="12.95" customHeight="1">
      <c r="A209" s="2265">
        <v>116</v>
      </c>
      <c r="B209" s="2266"/>
      <c r="C209" s="2256"/>
      <c r="D209" s="2256"/>
      <c r="E209" s="2256" t="s">
        <v>2685</v>
      </c>
      <c r="F209" s="2256" t="s">
        <v>2686</v>
      </c>
      <c r="G209" s="2257"/>
      <c r="H209" s="2257"/>
      <c r="I209" s="2257"/>
      <c r="J209" s="2257"/>
      <c r="K209" s="2257"/>
      <c r="L209" s="2257"/>
      <c r="M209" s="2257"/>
      <c r="N209" s="2257"/>
      <c r="O209" s="2257"/>
      <c r="P209" s="2257"/>
      <c r="Q209" s="2257"/>
      <c r="R209" s="2257"/>
      <c r="S209" s="2257"/>
      <c r="T209" s="2257"/>
      <c r="U209" s="2257"/>
      <c r="V209" s="2257"/>
      <c r="W209" s="2257"/>
      <c r="X209" s="2987">
        <v>523222</v>
      </c>
      <c r="Y209" s="2283" t="s">
        <v>2503</v>
      </c>
      <c r="Z209" s="2266">
        <v>116</v>
      </c>
      <c r="AA209" s="2247" t="s">
        <v>2989</v>
      </c>
      <c r="AS209" s="2247">
        <f>AN209-AP209</f>
        <v>0</v>
      </c>
    </row>
    <row r="210" spans="1:45" ht="12.95" customHeight="1">
      <c r="A210" s="2265">
        <v>117</v>
      </c>
      <c r="B210" s="2266"/>
      <c r="C210" s="2256" t="s">
        <v>2687</v>
      </c>
      <c r="D210" s="2256"/>
      <c r="E210" s="2256"/>
      <c r="F210" s="2256"/>
      <c r="G210" s="2257"/>
      <c r="H210" s="2257"/>
      <c r="I210" s="2257"/>
      <c r="J210" s="2257"/>
      <c r="K210" s="2257"/>
      <c r="L210" s="2257"/>
      <c r="M210" s="2257"/>
      <c r="N210" s="2257"/>
      <c r="O210" s="2257"/>
      <c r="P210" s="2257"/>
      <c r="Q210" s="2257"/>
      <c r="R210" s="2257"/>
      <c r="S210" s="2257"/>
      <c r="T210" s="2257"/>
      <c r="U210" s="2257"/>
      <c r="V210" s="2257"/>
      <c r="W210" s="2257"/>
      <c r="X210" s="2283">
        <v>2010607</v>
      </c>
      <c r="Y210" s="2283"/>
      <c r="Z210" s="2266">
        <v>117</v>
      </c>
      <c r="AS210" s="2247">
        <f>AN210-AP210</f>
        <v>0</v>
      </c>
    </row>
    <row r="211" spans="1:45" ht="12.95" customHeight="1">
      <c r="A211" s="2265"/>
      <c r="B211" s="2266"/>
      <c r="C211" s="2256" t="s">
        <v>2688</v>
      </c>
      <c r="D211" s="2256"/>
      <c r="E211" s="2256"/>
      <c r="F211" s="2256"/>
      <c r="G211" s="2257"/>
      <c r="H211" s="2257"/>
      <c r="I211" s="2257"/>
      <c r="J211" s="2257"/>
      <c r="K211" s="2257"/>
      <c r="L211" s="2257"/>
      <c r="M211" s="2257"/>
      <c r="N211" s="2257"/>
      <c r="O211" s="2257"/>
      <c r="P211" s="2257"/>
      <c r="Q211" s="2257"/>
      <c r="R211" s="2257"/>
      <c r="S211" s="2257"/>
      <c r="T211" s="2257"/>
      <c r="U211" s="2257"/>
      <c r="V211" s="2257"/>
      <c r="W211" s="2257"/>
      <c r="X211" s="2269"/>
      <c r="Y211" s="2283"/>
      <c r="Z211" s="2266"/>
      <c r="AS211" s="2247">
        <f>AS209+AS210</f>
        <v>0</v>
      </c>
    </row>
    <row r="212" spans="1:45" ht="12.95" customHeight="1">
      <c r="A212" s="2265">
        <v>118</v>
      </c>
      <c r="B212" s="2266"/>
      <c r="C212" s="2256"/>
      <c r="D212" s="2256"/>
      <c r="E212" s="2256" t="s">
        <v>2689</v>
      </c>
      <c r="F212" s="2256" t="s">
        <v>2690</v>
      </c>
      <c r="G212" s="2257"/>
      <c r="H212" s="2257"/>
      <c r="I212" s="2257"/>
      <c r="J212" s="2257"/>
      <c r="K212" s="2257"/>
      <c r="L212" s="2257"/>
      <c r="M212" s="2257"/>
      <c r="N212" s="2257"/>
      <c r="O212" s="2257"/>
      <c r="P212" s="2257"/>
      <c r="Q212" s="2257"/>
      <c r="R212" s="2257"/>
      <c r="S212" s="2257"/>
      <c r="T212" s="2257"/>
      <c r="U212" s="2257"/>
      <c r="V212" s="2257"/>
      <c r="W212" s="2257"/>
      <c r="X212" s="2283">
        <v>784295</v>
      </c>
      <c r="Y212" s="2283" t="s">
        <v>2503</v>
      </c>
      <c r="Z212" s="2266">
        <v>118</v>
      </c>
    </row>
    <row r="213" spans="1:45" ht="12.95" customHeight="1">
      <c r="A213" s="2265">
        <v>119</v>
      </c>
      <c r="B213" s="2266"/>
      <c r="C213" s="2256"/>
      <c r="D213" s="2256"/>
      <c r="E213" s="2256" t="s">
        <v>2691</v>
      </c>
      <c r="F213" s="2256" t="s">
        <v>2692</v>
      </c>
      <c r="G213" s="2257"/>
      <c r="H213" s="2257"/>
      <c r="I213" s="2257"/>
      <c r="J213" s="2257"/>
      <c r="K213" s="2257"/>
      <c r="L213" s="2257"/>
      <c r="M213" s="2257"/>
      <c r="N213" s="2257"/>
      <c r="O213" s="2257"/>
      <c r="P213" s="2257"/>
      <c r="Q213" s="2257"/>
      <c r="R213" s="2257"/>
      <c r="S213" s="2257"/>
      <c r="T213" s="2257"/>
      <c r="U213" s="2257"/>
      <c r="V213" s="2257"/>
      <c r="W213" s="2257"/>
      <c r="X213" s="2283"/>
      <c r="Y213" s="2283" t="s">
        <v>2503</v>
      </c>
      <c r="Z213" s="2266">
        <v>119</v>
      </c>
      <c r="AS213" s="2247">
        <f>AN213-AP213</f>
        <v>0</v>
      </c>
    </row>
    <row r="214" spans="1:45" ht="12.95" customHeight="1">
      <c r="A214" s="2265"/>
      <c r="B214" s="2266"/>
      <c r="C214" s="2256" t="s">
        <v>2693</v>
      </c>
      <c r="D214" s="2256"/>
      <c r="E214" s="2256"/>
      <c r="F214" s="2256"/>
      <c r="G214" s="2257"/>
      <c r="H214" s="2257"/>
      <c r="I214" s="2257"/>
      <c r="J214" s="2257"/>
      <c r="K214" s="2257"/>
      <c r="L214" s="2257"/>
      <c r="M214" s="2257"/>
      <c r="N214" s="2257"/>
      <c r="O214" s="2257"/>
      <c r="P214" s="2257"/>
      <c r="Q214" s="2257"/>
      <c r="R214" s="2257"/>
      <c r="S214" s="2257"/>
      <c r="T214" s="2257"/>
      <c r="U214" s="2257"/>
      <c r="V214" s="2257"/>
      <c r="W214" s="2257"/>
      <c r="X214" s="2269"/>
      <c r="Y214" s="2283"/>
      <c r="Z214" s="2266"/>
      <c r="AG214" s="2246"/>
      <c r="AS214" s="2247">
        <f>AN214-AP214</f>
        <v>0</v>
      </c>
    </row>
    <row r="215" spans="1:45" ht="12.95" customHeight="1">
      <c r="A215" s="2265">
        <v>120</v>
      </c>
      <c r="B215" s="2266"/>
      <c r="C215" s="2256"/>
      <c r="D215" s="2256"/>
      <c r="E215" s="2256" t="s">
        <v>2694</v>
      </c>
      <c r="F215" s="2256" t="s">
        <v>2505</v>
      </c>
      <c r="G215" s="2257"/>
      <c r="H215" s="2257"/>
      <c r="I215" s="2257"/>
      <c r="J215" s="2257"/>
      <c r="K215" s="2257"/>
      <c r="L215" s="2257"/>
      <c r="M215" s="2257"/>
      <c r="N215" s="2257"/>
      <c r="O215" s="2257"/>
      <c r="P215" s="2257"/>
      <c r="Q215" s="2257"/>
      <c r="R215" s="2257"/>
      <c r="S215" s="2257"/>
      <c r="T215" s="2257"/>
      <c r="U215" s="2257"/>
      <c r="V215" s="2257"/>
      <c r="W215" s="2257"/>
      <c r="X215" s="2283">
        <v>1569328</v>
      </c>
      <c r="Y215" s="2283" t="s">
        <v>2503</v>
      </c>
      <c r="Z215" s="2266">
        <v>120</v>
      </c>
      <c r="AG215" s="2246"/>
      <c r="AS215" s="2247">
        <f>AS213+AS214</f>
        <v>0</v>
      </c>
    </row>
    <row r="216" spans="1:45" ht="12.95" customHeight="1">
      <c r="A216" s="2265">
        <v>121</v>
      </c>
      <c r="B216" s="2266"/>
      <c r="C216" s="2256"/>
      <c r="D216" s="2256"/>
      <c r="E216" s="2256" t="s">
        <v>2695</v>
      </c>
      <c r="F216" s="2256" t="s">
        <v>2507</v>
      </c>
      <c r="G216" s="2257"/>
      <c r="H216" s="2257"/>
      <c r="I216" s="2257"/>
      <c r="J216" s="2257"/>
      <c r="K216" s="2257"/>
      <c r="L216" s="2257"/>
      <c r="M216" s="2257"/>
      <c r="N216" s="2257"/>
      <c r="O216" s="2257"/>
      <c r="P216" s="2257"/>
      <c r="Q216" s="2257"/>
      <c r="R216" s="2257"/>
      <c r="S216" s="2257"/>
      <c r="T216" s="2257"/>
      <c r="U216" s="2257"/>
      <c r="V216" s="2257"/>
      <c r="W216" s="2257"/>
      <c r="X216" s="2283">
        <v>4373921</v>
      </c>
      <c r="Y216" s="2283" t="s">
        <v>2503</v>
      </c>
      <c r="Z216" s="2266">
        <v>121</v>
      </c>
      <c r="AG216" s="2246"/>
    </row>
    <row r="217" spans="1:45" ht="12.95" customHeight="1">
      <c r="A217" s="2265">
        <v>122</v>
      </c>
      <c r="B217" s="2266"/>
      <c r="C217" s="2256"/>
      <c r="D217" s="2256"/>
      <c r="E217" s="2256" t="s">
        <v>2696</v>
      </c>
      <c r="F217" s="2256" t="s">
        <v>2509</v>
      </c>
      <c r="G217" s="2257"/>
      <c r="H217" s="2257"/>
      <c r="I217" s="2257"/>
      <c r="J217" s="2257"/>
      <c r="K217" s="2257"/>
      <c r="L217" s="2257"/>
      <c r="M217" s="2257"/>
      <c r="N217" s="2257"/>
      <c r="O217" s="2257"/>
      <c r="P217" s="2257"/>
      <c r="Q217" s="2257"/>
      <c r="R217" s="2257"/>
      <c r="S217" s="2257"/>
      <c r="T217" s="2257"/>
      <c r="U217" s="2257"/>
      <c r="V217" s="2257"/>
      <c r="W217" s="2257"/>
      <c r="X217" s="2283">
        <v>5824685</v>
      </c>
      <c r="Y217" s="2283" t="s">
        <v>2503</v>
      </c>
      <c r="Z217" s="2266">
        <v>122</v>
      </c>
      <c r="AG217" s="2246"/>
      <c r="AS217" s="2247">
        <f>AN217-AP217</f>
        <v>0</v>
      </c>
    </row>
    <row r="218" spans="1:45" ht="12.95" customHeight="1">
      <c r="A218" s="2265">
        <v>123</v>
      </c>
      <c r="B218" s="2266"/>
      <c r="C218" s="2256" t="s">
        <v>2697</v>
      </c>
      <c r="D218" s="2256"/>
      <c r="E218" s="2256"/>
      <c r="F218" s="2256"/>
      <c r="G218" s="2257"/>
      <c r="H218" s="2257"/>
      <c r="I218" s="2257"/>
      <c r="J218" s="2257"/>
      <c r="K218" s="2257"/>
      <c r="L218" s="2257"/>
      <c r="M218" s="2257"/>
      <c r="N218" s="2257"/>
      <c r="O218" s="2257"/>
      <c r="P218" s="2257"/>
      <c r="Q218" s="2257"/>
      <c r="R218" s="2257"/>
      <c r="S218" s="2257"/>
      <c r="T218" s="2257"/>
      <c r="U218" s="2257"/>
      <c r="V218" s="2257"/>
      <c r="W218" s="2257"/>
      <c r="X218" s="2986">
        <v>7087682</v>
      </c>
      <c r="Y218" s="2283" t="s">
        <v>2503</v>
      </c>
      <c r="Z218" s="2266">
        <v>123</v>
      </c>
      <c r="AA218" s="2247" t="s">
        <v>3497</v>
      </c>
      <c r="AG218" s="2246"/>
      <c r="AS218" s="2247">
        <f>AN218-AP218</f>
        <v>0</v>
      </c>
    </row>
    <row r="219" spans="1:45" ht="12.95" customHeight="1">
      <c r="A219" s="2265">
        <v>124</v>
      </c>
      <c r="B219" s="2266"/>
      <c r="C219" s="2256" t="s">
        <v>2698</v>
      </c>
      <c r="D219" s="2256"/>
      <c r="E219" s="2256"/>
      <c r="F219" s="2256"/>
      <c r="G219" s="2257"/>
      <c r="H219" s="2257"/>
      <c r="I219" s="2257"/>
      <c r="J219" s="2257"/>
      <c r="K219" s="2257"/>
      <c r="L219" s="2257"/>
      <c r="M219" s="2257"/>
      <c r="N219" s="2257"/>
      <c r="O219" s="2257"/>
      <c r="P219" s="2257"/>
      <c r="Q219" s="2257"/>
      <c r="R219" s="2257"/>
      <c r="S219" s="2257"/>
      <c r="T219" s="2257"/>
      <c r="U219" s="2257"/>
      <c r="V219" s="2257"/>
      <c r="W219" s="2257"/>
      <c r="X219" s="2986">
        <v>2626435</v>
      </c>
      <c r="Y219" s="2283" t="s">
        <v>2503</v>
      </c>
      <c r="Z219" s="2266">
        <v>124</v>
      </c>
      <c r="AA219" s="2247" t="s">
        <v>2990</v>
      </c>
      <c r="AG219" s="2246"/>
      <c r="AS219" s="2247">
        <f>AS217+AS218</f>
        <v>0</v>
      </c>
    </row>
    <row r="220" spans="1:45" ht="12.95" customHeight="1">
      <c r="A220" s="2265">
        <v>125</v>
      </c>
      <c r="B220" s="2266"/>
      <c r="C220" s="2256" t="s">
        <v>2699</v>
      </c>
      <c r="D220" s="2256"/>
      <c r="E220" s="2256"/>
      <c r="F220" s="2256"/>
      <c r="G220" s="2257"/>
      <c r="H220" s="2257"/>
      <c r="I220" s="2257"/>
      <c r="J220" s="2257"/>
      <c r="K220" s="2257"/>
      <c r="L220" s="2257"/>
      <c r="M220" s="2257"/>
      <c r="N220" s="2257"/>
      <c r="O220" s="2257"/>
      <c r="P220" s="2257"/>
      <c r="Q220" s="2257"/>
      <c r="R220" s="2257"/>
      <c r="S220" s="2257"/>
      <c r="T220" s="2257"/>
      <c r="U220" s="2257"/>
      <c r="V220" s="2257"/>
      <c r="W220" s="2257"/>
      <c r="X220" s="2986">
        <v>530875</v>
      </c>
      <c r="Y220" s="2283" t="s">
        <v>2503</v>
      </c>
      <c r="Z220" s="2266">
        <v>125</v>
      </c>
      <c r="AA220" s="2247" t="s">
        <v>3498</v>
      </c>
      <c r="AG220" s="2246"/>
    </row>
    <row r="221" spans="1:45" ht="12.95" customHeight="1">
      <c r="A221" s="2265"/>
      <c r="B221" s="2266"/>
      <c r="C221" s="2256" t="s">
        <v>2700</v>
      </c>
      <c r="D221" s="2256"/>
      <c r="E221" s="2256"/>
      <c r="F221" s="2256"/>
      <c r="G221" s="2257"/>
      <c r="H221" s="2257"/>
      <c r="I221" s="2257"/>
      <c r="J221" s="2257"/>
      <c r="K221" s="2257"/>
      <c r="L221" s="2257"/>
      <c r="M221" s="2257"/>
      <c r="N221" s="2257"/>
      <c r="O221" s="2257"/>
      <c r="P221" s="2257"/>
      <c r="Q221" s="2257"/>
      <c r="R221" s="2257"/>
      <c r="S221" s="2257"/>
      <c r="T221" s="2257"/>
      <c r="U221" s="2257"/>
      <c r="V221" s="2257"/>
      <c r="W221" s="2257"/>
      <c r="X221" s="2269"/>
      <c r="Y221" s="2283"/>
      <c r="Z221" s="2266"/>
      <c r="AG221" s="2246"/>
      <c r="AS221" s="2247">
        <f>AN221-AP221</f>
        <v>0</v>
      </c>
    </row>
    <row r="222" spans="1:45" ht="12.95" customHeight="1">
      <c r="A222" s="2265">
        <v>126</v>
      </c>
      <c r="B222" s="2266"/>
      <c r="C222" s="2256"/>
      <c r="D222" s="2256"/>
      <c r="E222" s="2256" t="s">
        <v>2701</v>
      </c>
      <c r="F222" s="2256" t="s">
        <v>2702</v>
      </c>
      <c r="G222" s="2257"/>
      <c r="H222" s="2257"/>
      <c r="I222" s="2257"/>
      <c r="J222" s="2257"/>
      <c r="K222" s="2257"/>
      <c r="L222" s="2257"/>
      <c r="M222" s="2257"/>
      <c r="N222" s="2257"/>
      <c r="O222" s="2257"/>
      <c r="P222" s="2257"/>
      <c r="Q222" s="2257"/>
      <c r="R222" s="2257"/>
      <c r="S222" s="2257"/>
      <c r="T222" s="2257"/>
      <c r="U222" s="2257"/>
      <c r="V222" s="2257"/>
      <c r="W222" s="2257"/>
      <c r="X222" s="2283">
        <v>15094714</v>
      </c>
      <c r="Y222" s="2283" t="s">
        <v>2503</v>
      </c>
      <c r="Z222" s="2266">
        <v>126</v>
      </c>
      <c r="AA222" s="2247" t="s">
        <v>2991</v>
      </c>
      <c r="AG222" s="2246"/>
      <c r="AS222" s="2247">
        <f>AN222-AP222</f>
        <v>0</v>
      </c>
    </row>
    <row r="223" spans="1:45" ht="12.95" customHeight="1">
      <c r="A223" s="2265">
        <v>127</v>
      </c>
      <c r="B223" s="2266"/>
      <c r="C223" s="2256"/>
      <c r="D223" s="2256"/>
      <c r="E223" s="2256" t="s">
        <v>2703</v>
      </c>
      <c r="F223" s="2256" t="s">
        <v>2704</v>
      </c>
      <c r="G223" s="2257"/>
      <c r="H223" s="2257"/>
      <c r="I223" s="2257"/>
      <c r="J223" s="2257"/>
      <c r="K223" s="2257"/>
      <c r="L223" s="2257"/>
      <c r="M223" s="2257"/>
      <c r="N223" s="2257"/>
      <c r="O223" s="2257"/>
      <c r="P223" s="2257"/>
      <c r="Q223" s="2257"/>
      <c r="R223" s="2257"/>
      <c r="S223" s="2257"/>
      <c r="T223" s="2257"/>
      <c r="U223" s="2257"/>
      <c r="V223" s="2257"/>
      <c r="W223" s="2257"/>
      <c r="X223" s="2283"/>
      <c r="Y223" s="2283" t="s">
        <v>2503</v>
      </c>
      <c r="Z223" s="2266">
        <v>127</v>
      </c>
      <c r="AG223" s="2246"/>
      <c r="AS223" s="2247">
        <f>AS221+AS222</f>
        <v>0</v>
      </c>
    </row>
    <row r="224" spans="1:45" ht="12.95" customHeight="1">
      <c r="A224" s="2265">
        <v>128</v>
      </c>
      <c r="B224" s="2266"/>
      <c r="C224" s="2256"/>
      <c r="D224" s="2256"/>
      <c r="E224" s="2256" t="s">
        <v>2705</v>
      </c>
      <c r="F224" s="2256" t="s">
        <v>2706</v>
      </c>
      <c r="G224" s="2257"/>
      <c r="H224" s="2257"/>
      <c r="I224" s="2257"/>
      <c r="J224" s="2257"/>
      <c r="K224" s="2257"/>
      <c r="L224" s="2257"/>
      <c r="M224" s="2257"/>
      <c r="N224" s="2257"/>
      <c r="O224" s="2257"/>
      <c r="P224" s="2257"/>
      <c r="Q224" s="2257"/>
      <c r="R224" s="2257"/>
      <c r="S224" s="2257"/>
      <c r="T224" s="2257"/>
      <c r="U224" s="2257"/>
      <c r="V224" s="2257"/>
      <c r="W224" s="2257"/>
      <c r="X224" s="2283"/>
      <c r="Y224" s="2283" t="s">
        <v>2503</v>
      </c>
      <c r="Z224" s="2266">
        <v>128</v>
      </c>
      <c r="AG224" s="2246"/>
    </row>
    <row r="225" spans="1:45" ht="12.95" customHeight="1">
      <c r="A225" s="2265">
        <v>129</v>
      </c>
      <c r="B225" s="2266"/>
      <c r="C225" s="2256"/>
      <c r="D225" s="2256"/>
      <c r="E225" s="2256" t="s">
        <v>2707</v>
      </c>
      <c r="F225" s="2256" t="s">
        <v>2708</v>
      </c>
      <c r="G225" s="2257"/>
      <c r="H225" s="2257"/>
      <c r="I225" s="2257"/>
      <c r="J225" s="2257"/>
      <c r="K225" s="2257"/>
      <c r="L225" s="2257"/>
      <c r="M225" s="2257"/>
      <c r="N225" s="2257"/>
      <c r="O225" s="2257"/>
      <c r="P225" s="2257"/>
      <c r="Q225" s="2257"/>
      <c r="R225" s="2257"/>
      <c r="S225" s="2257"/>
      <c r="T225" s="2257"/>
      <c r="U225" s="2257"/>
      <c r="V225" s="2257"/>
      <c r="W225" s="2257"/>
      <c r="X225" s="2986">
        <f>SUM(X222:X224)</f>
        <v>15094714</v>
      </c>
      <c r="Y225" s="2283" t="s">
        <v>2503</v>
      </c>
      <c r="Z225" s="2266">
        <v>129</v>
      </c>
      <c r="AB225" s="2275" t="s">
        <v>2992</v>
      </c>
      <c r="AC225" s="2247" t="b">
        <f>IF(SUM(X222:X224)=X225,TRUE,FALSE)</f>
        <v>1</v>
      </c>
      <c r="AG225" s="2246"/>
      <c r="AS225" s="2247">
        <f>AN225-AP225</f>
        <v>0</v>
      </c>
    </row>
    <row r="226" spans="1:45" ht="12.95" customHeight="1">
      <c r="A226" s="2265"/>
      <c r="B226" s="2266"/>
      <c r="C226" s="2256" t="s">
        <v>2709</v>
      </c>
      <c r="D226" s="2256"/>
      <c r="E226" s="2256"/>
      <c r="F226" s="2256"/>
      <c r="G226" s="2257"/>
      <c r="H226" s="2257"/>
      <c r="I226" s="2257"/>
      <c r="J226" s="2257"/>
      <c r="K226" s="2257"/>
      <c r="L226" s="2257"/>
      <c r="M226" s="2257"/>
      <c r="N226" s="2257"/>
      <c r="O226" s="2257"/>
      <c r="P226" s="2257"/>
      <c r="Q226" s="2257"/>
      <c r="R226" s="2257"/>
      <c r="S226" s="2257"/>
      <c r="T226" s="2257"/>
      <c r="U226" s="2257"/>
      <c r="V226" s="2257"/>
      <c r="W226" s="2257"/>
      <c r="X226" s="2269"/>
      <c r="Y226" s="2283"/>
      <c r="Z226" s="2266"/>
      <c r="AG226" s="2246"/>
      <c r="AS226" s="2247">
        <f>AN226-AP226</f>
        <v>0</v>
      </c>
    </row>
    <row r="227" spans="1:45" ht="12.95" customHeight="1">
      <c r="A227" s="2265">
        <v>130</v>
      </c>
      <c r="B227" s="2266"/>
      <c r="C227" s="2256"/>
      <c r="D227" s="2256"/>
      <c r="E227" s="2256" t="s">
        <v>2710</v>
      </c>
      <c r="F227" s="2256" t="s">
        <v>2711</v>
      </c>
      <c r="G227" s="2257"/>
      <c r="H227" s="2257"/>
      <c r="I227" s="2257"/>
      <c r="J227" s="2257"/>
      <c r="K227" s="2257"/>
      <c r="L227" s="2257"/>
      <c r="M227" s="2257"/>
      <c r="N227" s="2257"/>
      <c r="O227" s="2257"/>
      <c r="P227" s="2257"/>
      <c r="Q227" s="2257"/>
      <c r="R227" s="2257"/>
      <c r="S227" s="2257"/>
      <c r="T227" s="2257"/>
      <c r="U227" s="2257"/>
      <c r="V227" s="2257"/>
      <c r="W227" s="2257"/>
      <c r="X227" s="2986">
        <v>26871</v>
      </c>
      <c r="Y227" s="2283" t="s">
        <v>2503</v>
      </c>
      <c r="Z227" s="2266">
        <v>130</v>
      </c>
      <c r="AA227" s="2247" t="s">
        <v>2993</v>
      </c>
      <c r="AG227" s="2246"/>
      <c r="AS227" s="2247">
        <f>AS225+AS226</f>
        <v>0</v>
      </c>
    </row>
    <row r="228" spans="1:45" ht="12.95" customHeight="1">
      <c r="A228" s="2265">
        <v>131</v>
      </c>
      <c r="B228" s="2266"/>
      <c r="C228" s="2256"/>
      <c r="D228" s="2256"/>
      <c r="E228" s="2256" t="s">
        <v>2712</v>
      </c>
      <c r="F228" s="2256" t="s">
        <v>2713</v>
      </c>
      <c r="G228" s="2257"/>
      <c r="H228" s="2257"/>
      <c r="I228" s="2257"/>
      <c r="J228" s="2257"/>
      <c r="K228" s="2257"/>
      <c r="L228" s="2257"/>
      <c r="M228" s="2257"/>
      <c r="N228" s="2257"/>
      <c r="O228" s="2257"/>
      <c r="P228" s="2257"/>
      <c r="Q228" s="2257"/>
      <c r="R228" s="2257"/>
      <c r="S228" s="2257"/>
      <c r="T228" s="2257"/>
      <c r="U228" s="2257"/>
      <c r="V228" s="2257"/>
      <c r="W228" s="2257"/>
      <c r="X228" s="2986">
        <v>428</v>
      </c>
      <c r="Y228" s="2283" t="s">
        <v>2503</v>
      </c>
      <c r="Z228" s="2266">
        <v>131</v>
      </c>
      <c r="AA228" s="2247" t="s">
        <v>2993</v>
      </c>
      <c r="AG228" s="2246"/>
    </row>
    <row r="229" spans="1:45" ht="12.95" customHeight="1">
      <c r="A229" s="2265">
        <v>132</v>
      </c>
      <c r="B229" s="2266"/>
      <c r="C229" s="2256"/>
      <c r="D229" s="2256"/>
      <c r="E229" s="2256" t="s">
        <v>2714</v>
      </c>
      <c r="F229" s="2256" t="s">
        <v>2715</v>
      </c>
      <c r="G229" s="2257"/>
      <c r="H229" s="2257"/>
      <c r="I229" s="2257"/>
      <c r="J229" s="2257"/>
      <c r="K229" s="2257"/>
      <c r="L229" s="2257"/>
      <c r="M229" s="2257"/>
      <c r="N229" s="2257"/>
      <c r="O229" s="2257"/>
      <c r="P229" s="2257"/>
      <c r="Q229" s="2257"/>
      <c r="R229" s="2257"/>
      <c r="S229" s="2257"/>
      <c r="T229" s="2257"/>
      <c r="U229" s="2257"/>
      <c r="V229" s="2257"/>
      <c r="W229" s="2257"/>
      <c r="X229" s="3532"/>
      <c r="Y229" s="2283" t="s">
        <v>2503</v>
      </c>
      <c r="Z229" s="2266">
        <v>132</v>
      </c>
      <c r="AA229" s="2247" t="s">
        <v>2993</v>
      </c>
      <c r="AG229" s="2246"/>
      <c r="AS229" s="2247">
        <f>AN229-AP229</f>
        <v>0</v>
      </c>
    </row>
    <row r="230" spans="1:45" ht="12.95" customHeight="1">
      <c r="A230" s="2265">
        <v>133</v>
      </c>
      <c r="B230" s="2266"/>
      <c r="C230" s="2256"/>
      <c r="D230" s="2256"/>
      <c r="E230" s="2256" t="s">
        <v>2716</v>
      </c>
      <c r="F230" s="2256" t="s">
        <v>2717</v>
      </c>
      <c r="G230" s="2257"/>
      <c r="H230" s="2257"/>
      <c r="I230" s="2257"/>
      <c r="J230" s="2257"/>
      <c r="K230" s="2257"/>
      <c r="L230" s="2257"/>
      <c r="M230" s="2257"/>
      <c r="N230" s="2257"/>
      <c r="O230" s="2257"/>
      <c r="P230" s="2257"/>
      <c r="Q230" s="2257"/>
      <c r="R230" s="2257"/>
      <c r="S230" s="2257"/>
      <c r="T230" s="2257"/>
      <c r="U230" s="2257"/>
      <c r="V230" s="2257"/>
      <c r="W230" s="2257"/>
      <c r="X230" s="2986">
        <v>27299</v>
      </c>
      <c r="Y230" s="2283" t="s">
        <v>2503</v>
      </c>
      <c r="Z230" s="2266">
        <v>133</v>
      </c>
      <c r="AB230" s="2275" t="s">
        <v>2994</v>
      </c>
      <c r="AC230" s="2247" t="b">
        <f>IF(SUM(X227:X229)=X230,TRUE,FALSE)</f>
        <v>1</v>
      </c>
      <c r="AG230" s="2246"/>
      <c r="AS230" s="2247">
        <f>AN230-AP230</f>
        <v>0</v>
      </c>
    </row>
    <row r="231" spans="1:45" ht="12.6" customHeight="1">
      <c r="A231" s="2265">
        <v>134</v>
      </c>
      <c r="B231" s="2266"/>
      <c r="C231" s="2256"/>
      <c r="D231" s="2256"/>
      <c r="E231" s="3891" t="s">
        <v>2718</v>
      </c>
      <c r="F231" s="3892"/>
      <c r="G231" s="3892"/>
      <c r="H231" s="3892"/>
      <c r="I231" s="3892"/>
      <c r="J231" s="3892"/>
      <c r="K231" s="3892"/>
      <c r="L231" s="3892"/>
      <c r="M231" s="3892"/>
      <c r="N231" s="3892"/>
      <c r="O231" s="3892"/>
      <c r="P231" s="3892"/>
      <c r="Q231" s="3892"/>
      <c r="R231" s="3892"/>
      <c r="S231" s="3892"/>
      <c r="T231" s="3892"/>
      <c r="U231" s="3892"/>
      <c r="V231" s="3892"/>
      <c r="W231" s="3893"/>
      <c r="X231" s="3210">
        <v>4.6100000000000003</v>
      </c>
      <c r="Y231" s="2283" t="s">
        <v>2503</v>
      </c>
      <c r="Z231" s="2266">
        <v>134</v>
      </c>
      <c r="AA231" s="2247" t="s">
        <v>3382</v>
      </c>
      <c r="AG231" s="2246"/>
      <c r="AS231" s="2247">
        <f>AS229+AS230</f>
        <v>0</v>
      </c>
    </row>
    <row r="232" spans="1:45" ht="15" customHeight="1">
      <c r="A232" s="2296"/>
      <c r="Z232" s="2299"/>
      <c r="AG232" s="2246"/>
    </row>
    <row r="233" spans="1:45" ht="15" customHeight="1">
      <c r="A233" s="2296"/>
      <c r="Z233" s="2299"/>
      <c r="AG233" s="2246"/>
      <c r="AS233" s="2247">
        <f>AN233-AP233</f>
        <v>0</v>
      </c>
    </row>
    <row r="234" spans="1:45" ht="15" customHeight="1">
      <c r="A234" s="2296"/>
      <c r="Z234" s="2299"/>
    </row>
    <row r="235" spans="1:45" ht="15" customHeight="1">
      <c r="A235" s="3504"/>
      <c r="Z235" s="2299"/>
      <c r="AE235" s="2246"/>
      <c r="AS235" s="2247">
        <f>AN235-AP235</f>
        <v>0</v>
      </c>
    </row>
    <row r="236" spans="1:45" ht="12" customHeight="1">
      <c r="B236" s="2281"/>
      <c r="C236" s="2281"/>
      <c r="D236" s="2281"/>
      <c r="E236" s="2281"/>
      <c r="F236" s="2281"/>
      <c r="G236" s="2300"/>
      <c r="H236" s="2300"/>
      <c r="I236" s="2300"/>
      <c r="J236" s="2300"/>
      <c r="K236" s="2300"/>
      <c r="L236" s="2300"/>
      <c r="M236" s="2300"/>
      <c r="N236" s="2300"/>
      <c r="O236" s="2300"/>
      <c r="P236" s="2300"/>
      <c r="Q236" s="2300"/>
      <c r="R236" s="2300"/>
      <c r="S236" s="2300"/>
      <c r="T236" s="2300"/>
      <c r="U236" s="2300"/>
      <c r="V236" s="2300"/>
      <c r="W236" s="2300"/>
      <c r="X236" s="3208"/>
      <c r="Y236" s="2281"/>
      <c r="Z236" s="3503" t="s">
        <v>388</v>
      </c>
      <c r="AE236" s="2246"/>
      <c r="AS236" s="2247">
        <f>AN236-AP236</f>
        <v>0</v>
      </c>
    </row>
    <row r="237" spans="1:45" ht="12" customHeight="1">
      <c r="G237" s="2247"/>
      <c r="H237" s="2247"/>
      <c r="I237" s="2247"/>
      <c r="J237" s="2247"/>
      <c r="K237" s="2247"/>
      <c r="L237" s="2247"/>
      <c r="M237" s="2247"/>
      <c r="N237" s="2247"/>
      <c r="O237" s="2247"/>
      <c r="P237" s="2247"/>
      <c r="Q237" s="2247"/>
      <c r="R237" s="2247"/>
      <c r="S237" s="2247"/>
      <c r="T237" s="2247"/>
      <c r="U237" s="2247"/>
      <c r="V237" s="2247"/>
      <c r="W237" s="2247"/>
      <c r="AS237" s="2247">
        <f>AS235+AS236</f>
        <v>0</v>
      </c>
    </row>
    <row r="238" spans="1:45">
      <c r="G238" s="2247"/>
      <c r="H238" s="2247"/>
      <c r="I238" s="2247"/>
      <c r="J238" s="2247"/>
      <c r="K238" s="2247"/>
      <c r="L238" s="2247"/>
      <c r="M238" s="2247"/>
      <c r="N238" s="2247"/>
      <c r="O238" s="2247"/>
      <c r="P238" s="2247"/>
      <c r="Q238" s="2247"/>
      <c r="R238" s="2247"/>
      <c r="S238" s="2247"/>
      <c r="T238" s="2247"/>
      <c r="U238" s="2247"/>
      <c r="V238" s="2247"/>
      <c r="W238" s="2247"/>
    </row>
    <row r="239" spans="1:45">
      <c r="G239" s="2247"/>
      <c r="H239" s="2247"/>
      <c r="I239" s="2247"/>
      <c r="J239" s="2247"/>
      <c r="K239" s="2247"/>
      <c r="L239" s="2247"/>
      <c r="M239" s="2247"/>
      <c r="N239" s="2247"/>
      <c r="O239" s="2247"/>
      <c r="P239" s="2247"/>
      <c r="Q239" s="2247"/>
      <c r="R239" s="2247"/>
      <c r="S239" s="2247"/>
      <c r="T239" s="2247"/>
      <c r="U239" s="2247"/>
      <c r="V239" s="2247"/>
      <c r="W239" s="2247"/>
    </row>
    <row r="240" spans="1:45">
      <c r="G240" s="2247"/>
      <c r="H240" s="2247"/>
      <c r="I240" s="2247"/>
      <c r="J240" s="2247"/>
      <c r="K240" s="2247"/>
      <c r="L240" s="2247"/>
      <c r="M240" s="2247"/>
      <c r="N240" s="2247"/>
      <c r="O240" s="2247"/>
      <c r="P240" s="2247"/>
      <c r="Q240" s="2247"/>
      <c r="R240" s="2247"/>
      <c r="S240" s="2247"/>
      <c r="T240" s="2247"/>
      <c r="U240" s="2247"/>
      <c r="V240" s="2247"/>
      <c r="W240" s="2247"/>
    </row>
    <row r="241" spans="7:23">
      <c r="G241" s="2247"/>
      <c r="H241" s="2247"/>
      <c r="I241" s="2247"/>
      <c r="J241" s="2247"/>
      <c r="K241" s="2247"/>
      <c r="L241" s="2247"/>
      <c r="M241" s="2247"/>
      <c r="N241" s="2247"/>
      <c r="O241" s="2247"/>
      <c r="P241" s="2247"/>
      <c r="Q241" s="2247"/>
      <c r="R241" s="2247"/>
      <c r="S241" s="2247"/>
      <c r="T241" s="2247"/>
      <c r="U241" s="2247"/>
      <c r="V241" s="2247"/>
      <c r="W241" s="2247"/>
    </row>
    <row r="242" spans="7:23">
      <c r="G242" s="2247"/>
      <c r="H242" s="2247"/>
      <c r="I242" s="2247"/>
      <c r="J242" s="2247"/>
      <c r="K242" s="2247"/>
      <c r="L242" s="2247"/>
      <c r="M242" s="2247"/>
      <c r="N242" s="2247"/>
      <c r="O242" s="2247"/>
      <c r="P242" s="2247"/>
      <c r="Q242" s="2247"/>
      <c r="R242" s="2247"/>
      <c r="S242" s="2247"/>
      <c r="T242" s="2247"/>
      <c r="U242" s="2247"/>
      <c r="V242" s="2247"/>
      <c r="W242" s="2247"/>
    </row>
    <row r="243" spans="7:23">
      <c r="G243" s="2247"/>
      <c r="H243" s="2247"/>
      <c r="I243" s="2247"/>
      <c r="J243" s="2247"/>
      <c r="K243" s="2247"/>
      <c r="L243" s="2247"/>
      <c r="M243" s="2247"/>
      <c r="N243" s="2247"/>
      <c r="O243" s="2247"/>
      <c r="P243" s="2247"/>
      <c r="Q243" s="2247"/>
      <c r="R243" s="2247"/>
      <c r="S243" s="2247"/>
      <c r="T243" s="2247"/>
      <c r="U243" s="2247"/>
      <c r="V243" s="2247"/>
      <c r="W243" s="2247"/>
    </row>
    <row r="244" spans="7:23">
      <c r="G244" s="2247"/>
      <c r="H244" s="2247"/>
      <c r="I244" s="2247"/>
      <c r="J244" s="2247"/>
      <c r="K244" s="2247"/>
      <c r="L244" s="2247"/>
      <c r="M244" s="2247"/>
      <c r="N244" s="2247"/>
      <c r="O244" s="2247"/>
      <c r="P244" s="2247"/>
      <c r="Q244" s="2247"/>
      <c r="R244" s="2247"/>
      <c r="S244" s="2247"/>
      <c r="T244" s="2247"/>
      <c r="U244" s="2247"/>
      <c r="V244" s="2247"/>
      <c r="W244" s="2247"/>
    </row>
    <row r="245" spans="7:23">
      <c r="G245" s="2247"/>
      <c r="H245" s="2247"/>
      <c r="I245" s="2247"/>
      <c r="J245" s="2247"/>
      <c r="K245" s="2247"/>
      <c r="L245" s="2247"/>
      <c r="M245" s="2247"/>
      <c r="N245" s="2247"/>
      <c r="O245" s="2247"/>
      <c r="P245" s="2247"/>
      <c r="Q245" s="2247"/>
      <c r="R245" s="2247"/>
      <c r="S245" s="2247"/>
      <c r="T245" s="2247"/>
      <c r="U245" s="2247"/>
      <c r="V245" s="2247"/>
      <c r="W245" s="2247"/>
    </row>
    <row r="246" spans="7:23">
      <c r="G246" s="2247"/>
      <c r="H246" s="2247"/>
      <c r="I246" s="2247"/>
      <c r="J246" s="2247"/>
      <c r="K246" s="2247"/>
      <c r="L246" s="2247"/>
      <c r="M246" s="2247"/>
      <c r="N246" s="2247"/>
      <c r="O246" s="2247"/>
      <c r="P246" s="2247"/>
      <c r="Q246" s="2247"/>
      <c r="R246" s="2247"/>
      <c r="S246" s="2247"/>
      <c r="T246" s="2247"/>
      <c r="U246" s="2247"/>
      <c r="V246" s="2247"/>
      <c r="W246" s="2247"/>
    </row>
    <row r="247" spans="7:23">
      <c r="G247" s="2247"/>
      <c r="H247" s="2247"/>
      <c r="I247" s="2247"/>
      <c r="J247" s="2247"/>
      <c r="K247" s="2247"/>
      <c r="L247" s="2247"/>
      <c r="M247" s="2247"/>
      <c r="N247" s="2247"/>
      <c r="O247" s="2247"/>
      <c r="P247" s="2247"/>
      <c r="Q247" s="2247"/>
      <c r="R247" s="2247"/>
      <c r="S247" s="2247"/>
      <c r="T247" s="2247"/>
      <c r="U247" s="2247"/>
      <c r="V247" s="2247"/>
      <c r="W247" s="2247"/>
    </row>
    <row r="248" spans="7:23">
      <c r="G248" s="2247"/>
      <c r="H248" s="2247"/>
      <c r="I248" s="2247"/>
      <c r="J248" s="2247"/>
      <c r="K248" s="2247"/>
      <c r="L248" s="2247"/>
      <c r="M248" s="2247"/>
      <c r="N248" s="2247"/>
      <c r="O248" s="2247"/>
      <c r="P248" s="2247"/>
      <c r="Q248" s="2247"/>
      <c r="R248" s="2247"/>
      <c r="S248" s="2247"/>
      <c r="T248" s="2247"/>
      <c r="U248" s="2247"/>
      <c r="V248" s="2247"/>
      <c r="W248" s="2247"/>
    </row>
    <row r="249" spans="7:23">
      <c r="G249" s="2247"/>
      <c r="H249" s="2247"/>
      <c r="I249" s="2247"/>
      <c r="J249" s="2247"/>
      <c r="K249" s="2247"/>
      <c r="L249" s="2247"/>
      <c r="M249" s="2247"/>
      <c r="N249" s="2247"/>
      <c r="O249" s="2247"/>
      <c r="P249" s="2247"/>
      <c r="Q249" s="2247"/>
      <c r="R249" s="2247"/>
      <c r="S249" s="2247"/>
      <c r="T249" s="2247"/>
      <c r="U249" s="2247"/>
      <c r="V249" s="2247"/>
      <c r="W249" s="2247"/>
    </row>
    <row r="250" spans="7:23">
      <c r="G250" s="2247"/>
      <c r="H250" s="2247"/>
      <c r="I250" s="2247"/>
      <c r="J250" s="2247"/>
      <c r="K250" s="2247"/>
      <c r="L250" s="2247"/>
      <c r="M250" s="2247"/>
      <c r="N250" s="2247"/>
      <c r="O250" s="2247"/>
      <c r="P250" s="2247"/>
      <c r="Q250" s="2247"/>
      <c r="R250" s="2247"/>
      <c r="S250" s="2247"/>
      <c r="T250" s="2247"/>
      <c r="U250" s="2247"/>
      <c r="V250" s="2247"/>
      <c r="W250" s="2247"/>
    </row>
    <row r="251" spans="7:23">
      <c r="G251" s="2247"/>
      <c r="H251" s="2247"/>
      <c r="I251" s="2247"/>
      <c r="J251" s="2247"/>
      <c r="K251" s="2247"/>
      <c r="L251" s="2247"/>
      <c r="M251" s="2247"/>
      <c r="N251" s="2247"/>
      <c r="O251" s="2247"/>
      <c r="P251" s="2247"/>
      <c r="Q251" s="2247"/>
      <c r="R251" s="2247"/>
      <c r="S251" s="2247"/>
      <c r="T251" s="2247"/>
      <c r="U251" s="2247"/>
      <c r="V251" s="2247"/>
      <c r="W251" s="2247"/>
    </row>
    <row r="252" spans="7:23">
      <c r="G252" s="2247"/>
      <c r="H252" s="2247"/>
      <c r="I252" s="2247"/>
      <c r="J252" s="2247"/>
      <c r="K252" s="2247"/>
      <c r="L252" s="2247"/>
      <c r="M252" s="2247"/>
      <c r="N252" s="2247"/>
      <c r="O252" s="2247"/>
      <c r="P252" s="2247"/>
      <c r="Q252" s="2247"/>
      <c r="R252" s="2247"/>
      <c r="S252" s="2247"/>
      <c r="T252" s="2247"/>
      <c r="U252" s="2247"/>
      <c r="V252" s="2247"/>
      <c r="W252" s="2247"/>
    </row>
    <row r="253" spans="7:23" ht="12" customHeight="1">
      <c r="G253" s="2247"/>
      <c r="H253" s="2247"/>
      <c r="I253" s="2247"/>
      <c r="J253" s="2247"/>
      <c r="K253" s="2247"/>
      <c r="L253" s="2247"/>
      <c r="M253" s="2247"/>
      <c r="N253" s="2247"/>
      <c r="O253" s="2247"/>
      <c r="P253" s="2247"/>
      <c r="Q253" s="2247"/>
      <c r="R253" s="2247"/>
      <c r="S253" s="2247"/>
      <c r="T253" s="2247"/>
      <c r="U253" s="2247"/>
      <c r="V253" s="2247"/>
      <c r="W253" s="2247"/>
    </row>
    <row r="254" spans="7:23">
      <c r="G254" s="2247"/>
      <c r="H254" s="2247"/>
      <c r="I254" s="2247"/>
      <c r="J254" s="2247"/>
      <c r="K254" s="2247"/>
      <c r="L254" s="2247"/>
      <c r="M254" s="2247"/>
      <c r="N254" s="2247"/>
      <c r="O254" s="2247"/>
      <c r="P254" s="2247"/>
      <c r="Q254" s="2247"/>
      <c r="R254" s="2247"/>
      <c r="S254" s="2247"/>
      <c r="T254" s="2247"/>
      <c r="U254" s="2247"/>
      <c r="V254" s="2247"/>
      <c r="W254" s="2247"/>
    </row>
    <row r="255" spans="7:23">
      <c r="G255" s="2247"/>
      <c r="H255" s="2247"/>
      <c r="I255" s="2247"/>
      <c r="J255" s="2247"/>
      <c r="K255" s="2247"/>
      <c r="L255" s="2247"/>
      <c r="M255" s="2247"/>
      <c r="N255" s="2247"/>
      <c r="O255" s="2247"/>
      <c r="P255" s="2247"/>
      <c r="Q255" s="2247"/>
      <c r="R255" s="2247"/>
      <c r="S255" s="2247"/>
      <c r="T255" s="2247"/>
      <c r="U255" s="2247"/>
      <c r="V255" s="2247"/>
      <c r="W255" s="2247"/>
    </row>
    <row r="256" spans="7:23">
      <c r="G256" s="2247"/>
      <c r="H256" s="2247"/>
      <c r="I256" s="2247"/>
      <c r="J256" s="2247"/>
      <c r="K256" s="2247"/>
      <c r="L256" s="2247"/>
      <c r="M256" s="2247"/>
      <c r="N256" s="2247"/>
      <c r="O256" s="2247"/>
      <c r="P256" s="2247"/>
      <c r="Q256" s="2247"/>
      <c r="R256" s="2247"/>
      <c r="S256" s="2247"/>
      <c r="T256" s="2247"/>
      <c r="U256" s="2247"/>
      <c r="V256" s="2247"/>
      <c r="W256" s="2247"/>
    </row>
    <row r="257" spans="7:23">
      <c r="G257" s="2247"/>
      <c r="H257" s="2247"/>
      <c r="I257" s="2247"/>
      <c r="J257" s="2247"/>
      <c r="K257" s="2247"/>
      <c r="L257" s="2247"/>
      <c r="M257" s="2247"/>
      <c r="N257" s="2247"/>
      <c r="O257" s="2247"/>
      <c r="P257" s="2247"/>
      <c r="Q257" s="2247"/>
      <c r="R257" s="2247"/>
      <c r="S257" s="2247"/>
      <c r="T257" s="2247"/>
      <c r="U257" s="2247"/>
      <c r="V257" s="2247"/>
      <c r="W257" s="2247"/>
    </row>
    <row r="258" spans="7:23">
      <c r="G258" s="2247"/>
      <c r="H258" s="2247"/>
      <c r="I258" s="2247"/>
      <c r="J258" s="2247"/>
      <c r="K258" s="2247"/>
      <c r="L258" s="2247"/>
      <c r="M258" s="2247"/>
      <c r="N258" s="2247"/>
      <c r="O258" s="2247"/>
      <c r="P258" s="2247"/>
      <c r="Q258" s="2247"/>
      <c r="R258" s="2247"/>
      <c r="S258" s="2247"/>
      <c r="T258" s="2247"/>
      <c r="U258" s="2247"/>
      <c r="V258" s="2247"/>
      <c r="W258" s="2247"/>
    </row>
    <row r="259" spans="7:23">
      <c r="G259" s="2247"/>
      <c r="H259" s="2247"/>
      <c r="I259" s="2247"/>
      <c r="J259" s="2247"/>
      <c r="K259" s="2247"/>
      <c r="L259" s="2247"/>
      <c r="M259" s="2247"/>
      <c r="N259" s="2247"/>
      <c r="O259" s="2247"/>
      <c r="P259" s="2247"/>
      <c r="Q259" s="2247"/>
      <c r="R259" s="2247"/>
      <c r="S259" s="2247"/>
      <c r="T259" s="2247"/>
      <c r="U259" s="2247"/>
      <c r="V259" s="2247"/>
      <c r="W259" s="2247"/>
    </row>
    <row r="260" spans="7:23">
      <c r="G260" s="2247"/>
      <c r="H260" s="2247"/>
      <c r="I260" s="2247"/>
      <c r="J260" s="2247"/>
      <c r="K260" s="2247"/>
      <c r="L260" s="2247"/>
      <c r="M260" s="2247"/>
      <c r="N260" s="2247"/>
      <c r="O260" s="2247"/>
      <c r="P260" s="2247"/>
      <c r="Q260" s="2247"/>
      <c r="R260" s="2247"/>
      <c r="S260" s="2247"/>
      <c r="T260" s="2247"/>
      <c r="U260" s="2247"/>
      <c r="V260" s="2247"/>
      <c r="W260" s="2247"/>
    </row>
    <row r="261" spans="7:23">
      <c r="G261" s="2247"/>
      <c r="H261" s="2247"/>
      <c r="I261" s="2247"/>
      <c r="J261" s="2247"/>
      <c r="K261" s="2247"/>
      <c r="L261" s="2247"/>
      <c r="M261" s="2247"/>
      <c r="N261" s="2247"/>
      <c r="O261" s="2247"/>
      <c r="P261" s="2247"/>
      <c r="Q261" s="2247"/>
      <c r="R261" s="2247"/>
      <c r="S261" s="2247"/>
      <c r="T261" s="2247"/>
      <c r="U261" s="2247"/>
      <c r="V261" s="2247"/>
      <c r="W261" s="2247"/>
    </row>
    <row r="262" spans="7:23">
      <c r="G262" s="2247"/>
      <c r="H262" s="2247"/>
      <c r="I262" s="2247"/>
      <c r="J262" s="2247"/>
      <c r="K262" s="2247"/>
      <c r="L262" s="2247"/>
      <c r="M262" s="2247"/>
      <c r="N262" s="2247"/>
      <c r="O262" s="2247"/>
      <c r="P262" s="2247"/>
      <c r="Q262" s="2247"/>
      <c r="R262" s="2247"/>
      <c r="S262" s="2247"/>
      <c r="T262" s="2247"/>
      <c r="U262" s="2247"/>
      <c r="V262" s="2247"/>
      <c r="W262" s="2247"/>
    </row>
    <row r="263" spans="7:23">
      <c r="G263" s="2247"/>
      <c r="H263" s="2247"/>
      <c r="I263" s="2247"/>
      <c r="J263" s="2247"/>
      <c r="K263" s="2247"/>
      <c r="L263" s="2247"/>
      <c r="M263" s="2247"/>
      <c r="N263" s="2247"/>
      <c r="O263" s="2247"/>
      <c r="P263" s="2247"/>
      <c r="Q263" s="2247"/>
      <c r="R263" s="2247"/>
      <c r="S263" s="2247"/>
      <c r="T263" s="2247"/>
      <c r="U263" s="2247"/>
      <c r="V263" s="2247"/>
      <c r="W263" s="2247"/>
    </row>
    <row r="264" spans="7:23">
      <c r="G264" s="2247"/>
      <c r="H264" s="2247"/>
      <c r="I264" s="2247"/>
      <c r="J264" s="2247"/>
      <c r="K264" s="2247"/>
      <c r="L264" s="2247"/>
      <c r="M264" s="2247"/>
      <c r="N264" s="2247"/>
      <c r="O264" s="2247"/>
      <c r="P264" s="2247"/>
      <c r="Q264" s="2247"/>
      <c r="R264" s="2247"/>
      <c r="S264" s="2247"/>
      <c r="T264" s="2247"/>
      <c r="U264" s="2247"/>
      <c r="V264" s="2247"/>
      <c r="W264" s="2247"/>
    </row>
    <row r="265" spans="7:23">
      <c r="G265" s="2247"/>
      <c r="H265" s="2247"/>
      <c r="I265" s="2247"/>
      <c r="J265" s="2247"/>
      <c r="K265" s="2247"/>
      <c r="L265" s="2247"/>
      <c r="M265" s="2247"/>
      <c r="N265" s="2247"/>
      <c r="O265" s="2247"/>
      <c r="P265" s="2247"/>
      <c r="Q265" s="2247"/>
      <c r="R265" s="2247"/>
      <c r="S265" s="2247"/>
      <c r="T265" s="2247"/>
      <c r="U265" s="2247"/>
      <c r="V265" s="2247"/>
      <c r="W265" s="2247"/>
    </row>
    <row r="266" spans="7:23">
      <c r="G266" s="2247"/>
      <c r="H266" s="2247"/>
      <c r="I266" s="2247"/>
      <c r="J266" s="2247"/>
      <c r="K266" s="2247"/>
      <c r="L266" s="2247"/>
      <c r="M266" s="2247"/>
      <c r="N266" s="2247"/>
      <c r="O266" s="2247"/>
      <c r="P266" s="2247"/>
      <c r="Q266" s="2247"/>
      <c r="R266" s="2247"/>
      <c r="S266" s="2247"/>
      <c r="T266" s="2247"/>
      <c r="U266" s="2247"/>
      <c r="V266" s="2247"/>
      <c r="W266" s="2247"/>
    </row>
    <row r="267" spans="7:23">
      <c r="G267" s="2247"/>
      <c r="H267" s="2247"/>
      <c r="I267" s="2247"/>
      <c r="J267" s="2247"/>
      <c r="K267" s="2247"/>
      <c r="L267" s="2247"/>
      <c r="M267" s="2247"/>
      <c r="N267" s="2247"/>
      <c r="O267" s="2247"/>
      <c r="P267" s="2247"/>
      <c r="Q267" s="2247"/>
      <c r="R267" s="2247"/>
      <c r="S267" s="2247"/>
      <c r="T267" s="2247"/>
      <c r="U267" s="2247"/>
      <c r="V267" s="2247"/>
      <c r="W267" s="2247"/>
    </row>
    <row r="268" spans="7:23">
      <c r="G268" s="2247"/>
      <c r="H268" s="2247"/>
      <c r="I268" s="2247"/>
      <c r="J268" s="2247"/>
      <c r="K268" s="2247"/>
      <c r="L268" s="2247"/>
      <c r="M268" s="2247"/>
      <c r="N268" s="2247"/>
      <c r="O268" s="2247"/>
      <c r="P268" s="2247"/>
      <c r="Q268" s="2247"/>
      <c r="R268" s="2247"/>
      <c r="S268" s="2247"/>
      <c r="T268" s="2247"/>
      <c r="U268" s="2247"/>
      <c r="V268" s="2247"/>
      <c r="W268" s="2247"/>
    </row>
    <row r="269" spans="7:23">
      <c r="G269" s="2247"/>
      <c r="H269" s="2247"/>
      <c r="I269" s="2247"/>
      <c r="J269" s="2247"/>
      <c r="K269" s="2247"/>
      <c r="L269" s="2247"/>
      <c r="M269" s="2247"/>
      <c r="N269" s="2247"/>
      <c r="O269" s="2247"/>
      <c r="P269" s="2247"/>
      <c r="Q269" s="2247"/>
      <c r="R269" s="2247"/>
      <c r="S269" s="2247"/>
      <c r="T269" s="2247"/>
      <c r="U269" s="2247"/>
      <c r="V269" s="2247"/>
      <c r="W269" s="2247"/>
    </row>
    <row r="270" spans="7:23">
      <c r="G270" s="2247"/>
      <c r="H270" s="2247"/>
      <c r="I270" s="2247"/>
      <c r="J270" s="2247"/>
      <c r="K270" s="2247"/>
      <c r="L270" s="2247"/>
      <c r="M270" s="2247"/>
      <c r="N270" s="2247"/>
      <c r="O270" s="2247"/>
      <c r="P270" s="2247"/>
      <c r="Q270" s="2247"/>
      <c r="R270" s="2247"/>
      <c r="S270" s="2247"/>
      <c r="T270" s="2247"/>
      <c r="U270" s="2247"/>
      <c r="V270" s="2247"/>
      <c r="W270" s="2247"/>
    </row>
    <row r="271" spans="7:23">
      <c r="G271" s="2247"/>
      <c r="H271" s="2247"/>
      <c r="I271" s="2247"/>
      <c r="J271" s="2247"/>
      <c r="K271" s="2247"/>
      <c r="L271" s="2247"/>
      <c r="M271" s="2247"/>
      <c r="N271" s="2247"/>
      <c r="O271" s="2247"/>
      <c r="P271" s="2247"/>
      <c r="Q271" s="2247"/>
      <c r="R271" s="2247"/>
      <c r="S271" s="2247"/>
      <c r="T271" s="2247"/>
      <c r="U271" s="2247"/>
      <c r="V271" s="2247"/>
      <c r="W271" s="2247"/>
    </row>
    <row r="272" spans="7:23">
      <c r="G272" s="2247"/>
      <c r="H272" s="2247"/>
      <c r="I272" s="2247"/>
      <c r="J272" s="2247"/>
      <c r="K272" s="2247"/>
      <c r="L272" s="2247"/>
      <c r="M272" s="2247"/>
      <c r="N272" s="2247"/>
      <c r="O272" s="2247"/>
      <c r="P272" s="2247"/>
      <c r="Q272" s="2247"/>
      <c r="R272" s="2247"/>
      <c r="S272" s="2247"/>
      <c r="T272" s="2247"/>
      <c r="U272" s="2247"/>
      <c r="V272" s="2247"/>
      <c r="W272" s="2247"/>
    </row>
    <row r="273" spans="7:23">
      <c r="G273" s="2247"/>
      <c r="H273" s="2247"/>
      <c r="I273" s="2247"/>
      <c r="J273" s="2247"/>
      <c r="K273" s="2247"/>
      <c r="L273" s="2247"/>
      <c r="M273" s="2247"/>
      <c r="N273" s="2247"/>
      <c r="O273" s="2247"/>
      <c r="P273" s="2247"/>
      <c r="Q273" s="2247"/>
      <c r="R273" s="2247"/>
      <c r="S273" s="2247"/>
      <c r="T273" s="2247"/>
      <c r="U273" s="2247"/>
      <c r="V273" s="2247"/>
      <c r="W273" s="2247"/>
    </row>
    <row r="274" spans="7:23">
      <c r="G274" s="2247"/>
      <c r="H274" s="2247"/>
      <c r="I274" s="2247"/>
      <c r="J274" s="2247"/>
      <c r="K274" s="2247"/>
      <c r="L274" s="2247"/>
      <c r="M274" s="2247"/>
      <c r="N274" s="2247"/>
      <c r="O274" s="2247"/>
      <c r="P274" s="2247"/>
      <c r="Q274" s="2247"/>
      <c r="R274" s="2247"/>
      <c r="S274" s="2247"/>
      <c r="T274" s="2247"/>
      <c r="U274" s="2247"/>
      <c r="V274" s="2247"/>
      <c r="W274" s="2247"/>
    </row>
    <row r="275" spans="7:23">
      <c r="G275" s="2247"/>
      <c r="H275" s="2247"/>
      <c r="I275" s="2247"/>
      <c r="J275" s="2247"/>
      <c r="K275" s="2247"/>
      <c r="L275" s="2247"/>
      <c r="M275" s="2247"/>
      <c r="N275" s="2247"/>
      <c r="O275" s="2247"/>
      <c r="P275" s="2247"/>
      <c r="Q275" s="2247"/>
      <c r="R275" s="2247"/>
      <c r="S275" s="2247"/>
      <c r="T275" s="2247"/>
      <c r="U275" s="2247"/>
      <c r="V275" s="2247"/>
      <c r="W275" s="2247"/>
    </row>
    <row r="276" spans="7:23">
      <c r="G276" s="2247"/>
      <c r="H276" s="2247"/>
      <c r="I276" s="2247"/>
      <c r="J276" s="2247"/>
      <c r="K276" s="2247"/>
      <c r="L276" s="2247"/>
      <c r="M276" s="2247"/>
      <c r="N276" s="2247"/>
      <c r="O276" s="2247"/>
      <c r="P276" s="2247"/>
      <c r="Q276" s="2247"/>
      <c r="R276" s="2247"/>
      <c r="S276" s="2247"/>
      <c r="T276" s="2247"/>
      <c r="U276" s="2247"/>
      <c r="V276" s="2247"/>
      <c r="W276" s="2247"/>
    </row>
    <row r="277" spans="7:23">
      <c r="G277" s="2247"/>
      <c r="H277" s="2247"/>
      <c r="I277" s="2247"/>
      <c r="J277" s="2247"/>
      <c r="K277" s="2247"/>
      <c r="L277" s="2247"/>
      <c r="M277" s="2247"/>
      <c r="N277" s="2247"/>
      <c r="O277" s="2247"/>
      <c r="P277" s="2247"/>
      <c r="Q277" s="2247"/>
      <c r="R277" s="2247"/>
      <c r="S277" s="2247"/>
      <c r="T277" s="2247"/>
      <c r="U277" s="2247"/>
      <c r="V277" s="2247"/>
      <c r="W277" s="2247"/>
    </row>
    <row r="278" spans="7:23">
      <c r="G278" s="2247"/>
      <c r="H278" s="2247"/>
      <c r="I278" s="2247"/>
      <c r="J278" s="2247"/>
      <c r="K278" s="2247"/>
      <c r="L278" s="2247"/>
      <c r="M278" s="2247"/>
      <c r="N278" s="2247"/>
      <c r="O278" s="2247"/>
      <c r="P278" s="2247"/>
      <c r="Q278" s="2247"/>
      <c r="R278" s="2247"/>
      <c r="S278" s="2247"/>
      <c r="T278" s="2247"/>
      <c r="U278" s="2247"/>
      <c r="V278" s="2247"/>
      <c r="W278" s="2247"/>
    </row>
    <row r="279" spans="7:23">
      <c r="G279" s="2247"/>
      <c r="H279" s="2247"/>
      <c r="I279" s="2247"/>
      <c r="J279" s="2247"/>
      <c r="K279" s="2247"/>
      <c r="L279" s="2247"/>
      <c r="M279" s="2247"/>
      <c r="N279" s="2247"/>
      <c r="O279" s="2247"/>
      <c r="P279" s="2247"/>
      <c r="Q279" s="2247"/>
      <c r="R279" s="2247"/>
      <c r="S279" s="2247"/>
      <c r="T279" s="2247"/>
      <c r="U279" s="2247"/>
      <c r="V279" s="2247"/>
      <c r="W279" s="2247"/>
    </row>
    <row r="280" spans="7:23">
      <c r="G280" s="2247"/>
      <c r="H280" s="2247"/>
      <c r="I280" s="2247"/>
      <c r="J280" s="2247"/>
      <c r="K280" s="2247"/>
      <c r="L280" s="2247"/>
      <c r="M280" s="2247"/>
      <c r="N280" s="2247"/>
      <c r="O280" s="2247"/>
      <c r="P280" s="2247"/>
      <c r="Q280" s="2247"/>
      <c r="R280" s="2247"/>
      <c r="S280" s="2247"/>
      <c r="T280" s="2247"/>
      <c r="U280" s="2247"/>
      <c r="V280" s="2247"/>
      <c r="W280" s="2247"/>
    </row>
    <row r="281" spans="7:23">
      <c r="G281" s="2247"/>
      <c r="H281" s="2247"/>
      <c r="I281" s="2247"/>
      <c r="J281" s="2247"/>
      <c r="K281" s="2247"/>
      <c r="L281" s="2247"/>
      <c r="M281" s="2247"/>
      <c r="N281" s="2247"/>
      <c r="O281" s="2247"/>
      <c r="P281" s="2247"/>
      <c r="Q281" s="2247"/>
      <c r="R281" s="2247"/>
      <c r="S281" s="2247"/>
      <c r="T281" s="2247"/>
      <c r="U281" s="2247"/>
      <c r="V281" s="2247"/>
      <c r="W281" s="2247"/>
    </row>
    <row r="282" spans="7:23">
      <c r="G282" s="2247"/>
      <c r="H282" s="2247"/>
      <c r="I282" s="2247"/>
      <c r="J282" s="2247"/>
      <c r="K282" s="2247"/>
      <c r="L282" s="2247"/>
      <c r="M282" s="2247"/>
      <c r="N282" s="2247"/>
      <c r="O282" s="2247"/>
      <c r="P282" s="2247"/>
      <c r="Q282" s="2247"/>
      <c r="R282" s="2247"/>
      <c r="S282" s="2247"/>
      <c r="T282" s="2247"/>
      <c r="U282" s="2247"/>
      <c r="V282" s="2247"/>
      <c r="W282" s="2247"/>
    </row>
    <row r="283" spans="7:23">
      <c r="G283" s="2247"/>
      <c r="H283" s="2247"/>
      <c r="I283" s="2247"/>
      <c r="J283" s="2247"/>
      <c r="K283" s="2247"/>
      <c r="L283" s="2247"/>
      <c r="M283" s="2247"/>
      <c r="N283" s="2247"/>
      <c r="O283" s="2247"/>
      <c r="P283" s="2247"/>
      <c r="Q283" s="2247"/>
      <c r="R283" s="2247"/>
      <c r="S283" s="2247"/>
      <c r="T283" s="2247"/>
      <c r="U283" s="2247"/>
      <c r="V283" s="2247"/>
      <c r="W283" s="2247"/>
    </row>
    <row r="284" spans="7:23">
      <c r="G284" s="2247"/>
      <c r="H284" s="2247"/>
      <c r="I284" s="2247"/>
      <c r="J284" s="2247"/>
      <c r="K284" s="2247"/>
      <c r="L284" s="2247"/>
      <c r="M284" s="2247"/>
      <c r="N284" s="2247"/>
      <c r="O284" s="2247"/>
      <c r="P284" s="2247"/>
      <c r="Q284" s="2247"/>
      <c r="R284" s="2247"/>
      <c r="S284" s="2247"/>
      <c r="T284" s="2247"/>
      <c r="U284" s="2247"/>
      <c r="V284" s="2247"/>
      <c r="W284" s="2247"/>
    </row>
    <row r="285" spans="7:23">
      <c r="G285" s="2247"/>
      <c r="H285" s="2247"/>
      <c r="I285" s="2247"/>
      <c r="J285" s="2247"/>
      <c r="K285" s="2247"/>
      <c r="L285" s="2247"/>
      <c r="M285" s="2247"/>
      <c r="N285" s="2247"/>
      <c r="O285" s="2247"/>
      <c r="P285" s="2247"/>
      <c r="Q285" s="2247"/>
      <c r="R285" s="2247"/>
      <c r="S285" s="2247"/>
      <c r="T285" s="2247"/>
      <c r="U285" s="2247"/>
      <c r="V285" s="2247"/>
      <c r="W285" s="2247"/>
    </row>
    <row r="286" spans="7:23">
      <c r="G286" s="2247"/>
      <c r="H286" s="2247"/>
      <c r="I286" s="2247"/>
      <c r="J286" s="2247"/>
      <c r="K286" s="2247"/>
      <c r="L286" s="2247"/>
      <c r="M286" s="2247"/>
      <c r="N286" s="2247"/>
      <c r="O286" s="2247"/>
      <c r="P286" s="2247"/>
      <c r="Q286" s="2247"/>
      <c r="R286" s="2247"/>
      <c r="S286" s="2247"/>
      <c r="T286" s="2247"/>
      <c r="U286" s="2247"/>
      <c r="V286" s="2247"/>
      <c r="W286" s="2247"/>
    </row>
    <row r="287" spans="7:23">
      <c r="G287" s="2247"/>
      <c r="H287" s="2247"/>
      <c r="I287" s="2247"/>
      <c r="J287" s="2247"/>
      <c r="K287" s="2247"/>
      <c r="L287" s="2247"/>
      <c r="M287" s="2247"/>
      <c r="N287" s="2247"/>
      <c r="O287" s="2247"/>
      <c r="P287" s="2247"/>
      <c r="Q287" s="2247"/>
      <c r="R287" s="2247"/>
      <c r="S287" s="2247"/>
      <c r="T287" s="2247"/>
      <c r="U287" s="2247"/>
      <c r="V287" s="2247"/>
      <c r="W287" s="2247"/>
    </row>
    <row r="288" spans="7:23">
      <c r="G288" s="2247"/>
      <c r="H288" s="2247"/>
      <c r="I288" s="2247"/>
      <c r="J288" s="2247"/>
      <c r="K288" s="2247"/>
      <c r="L288" s="2247"/>
      <c r="M288" s="2247"/>
      <c r="N288" s="2247"/>
      <c r="O288" s="2247"/>
      <c r="P288" s="2247"/>
      <c r="Q288" s="2247"/>
      <c r="R288" s="2247"/>
      <c r="S288" s="2247"/>
      <c r="T288" s="2247"/>
      <c r="U288" s="2247"/>
      <c r="V288" s="2247"/>
      <c r="W288" s="2247"/>
    </row>
    <row r="289" spans="7:23">
      <c r="G289" s="2247"/>
      <c r="H289" s="2247"/>
      <c r="I289" s="2247"/>
      <c r="J289" s="2247"/>
      <c r="K289" s="2247"/>
      <c r="L289" s="2247"/>
      <c r="M289" s="2247"/>
      <c r="N289" s="2247"/>
      <c r="O289" s="2247"/>
      <c r="P289" s="2247"/>
      <c r="Q289" s="2247"/>
      <c r="R289" s="2247"/>
      <c r="S289" s="2247"/>
      <c r="T289" s="2247"/>
      <c r="U289" s="2247"/>
      <c r="V289" s="2247"/>
      <c r="W289" s="2247"/>
    </row>
    <row r="290" spans="7:23">
      <c r="G290" s="2247"/>
      <c r="H290" s="2247"/>
      <c r="I290" s="2247"/>
      <c r="J290" s="2247"/>
      <c r="K290" s="2247"/>
      <c r="L290" s="2247"/>
      <c r="M290" s="2247"/>
      <c r="N290" s="2247"/>
      <c r="O290" s="2247"/>
      <c r="P290" s="2247"/>
      <c r="Q290" s="2247"/>
      <c r="R290" s="2247"/>
      <c r="S290" s="2247"/>
      <c r="T290" s="2247"/>
      <c r="U290" s="2247"/>
      <c r="V290" s="2247"/>
      <c r="W290" s="2247"/>
    </row>
    <row r="291" spans="7:23">
      <c r="G291" s="2247"/>
      <c r="H291" s="2247"/>
      <c r="I291" s="2247"/>
      <c r="J291" s="2247"/>
      <c r="K291" s="2247"/>
      <c r="L291" s="2247"/>
      <c r="M291" s="2247"/>
      <c r="N291" s="2247"/>
      <c r="O291" s="2247"/>
      <c r="P291" s="2247"/>
      <c r="Q291" s="2247"/>
      <c r="R291" s="2247"/>
      <c r="S291" s="2247"/>
      <c r="T291" s="2247"/>
      <c r="U291" s="2247"/>
      <c r="V291" s="2247"/>
      <c r="W291" s="2247"/>
    </row>
    <row r="292" spans="7:23">
      <c r="G292" s="2247"/>
      <c r="H292" s="2247"/>
      <c r="I292" s="2247"/>
      <c r="J292" s="2247"/>
      <c r="K292" s="2247"/>
      <c r="L292" s="2247"/>
      <c r="M292" s="2247"/>
      <c r="N292" s="2247"/>
      <c r="O292" s="2247"/>
      <c r="P292" s="2247"/>
      <c r="Q292" s="2247"/>
      <c r="R292" s="2247"/>
      <c r="S292" s="2247"/>
      <c r="T292" s="2247"/>
      <c r="U292" s="2247"/>
      <c r="V292" s="2247"/>
      <c r="W292" s="2247"/>
    </row>
    <row r="293" spans="7:23">
      <c r="G293" s="2247"/>
      <c r="H293" s="2247"/>
      <c r="I293" s="2247"/>
      <c r="J293" s="2247"/>
      <c r="K293" s="2247"/>
      <c r="L293" s="2247"/>
      <c r="M293" s="2247"/>
      <c r="N293" s="2247"/>
      <c r="O293" s="2247"/>
      <c r="P293" s="2247"/>
      <c r="Q293" s="2247"/>
      <c r="R293" s="2247"/>
      <c r="S293" s="2247"/>
      <c r="T293" s="2247"/>
      <c r="U293" s="2247"/>
      <c r="V293" s="2247"/>
      <c r="W293" s="2247"/>
    </row>
    <row r="294" spans="7:23">
      <c r="G294" s="2247"/>
      <c r="H294" s="2247"/>
      <c r="I294" s="2247"/>
      <c r="J294" s="2247"/>
      <c r="K294" s="2247"/>
      <c r="L294" s="2247"/>
      <c r="M294" s="2247"/>
      <c r="N294" s="2247"/>
      <c r="O294" s="2247"/>
      <c r="P294" s="2247"/>
      <c r="Q294" s="2247"/>
      <c r="R294" s="2247"/>
      <c r="S294" s="2247"/>
      <c r="T294" s="2247"/>
      <c r="U294" s="2247"/>
      <c r="V294" s="2247"/>
      <c r="W294" s="2247"/>
    </row>
    <row r="295" spans="7:23">
      <c r="G295" s="2247"/>
      <c r="H295" s="2247"/>
      <c r="I295" s="2247"/>
      <c r="J295" s="2247"/>
      <c r="K295" s="2247"/>
      <c r="L295" s="2247"/>
      <c r="M295" s="2247"/>
      <c r="N295" s="2247"/>
      <c r="O295" s="2247"/>
      <c r="P295" s="2247"/>
      <c r="Q295" s="2247"/>
      <c r="R295" s="2247"/>
      <c r="S295" s="2247"/>
      <c r="T295" s="2247"/>
      <c r="U295" s="2247"/>
      <c r="V295" s="2247"/>
      <c r="W295" s="2247"/>
    </row>
    <row r="296" spans="7:23">
      <c r="G296" s="2247"/>
      <c r="H296" s="2247"/>
      <c r="I296" s="2247"/>
      <c r="J296" s="2247"/>
      <c r="K296" s="2247"/>
      <c r="L296" s="2247"/>
      <c r="M296" s="2247"/>
      <c r="N296" s="2247"/>
      <c r="O296" s="2247"/>
      <c r="P296" s="2247"/>
      <c r="Q296" s="2247"/>
      <c r="R296" s="2247"/>
      <c r="S296" s="2247"/>
      <c r="T296" s="2247"/>
      <c r="U296" s="2247"/>
      <c r="V296" s="2247"/>
      <c r="W296" s="2247"/>
    </row>
    <row r="297" spans="7:23">
      <c r="G297" s="2247"/>
      <c r="H297" s="2247"/>
      <c r="I297" s="2247"/>
      <c r="J297" s="2247"/>
      <c r="K297" s="2247"/>
      <c r="L297" s="2247"/>
      <c r="M297" s="2247"/>
      <c r="N297" s="2247"/>
      <c r="O297" s="2247"/>
      <c r="P297" s="2247"/>
      <c r="Q297" s="2247"/>
      <c r="R297" s="2247"/>
      <c r="S297" s="2247"/>
      <c r="T297" s="2247"/>
      <c r="U297" s="2247"/>
      <c r="V297" s="2247"/>
      <c r="W297" s="2247"/>
    </row>
    <row r="298" spans="7:23">
      <c r="G298" s="2247"/>
      <c r="H298" s="2247"/>
      <c r="I298" s="2247"/>
      <c r="J298" s="2247"/>
      <c r="K298" s="2247"/>
      <c r="L298" s="2247"/>
      <c r="M298" s="2247"/>
      <c r="N298" s="2247"/>
      <c r="O298" s="2247"/>
      <c r="P298" s="2247"/>
      <c r="Q298" s="2247"/>
      <c r="R298" s="2247"/>
      <c r="S298" s="2247"/>
      <c r="T298" s="2247"/>
      <c r="U298" s="2247"/>
      <c r="V298" s="2247"/>
      <c r="W298" s="2247"/>
    </row>
    <row r="299" spans="7:23">
      <c r="G299" s="2247"/>
      <c r="H299" s="2247"/>
      <c r="I299" s="2247"/>
      <c r="J299" s="2247"/>
      <c r="K299" s="2247"/>
      <c r="L299" s="2247"/>
      <c r="M299" s="2247"/>
      <c r="N299" s="2247"/>
      <c r="O299" s="2247"/>
      <c r="P299" s="2247"/>
      <c r="Q299" s="2247"/>
      <c r="R299" s="2247"/>
      <c r="S299" s="2247"/>
      <c r="T299" s="2247"/>
      <c r="U299" s="2247"/>
      <c r="V299" s="2247"/>
      <c r="W299" s="2247"/>
    </row>
    <row r="300" spans="7:23">
      <c r="G300" s="2247"/>
      <c r="H300" s="2247"/>
      <c r="I300" s="2247"/>
      <c r="J300" s="2247"/>
      <c r="K300" s="2247"/>
      <c r="L300" s="2247"/>
      <c r="M300" s="2247"/>
      <c r="N300" s="2247"/>
      <c r="O300" s="2247"/>
      <c r="P300" s="2247"/>
      <c r="Q300" s="2247"/>
      <c r="R300" s="2247"/>
      <c r="S300" s="2247"/>
      <c r="T300" s="2247"/>
      <c r="U300" s="2247"/>
      <c r="V300" s="2247"/>
      <c r="W300" s="2247"/>
    </row>
    <row r="301" spans="7:23">
      <c r="G301" s="2247"/>
      <c r="H301" s="2247"/>
      <c r="I301" s="2247"/>
      <c r="J301" s="2247"/>
      <c r="K301" s="2247"/>
      <c r="L301" s="2247"/>
      <c r="M301" s="2247"/>
      <c r="N301" s="2247"/>
      <c r="O301" s="2247"/>
      <c r="P301" s="2247"/>
      <c r="Q301" s="2247"/>
      <c r="R301" s="2247"/>
      <c r="S301" s="2247"/>
      <c r="T301" s="2247"/>
      <c r="U301" s="2247"/>
      <c r="V301" s="2247"/>
      <c r="W301" s="2247"/>
    </row>
    <row r="302" spans="7:23">
      <c r="G302" s="2247"/>
      <c r="H302" s="2247"/>
      <c r="I302" s="2247"/>
      <c r="J302" s="2247"/>
      <c r="K302" s="2247"/>
      <c r="L302" s="2247"/>
      <c r="M302" s="2247"/>
      <c r="N302" s="2247"/>
      <c r="O302" s="2247"/>
      <c r="P302" s="2247"/>
      <c r="Q302" s="2247"/>
      <c r="R302" s="2247"/>
      <c r="S302" s="2247"/>
      <c r="T302" s="2247"/>
      <c r="U302" s="2247"/>
      <c r="V302" s="2247"/>
      <c r="W302" s="2247"/>
    </row>
    <row r="303" spans="7:23">
      <c r="G303" s="2247"/>
      <c r="H303" s="2247"/>
      <c r="I303" s="2247"/>
      <c r="J303" s="2247"/>
      <c r="K303" s="2247"/>
      <c r="L303" s="2247"/>
      <c r="M303" s="2247"/>
      <c r="N303" s="2247"/>
      <c r="O303" s="2247"/>
      <c r="P303" s="2247"/>
      <c r="Q303" s="2247"/>
      <c r="R303" s="2247"/>
      <c r="S303" s="2247"/>
      <c r="T303" s="2247"/>
      <c r="U303" s="2247"/>
      <c r="V303" s="2247"/>
      <c r="W303" s="2247"/>
    </row>
    <row r="304" spans="7:23">
      <c r="G304" s="2247"/>
      <c r="H304" s="2247"/>
      <c r="I304" s="2247"/>
      <c r="J304" s="2247"/>
      <c r="K304" s="2247"/>
      <c r="L304" s="2247"/>
      <c r="M304" s="2247"/>
      <c r="N304" s="2247"/>
      <c r="O304" s="2247"/>
      <c r="P304" s="2247"/>
      <c r="Q304" s="2247"/>
      <c r="R304" s="2247"/>
      <c r="S304" s="2247"/>
      <c r="T304" s="2247"/>
      <c r="U304" s="2247"/>
      <c r="V304" s="2247"/>
      <c r="W304" s="2247"/>
    </row>
    <row r="305" spans="7:23">
      <c r="G305" s="2247"/>
      <c r="H305" s="2247"/>
      <c r="I305" s="2247"/>
      <c r="J305" s="2247"/>
      <c r="K305" s="2247"/>
      <c r="L305" s="2247"/>
      <c r="M305" s="2247"/>
      <c r="N305" s="2247"/>
      <c r="O305" s="2247"/>
      <c r="P305" s="2247"/>
      <c r="Q305" s="2247"/>
      <c r="R305" s="2247"/>
      <c r="S305" s="2247"/>
      <c r="T305" s="2247"/>
      <c r="U305" s="2247"/>
      <c r="V305" s="2247"/>
      <c r="W305" s="2247"/>
    </row>
    <row r="306" spans="7:23">
      <c r="G306" s="2247"/>
      <c r="H306" s="2247"/>
      <c r="I306" s="2247"/>
      <c r="J306" s="2247"/>
      <c r="K306" s="2247"/>
      <c r="L306" s="2247"/>
      <c r="M306" s="2247"/>
      <c r="N306" s="2247"/>
      <c r="O306" s="2247"/>
      <c r="P306" s="2247"/>
      <c r="Q306" s="2247"/>
      <c r="R306" s="2247"/>
      <c r="S306" s="2247"/>
      <c r="T306" s="2247"/>
      <c r="U306" s="2247"/>
      <c r="V306" s="2247"/>
      <c r="W306" s="2247"/>
    </row>
    <row r="307" spans="7:23">
      <c r="G307" s="2247"/>
      <c r="H307" s="2247"/>
      <c r="I307" s="2247"/>
      <c r="J307" s="2247"/>
      <c r="K307" s="2247"/>
      <c r="L307" s="2247"/>
      <c r="M307" s="2247"/>
      <c r="N307" s="2247"/>
      <c r="O307" s="2247"/>
      <c r="P307" s="2247"/>
      <c r="Q307" s="2247"/>
      <c r="R307" s="2247"/>
      <c r="S307" s="2247"/>
      <c r="T307" s="2247"/>
      <c r="U307" s="2247"/>
      <c r="V307" s="2247"/>
      <c r="W307" s="2247"/>
    </row>
    <row r="308" spans="7:23">
      <c r="G308" s="2247"/>
      <c r="H308" s="2247"/>
      <c r="I308" s="2247"/>
      <c r="J308" s="2247"/>
      <c r="K308" s="2247"/>
      <c r="L308" s="2247"/>
      <c r="M308" s="2247"/>
      <c r="N308" s="2247"/>
      <c r="O308" s="2247"/>
      <c r="P308" s="2247"/>
      <c r="Q308" s="2247"/>
      <c r="R308" s="2247"/>
      <c r="S308" s="2247"/>
      <c r="T308" s="2247"/>
      <c r="U308" s="2247"/>
      <c r="V308" s="2247"/>
      <c r="W308" s="2247"/>
    </row>
    <row r="309" spans="7:23">
      <c r="G309" s="2247"/>
      <c r="H309" s="2247"/>
      <c r="I309" s="2247"/>
      <c r="J309" s="2247"/>
      <c r="K309" s="2247"/>
      <c r="L309" s="2247"/>
      <c r="M309" s="2247"/>
      <c r="N309" s="2247"/>
      <c r="O309" s="2247"/>
      <c r="P309" s="2247"/>
      <c r="Q309" s="2247"/>
      <c r="R309" s="2247"/>
      <c r="S309" s="2247"/>
      <c r="T309" s="2247"/>
      <c r="U309" s="2247"/>
      <c r="V309" s="2247"/>
      <c r="W309" s="2247"/>
    </row>
    <row r="310" spans="7:23">
      <c r="G310" s="2247"/>
      <c r="H310" s="2247"/>
      <c r="I310" s="2247"/>
      <c r="J310" s="2247"/>
      <c r="K310" s="2247"/>
      <c r="L310" s="2247"/>
      <c r="M310" s="2247"/>
      <c r="N310" s="2247"/>
      <c r="O310" s="2247"/>
      <c r="P310" s="2247"/>
      <c r="Q310" s="2247"/>
      <c r="R310" s="2247"/>
      <c r="S310" s="2247"/>
      <c r="T310" s="2247"/>
      <c r="U310" s="2247"/>
      <c r="V310" s="2247"/>
      <c r="W310" s="2247"/>
    </row>
    <row r="311" spans="7:23">
      <c r="G311" s="2247"/>
      <c r="H311" s="2247"/>
      <c r="I311" s="2247"/>
      <c r="J311" s="2247"/>
      <c r="K311" s="2247"/>
      <c r="L311" s="2247"/>
      <c r="M311" s="2247"/>
      <c r="N311" s="2247"/>
      <c r="O311" s="2247"/>
      <c r="P311" s="2247"/>
      <c r="Q311" s="2247"/>
      <c r="R311" s="2247"/>
      <c r="S311" s="2247"/>
      <c r="T311" s="2247"/>
      <c r="U311" s="2247"/>
      <c r="V311" s="2247"/>
      <c r="W311" s="2247"/>
    </row>
    <row r="312" spans="7:23">
      <c r="G312" s="2247"/>
      <c r="H312" s="2247"/>
      <c r="I312" s="2247"/>
      <c r="J312" s="2247"/>
      <c r="K312" s="2247"/>
      <c r="L312" s="2247"/>
      <c r="M312" s="2247"/>
      <c r="N312" s="2247"/>
      <c r="O312" s="2247"/>
      <c r="P312" s="2247"/>
      <c r="Q312" s="2247"/>
      <c r="R312" s="2247"/>
      <c r="S312" s="2247"/>
      <c r="T312" s="2247"/>
      <c r="U312" s="2247"/>
      <c r="V312" s="2247"/>
      <c r="W312" s="2247"/>
    </row>
    <row r="313" spans="7:23">
      <c r="G313" s="2247"/>
      <c r="H313" s="2247"/>
      <c r="I313" s="2247"/>
      <c r="J313" s="2247"/>
      <c r="K313" s="2247"/>
      <c r="L313" s="2247"/>
      <c r="M313" s="2247"/>
      <c r="N313" s="2247"/>
      <c r="O313" s="2247"/>
      <c r="P313" s="2247"/>
      <c r="Q313" s="2247"/>
      <c r="R313" s="2247"/>
      <c r="S313" s="2247"/>
      <c r="T313" s="2247"/>
      <c r="U313" s="2247"/>
      <c r="V313" s="2247"/>
      <c r="W313" s="2247"/>
    </row>
    <row r="314" spans="7:23">
      <c r="G314" s="2247"/>
      <c r="H314" s="2247"/>
      <c r="I314" s="2247"/>
      <c r="J314" s="2247"/>
      <c r="K314" s="2247"/>
      <c r="L314" s="2247"/>
      <c r="M314" s="2247"/>
      <c r="N314" s="2247"/>
      <c r="O314" s="2247"/>
      <c r="P314" s="2247"/>
      <c r="Q314" s="2247"/>
      <c r="R314" s="2247"/>
      <c r="S314" s="2247"/>
      <c r="T314" s="2247"/>
      <c r="U314" s="2247"/>
      <c r="V314" s="2247"/>
      <c r="W314" s="2247"/>
    </row>
    <row r="315" spans="7:23">
      <c r="G315" s="2247"/>
      <c r="H315" s="2247"/>
      <c r="I315" s="2247"/>
      <c r="J315" s="2247"/>
      <c r="K315" s="2247"/>
      <c r="L315" s="2247"/>
      <c r="M315" s="2247"/>
      <c r="N315" s="2247"/>
      <c r="O315" s="2247"/>
      <c r="P315" s="2247"/>
      <c r="Q315" s="2247"/>
      <c r="R315" s="2247"/>
      <c r="S315" s="2247"/>
      <c r="T315" s="2247"/>
      <c r="U315" s="2247"/>
      <c r="V315" s="2247"/>
      <c r="W315" s="2247"/>
    </row>
    <row r="316" spans="7:23">
      <c r="G316" s="2247"/>
      <c r="H316" s="2247"/>
      <c r="I316" s="2247"/>
      <c r="J316" s="2247"/>
      <c r="K316" s="2247"/>
      <c r="L316" s="2247"/>
      <c r="M316" s="2247"/>
      <c r="N316" s="2247"/>
      <c r="O316" s="2247"/>
      <c r="P316" s="2247"/>
      <c r="Q316" s="2247"/>
      <c r="R316" s="2247"/>
      <c r="S316" s="2247"/>
      <c r="T316" s="2247"/>
      <c r="U316" s="2247"/>
      <c r="V316" s="2247"/>
      <c r="W316" s="2247"/>
    </row>
    <row r="317" spans="7:23">
      <c r="G317" s="2247"/>
      <c r="H317" s="2247"/>
      <c r="I317" s="2247"/>
      <c r="J317" s="2247"/>
      <c r="K317" s="2247"/>
      <c r="L317" s="2247"/>
      <c r="M317" s="2247"/>
      <c r="N317" s="2247"/>
      <c r="O317" s="2247"/>
      <c r="P317" s="2247"/>
      <c r="Q317" s="2247"/>
      <c r="R317" s="2247"/>
      <c r="S317" s="2247"/>
      <c r="T317" s="2247"/>
      <c r="U317" s="2247"/>
      <c r="V317" s="2247"/>
      <c r="W317" s="2247"/>
    </row>
    <row r="318" spans="7:23">
      <c r="G318" s="2247"/>
      <c r="H318" s="2247"/>
      <c r="I318" s="2247"/>
      <c r="J318" s="2247"/>
      <c r="K318" s="2247"/>
      <c r="L318" s="2247"/>
      <c r="M318" s="2247"/>
      <c r="N318" s="2247"/>
      <c r="O318" s="2247"/>
      <c r="P318" s="2247"/>
      <c r="Q318" s="2247"/>
      <c r="R318" s="2247"/>
      <c r="S318" s="2247"/>
      <c r="T318" s="2247"/>
      <c r="U318" s="2247"/>
      <c r="V318" s="2247"/>
      <c r="W318" s="2247"/>
    </row>
    <row r="319" spans="7:23">
      <c r="G319" s="2247"/>
      <c r="H319" s="2247"/>
      <c r="I319" s="2247"/>
      <c r="J319" s="2247"/>
      <c r="K319" s="2247"/>
      <c r="L319" s="2247"/>
      <c r="M319" s="2247"/>
      <c r="N319" s="2247"/>
      <c r="O319" s="2247"/>
      <c r="P319" s="2247"/>
      <c r="Q319" s="2247"/>
      <c r="R319" s="2247"/>
      <c r="S319" s="2247"/>
      <c r="T319" s="2247"/>
      <c r="U319" s="2247"/>
      <c r="V319" s="2247"/>
      <c r="W319" s="2247"/>
    </row>
    <row r="320" spans="7:23">
      <c r="G320" s="2247"/>
      <c r="H320" s="2247"/>
      <c r="I320" s="2247"/>
      <c r="J320" s="2247"/>
      <c r="K320" s="2247"/>
      <c r="L320" s="2247"/>
      <c r="M320" s="2247"/>
      <c r="N320" s="2247"/>
      <c r="O320" s="2247"/>
      <c r="P320" s="2247"/>
      <c r="Q320" s="2247"/>
      <c r="R320" s="2247"/>
      <c r="S320" s="2247"/>
      <c r="T320" s="2247"/>
      <c r="U320" s="2247"/>
      <c r="V320" s="2247"/>
      <c r="W320" s="2247"/>
    </row>
    <row r="321" spans="7:23">
      <c r="G321" s="2247"/>
      <c r="H321" s="2247"/>
      <c r="I321" s="2247"/>
      <c r="J321" s="2247"/>
      <c r="K321" s="2247"/>
      <c r="L321" s="2247"/>
      <c r="M321" s="2247"/>
      <c r="N321" s="2247"/>
      <c r="O321" s="2247"/>
      <c r="P321" s="2247"/>
      <c r="Q321" s="2247"/>
      <c r="R321" s="2247"/>
      <c r="S321" s="2247"/>
      <c r="T321" s="2247"/>
      <c r="U321" s="2247"/>
      <c r="V321" s="2247"/>
      <c r="W321" s="2247"/>
    </row>
    <row r="322" spans="7:23">
      <c r="G322" s="2247"/>
      <c r="H322" s="2247"/>
      <c r="I322" s="2247"/>
      <c r="J322" s="2247"/>
      <c r="K322" s="2247"/>
      <c r="L322" s="2247"/>
      <c r="M322" s="2247"/>
      <c r="N322" s="2247"/>
      <c r="O322" s="2247"/>
      <c r="P322" s="2247"/>
      <c r="Q322" s="2247"/>
      <c r="R322" s="2247"/>
      <c r="S322" s="2247"/>
      <c r="T322" s="2247"/>
      <c r="U322" s="2247"/>
      <c r="V322" s="2247"/>
      <c r="W322" s="2247"/>
    </row>
    <row r="323" spans="7:23">
      <c r="G323" s="2247"/>
      <c r="H323" s="2247"/>
      <c r="I323" s="2247"/>
      <c r="J323" s="2247"/>
      <c r="K323" s="2247"/>
      <c r="L323" s="2247"/>
      <c r="M323" s="2247"/>
      <c r="N323" s="2247"/>
      <c r="O323" s="2247"/>
      <c r="P323" s="2247"/>
      <c r="Q323" s="2247"/>
      <c r="R323" s="2247"/>
      <c r="S323" s="2247"/>
      <c r="T323" s="2247"/>
      <c r="U323" s="2247"/>
      <c r="V323" s="2247"/>
      <c r="W323" s="2247"/>
    </row>
  </sheetData>
  <customSheetViews>
    <customSheetView guid="{4E7A3D04-9F51-465C-A42B-3DF9B3E7D5B5}" showPageBreaks="1" printArea="1"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1"/>
      <headerFooter alignWithMargins="0"/>
    </customSheetView>
    <customSheetView guid="{0DB5BAD5-393A-4F38-9E8B-709DEA7858B1}" showPageBreaks="1" printArea="1"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2"/>
      <headerFooter alignWithMargins="0"/>
    </customSheetView>
    <customSheetView guid="{9188604F-721B-4607-B5A7-F14601E34BB8}" showPageBreaks="1" printArea="1"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3"/>
      <headerFooter alignWithMargins="0"/>
    </customSheetView>
    <customSheetView guid="{26429A53-B624-4AA6-8C8D-667186B058B8}"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4"/>
      <headerFooter alignWithMargins="0"/>
    </customSheetView>
    <customSheetView guid="{7390B031-6060-4327-BF01-8B9465EDB6D9}"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5"/>
      <headerFooter alignWithMargins="0"/>
    </customSheetView>
    <customSheetView guid="{49D366EC-C851-4932-854D-8EA887B298C5}"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6"/>
      <headerFooter alignWithMargins="0"/>
    </customSheetView>
    <customSheetView guid="{F228F194-B0FE-4A91-A927-06A4E89703F0}" hiddenColumns="1">
      <selection activeCell="AB9" sqref="AB9"/>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7"/>
      <headerFooter alignWithMargins="0"/>
    </customSheetView>
    <customSheetView guid="{A2494C54-8D9D-4A05-9F27-C858173D9692}" hiddenColumns="1">
      <selection activeCell="AB9" sqref="AB9"/>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8"/>
      <headerFooter alignWithMargins="0"/>
    </customSheetView>
    <customSheetView guid="{74404EEC-CA6A-48B0-B168-B7933282EEB2}" showPageBreaks="1" printArea="1"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9"/>
      <headerFooter alignWithMargins="0"/>
    </customSheetView>
    <customSheetView guid="{FB19BFAA-60BA-4CC2-92E5-E4C141AE804E}"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10"/>
      <headerFooter alignWithMargins="0"/>
    </customSheetView>
    <customSheetView guid="{F56BCD39-3910-4701-BCCF-245589B07D98}" showPageBreaks="1" printArea="1" hiddenColumns="1">
      <selection activeCell="AD14" sqref="AD14"/>
      <rowBreaks count="3" manualBreakCount="3">
        <brk id="61" max="25" man="1"/>
        <brk id="122" max="65535" man="1"/>
        <brk id="181" max="25" man="1"/>
      </rowBreaks>
      <colBreaks count="1" manualBreakCount="1">
        <brk id="26" max="1048575" man="1"/>
      </colBreaks>
      <pageMargins left="0.5" right="0.5" top="0.5" bottom="0.25" header="0" footer="0"/>
      <printOptions horizontalCentered="1" verticalCentered="1"/>
      <pageSetup scale="92" orientation="portrait" verticalDpi="4294967292" r:id="rId11"/>
      <headerFooter alignWithMargins="0"/>
    </customSheetView>
    <customSheetView guid="{D099E5BD-69C3-4A36-A01A-AB9127CD02AF}" scale="90" fitToPage="1" hiddenColumns="1" topLeftCell="A115">
      <selection activeCell="A123" sqref="A123:Z123"/>
      <rowBreaks count="2" manualBreakCount="2">
        <brk id="60" max="25" man="1"/>
        <brk id="177" max="25" man="1"/>
      </rowBreaks>
      <colBreaks count="1" manualBreakCount="1">
        <brk id="26" max="1048575" man="1"/>
      </colBreaks>
      <pageMargins left="0.5" right="0.5" top="0.5" bottom="0.25" header="0" footer="0"/>
      <printOptions horizontalCentered="1" verticalCentered="1"/>
      <pageSetup scale="95" fitToHeight="0" orientation="portrait" r:id="rId12"/>
      <headerFooter alignWithMargins="0"/>
    </customSheetView>
  </customSheetViews>
  <mergeCells count="9">
    <mergeCell ref="A180:Z180"/>
    <mergeCell ref="A181:Z181"/>
    <mergeCell ref="E231:W231"/>
    <mergeCell ref="A3:Z3"/>
    <mergeCell ref="A4:Z4"/>
    <mergeCell ref="A63:Z63"/>
    <mergeCell ref="A64:Z64"/>
    <mergeCell ref="A122:Z122"/>
    <mergeCell ref="A123:Z123"/>
  </mergeCells>
  <printOptions horizontalCentered="1" verticalCentered="1"/>
  <pageMargins left="0.5" right="0.5" top="0.5" bottom="0.25" header="0" footer="0"/>
  <pageSetup scale="95" fitToHeight="0" orientation="portrait" r:id="rId13"/>
  <headerFooter alignWithMargins="0"/>
  <rowBreaks count="2" manualBreakCount="2">
    <brk id="60" max="25" man="1"/>
    <brk id="177" max="25" man="1"/>
  </rowBreaks>
  <colBreaks count="1" manualBreakCount="1">
    <brk id="26" max="1048575" man="1"/>
  </colBreaks>
  <legacyDrawing r:id="rId1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2"/>
  <sheetViews>
    <sheetView zoomScale="75" zoomScaleNormal="75" workbookViewId="0">
      <selection activeCell="B12" sqref="B12"/>
    </sheetView>
  </sheetViews>
  <sheetFormatPr defaultColWidth="9.140625" defaultRowHeight="12.75"/>
  <cols>
    <col min="1" max="1" width="9.140625" style="2307"/>
    <col min="2" max="2" width="3.85546875" style="2307" customWidth="1"/>
    <col min="3" max="3" width="9.140625" style="2307"/>
    <col min="4" max="4" width="6.28515625" style="2307" customWidth="1"/>
    <col min="5" max="5" width="6.7109375" style="2307" customWidth="1"/>
    <col min="6" max="6" width="16" style="2307" customWidth="1"/>
    <col min="7" max="7" width="15.140625" style="2307" customWidth="1"/>
    <col min="8" max="8" width="16.140625" style="2307" customWidth="1"/>
    <col min="9" max="9" width="9.85546875" style="2307" customWidth="1"/>
    <col min="10" max="16384" width="9.140625" style="2307"/>
  </cols>
  <sheetData>
    <row r="2" spans="2:11" ht="13.5" thickBot="1">
      <c r="B2" s="2362" t="s">
        <v>3204</v>
      </c>
      <c r="C2" s="2301"/>
      <c r="D2" s="2302"/>
      <c r="E2" s="2302"/>
      <c r="F2" s="2303"/>
      <c r="G2" s="2304"/>
      <c r="H2" s="2305"/>
      <c r="I2" s="2305"/>
      <c r="J2" s="2305"/>
      <c r="K2" s="2307">
        <v>81</v>
      </c>
    </row>
    <row r="3" spans="2:11">
      <c r="B3" s="2308"/>
      <c r="C3" s="2309"/>
      <c r="D3" s="2310"/>
      <c r="E3" s="2310"/>
      <c r="F3" s="2310"/>
      <c r="G3" s="2309"/>
      <c r="H3" s="2310"/>
      <c r="I3" s="2310"/>
      <c r="J3" s="2310"/>
      <c r="K3" s="2311"/>
    </row>
    <row r="4" spans="2:11">
      <c r="B4" s="2312"/>
      <c r="C4" s="2313"/>
      <c r="D4" s="2314"/>
      <c r="E4" s="2314"/>
      <c r="F4" s="2314"/>
      <c r="G4" s="2313"/>
      <c r="H4" s="2314"/>
      <c r="I4" s="2314"/>
      <c r="J4" s="2314"/>
      <c r="K4" s="2315"/>
    </row>
    <row r="5" spans="2:11">
      <c r="B5" s="2312"/>
      <c r="C5" s="2313"/>
      <c r="D5" s="2314"/>
      <c r="E5" s="2314"/>
      <c r="F5" s="2314"/>
      <c r="G5" s="2313"/>
      <c r="H5" s="2314"/>
      <c r="I5" s="2314"/>
      <c r="J5" s="2314"/>
      <c r="K5" s="2315"/>
    </row>
    <row r="6" spans="2:11">
      <c r="B6" s="2312"/>
      <c r="C6" s="2313"/>
      <c r="D6" s="2314"/>
      <c r="E6" s="2314"/>
      <c r="F6" s="2314"/>
      <c r="G6" s="2313"/>
      <c r="H6" s="2314"/>
      <c r="I6" s="2314"/>
      <c r="J6" s="2314"/>
      <c r="K6" s="2315"/>
    </row>
    <row r="7" spans="2:11">
      <c r="B7" s="2312"/>
      <c r="C7" s="2313"/>
      <c r="D7" s="2314"/>
      <c r="E7" s="2314"/>
      <c r="F7" s="2314"/>
      <c r="G7" s="2313"/>
      <c r="H7" s="2314"/>
      <c r="I7" s="2314"/>
      <c r="J7" s="2314"/>
      <c r="K7" s="2315"/>
    </row>
    <row r="8" spans="2:11" ht="18">
      <c r="B8" s="2316" t="s">
        <v>2719</v>
      </c>
      <c r="C8" s="2317"/>
      <c r="D8" s="2318"/>
      <c r="E8" s="2318"/>
      <c r="F8" s="2319"/>
      <c r="G8" s="2320"/>
      <c r="H8" s="2318"/>
      <c r="I8" s="2318"/>
      <c r="J8" s="2318"/>
      <c r="K8" s="2321"/>
    </row>
    <row r="9" spans="2:11">
      <c r="B9" s="2322"/>
      <c r="C9" s="2317"/>
      <c r="D9" s="2318"/>
      <c r="E9" s="2318"/>
      <c r="F9" s="2318"/>
      <c r="G9" s="2317"/>
      <c r="H9" s="2318"/>
      <c r="I9" s="2318"/>
      <c r="J9" s="2318"/>
      <c r="K9" s="2321"/>
    </row>
    <row r="10" spans="2:11">
      <c r="B10" s="2322"/>
      <c r="C10" s="2317"/>
      <c r="D10" s="2318"/>
      <c r="E10" s="2318"/>
      <c r="F10" s="2318"/>
      <c r="G10" s="2317"/>
      <c r="H10" s="2318"/>
      <c r="I10" s="2318"/>
      <c r="J10" s="2318"/>
      <c r="K10" s="2321"/>
    </row>
    <row r="11" spans="2:11">
      <c r="B11" s="2322"/>
      <c r="C11" s="2317"/>
      <c r="D11" s="2318"/>
      <c r="E11" s="2318"/>
      <c r="F11" s="2318"/>
      <c r="G11" s="2317"/>
      <c r="H11" s="2318"/>
      <c r="I11" s="2318"/>
      <c r="J11" s="2318"/>
      <c r="K11" s="2321"/>
    </row>
    <row r="12" spans="2:11" ht="15.75">
      <c r="B12" s="2323" t="s">
        <v>2720</v>
      </c>
      <c r="C12" s="2317"/>
      <c r="D12" s="2318"/>
      <c r="E12" s="2318"/>
      <c r="F12" s="2324"/>
      <c r="G12" s="2325"/>
      <c r="H12" s="2318"/>
      <c r="I12" s="2318"/>
      <c r="J12" s="2318"/>
      <c r="K12" s="2321"/>
    </row>
    <row r="13" spans="2:11" ht="15">
      <c r="B13" s="2322"/>
      <c r="C13" s="2317"/>
      <c r="D13" s="2318"/>
      <c r="E13" s="2318"/>
      <c r="F13" s="2324"/>
      <c r="G13" s="2317"/>
      <c r="H13" s="2318"/>
      <c r="I13" s="2318"/>
      <c r="J13" s="2318"/>
      <c r="K13" s="2321"/>
    </row>
    <row r="14" spans="2:11" ht="15">
      <c r="B14" s="2322"/>
      <c r="C14" s="2317"/>
      <c r="D14" s="2318"/>
      <c r="E14" s="2318"/>
      <c r="F14" s="2324"/>
      <c r="G14" s="2317"/>
      <c r="H14" s="2318"/>
      <c r="I14" s="2318"/>
      <c r="J14" s="2318"/>
      <c r="K14" s="2321"/>
    </row>
    <row r="15" spans="2:11">
      <c r="B15" s="2322"/>
      <c r="C15" s="2317"/>
      <c r="D15" s="2318"/>
      <c r="E15" s="2318"/>
      <c r="F15" s="2318"/>
      <c r="G15" s="2317"/>
      <c r="H15" s="2318"/>
      <c r="I15" s="2318"/>
      <c r="J15" s="2318"/>
      <c r="K15" s="2321"/>
    </row>
    <row r="16" spans="2:11">
      <c r="B16" s="2322"/>
      <c r="C16" s="2317"/>
      <c r="D16" s="2318"/>
      <c r="E16" s="2318"/>
      <c r="F16" s="2318"/>
      <c r="G16" s="2317"/>
      <c r="H16" s="2318"/>
      <c r="I16" s="2318"/>
      <c r="J16" s="2318"/>
      <c r="K16" s="2321"/>
    </row>
    <row r="17" spans="2:11" ht="13.5" thickBot="1">
      <c r="B17" s="2322"/>
      <c r="C17" s="2317"/>
      <c r="D17" s="2318"/>
      <c r="E17" s="2318"/>
      <c r="F17" s="2318"/>
      <c r="G17" s="2317"/>
      <c r="H17" s="2318"/>
      <c r="I17" s="2318"/>
      <c r="J17" s="2318"/>
      <c r="K17" s="2321"/>
    </row>
    <row r="18" spans="2:11">
      <c r="B18" s="2326"/>
      <c r="C18" s="2327"/>
      <c r="D18" s="2328"/>
      <c r="E18" s="2328"/>
      <c r="F18" s="2328"/>
      <c r="G18" s="2327"/>
      <c r="H18" s="2328"/>
      <c r="I18" s="2328"/>
      <c r="J18" s="2328"/>
      <c r="K18" s="2329"/>
    </row>
    <row r="19" spans="2:11">
      <c r="B19" s="2322"/>
      <c r="C19" s="2317"/>
      <c r="D19" s="2318"/>
      <c r="E19" s="2318"/>
      <c r="F19" s="2318"/>
      <c r="G19" s="2317"/>
      <c r="H19" s="2318"/>
      <c r="I19" s="2318"/>
      <c r="J19" s="2318"/>
      <c r="K19" s="2321"/>
    </row>
    <row r="20" spans="2:11">
      <c r="B20" s="2322"/>
      <c r="C20" s="2317"/>
      <c r="D20" s="2318"/>
      <c r="E20" s="2318"/>
      <c r="F20" s="2318"/>
      <c r="G20" s="2317"/>
      <c r="H20" s="2318"/>
      <c r="I20" s="2318"/>
      <c r="J20" s="2318"/>
      <c r="K20" s="2321"/>
    </row>
    <row r="21" spans="2:11" ht="21.75">
      <c r="B21" s="2330" t="s">
        <v>2721</v>
      </c>
      <c r="C21" s="2331"/>
      <c r="D21" s="2332"/>
      <c r="E21" s="2332"/>
      <c r="F21" s="2332"/>
      <c r="G21" s="2333"/>
      <c r="H21" s="2334"/>
      <c r="I21" s="2334"/>
      <c r="J21" s="2334"/>
      <c r="K21" s="2335"/>
    </row>
    <row r="22" spans="2:11" ht="23.25">
      <c r="B22" s="2336"/>
      <c r="C22" s="2317"/>
      <c r="D22" s="2318"/>
      <c r="E22" s="2318"/>
      <c r="F22" s="2318"/>
      <c r="G22" s="2317"/>
      <c r="H22" s="2318"/>
      <c r="I22" s="2318"/>
      <c r="J22" s="2318"/>
      <c r="K22" s="2321"/>
    </row>
    <row r="23" spans="2:11" ht="23.25">
      <c r="B23" s="2337" t="s">
        <v>2722</v>
      </c>
      <c r="C23" s="2317"/>
      <c r="D23" s="2318"/>
      <c r="E23" s="2318"/>
      <c r="F23" s="2318"/>
      <c r="G23" s="2317"/>
      <c r="H23" s="2318"/>
      <c r="I23" s="2318"/>
      <c r="J23" s="2318"/>
      <c r="K23" s="2321"/>
    </row>
    <row r="24" spans="2:11">
      <c r="B24" s="2322"/>
      <c r="C24" s="2317"/>
      <c r="D24" s="2318"/>
      <c r="E24" s="2318"/>
      <c r="F24" s="2318"/>
      <c r="G24" s="2317"/>
      <c r="H24" s="2318"/>
      <c r="I24" s="2318"/>
      <c r="J24" s="2318"/>
      <c r="K24" s="2321"/>
    </row>
    <row r="25" spans="2:11" ht="13.5" thickBot="1">
      <c r="B25" s="2338"/>
      <c r="C25" s="2339"/>
      <c r="D25" s="2340"/>
      <c r="E25" s="2340"/>
      <c r="F25" s="2340"/>
      <c r="G25" s="2339"/>
      <c r="H25" s="2340"/>
      <c r="I25" s="2340"/>
      <c r="J25" s="2340"/>
      <c r="K25" s="2341"/>
    </row>
    <row r="26" spans="2:11">
      <c r="B26" s="2322"/>
      <c r="C26" s="2317"/>
      <c r="D26" s="2318"/>
      <c r="E26" s="2318"/>
      <c r="F26" s="2318"/>
      <c r="G26" s="2317"/>
      <c r="H26" s="2318"/>
      <c r="I26" s="2318"/>
      <c r="J26" s="2318"/>
      <c r="K26" s="2321"/>
    </row>
    <row r="27" spans="2:11">
      <c r="B27" s="2322"/>
      <c r="C27" s="2317"/>
      <c r="D27" s="2318"/>
      <c r="E27" s="2318"/>
      <c r="F27" s="2318"/>
      <c r="G27" s="2317"/>
      <c r="H27" s="2318"/>
      <c r="I27" s="2318"/>
      <c r="J27" s="2318"/>
      <c r="K27" s="2321"/>
    </row>
    <row r="28" spans="2:11">
      <c r="B28" s="2322"/>
      <c r="C28" s="2317"/>
      <c r="D28" s="2318"/>
      <c r="E28" s="2318"/>
      <c r="F28" s="2318"/>
      <c r="G28" s="2317"/>
      <c r="H28" s="2318"/>
      <c r="I28" s="2318"/>
      <c r="J28" s="2318"/>
      <c r="K28" s="2321"/>
    </row>
    <row r="29" spans="2:11">
      <c r="B29" s="2322"/>
      <c r="C29" s="2317"/>
      <c r="D29" s="2318"/>
      <c r="E29" s="2318"/>
      <c r="F29" s="2318"/>
      <c r="G29" s="2317"/>
      <c r="H29" s="2318"/>
      <c r="I29" s="2318"/>
      <c r="J29" s="2318"/>
      <c r="K29" s="2321"/>
    </row>
    <row r="30" spans="2:11" ht="18">
      <c r="B30" s="2316" t="s">
        <v>2723</v>
      </c>
      <c r="C30" s="2317"/>
      <c r="D30" s="2318"/>
      <c r="E30" s="2318"/>
      <c r="F30" s="2324"/>
      <c r="G30" s="2317"/>
      <c r="H30" s="2318"/>
      <c r="I30" s="2318"/>
      <c r="J30" s="2318"/>
      <c r="K30" s="2321"/>
    </row>
    <row r="31" spans="2:11">
      <c r="B31" s="2322"/>
      <c r="C31" s="2317"/>
      <c r="D31" s="2318"/>
      <c r="E31" s="2318"/>
      <c r="F31" s="2318"/>
      <c r="G31" s="2317"/>
      <c r="H31" s="2318"/>
      <c r="I31" s="2318"/>
      <c r="J31" s="2318"/>
      <c r="K31" s="2321"/>
    </row>
    <row r="32" spans="2:11">
      <c r="B32" s="2322"/>
      <c r="C32" s="2317"/>
      <c r="D32" s="2318"/>
      <c r="E32" s="2318"/>
      <c r="F32" s="2318"/>
      <c r="G32" s="2317"/>
      <c r="H32" s="2318"/>
      <c r="I32" s="2318"/>
      <c r="J32" s="2318"/>
      <c r="K32" s="2321"/>
    </row>
    <row r="33" spans="2:11" ht="23.25">
      <c r="B33" s="2337" t="s">
        <v>2724</v>
      </c>
      <c r="C33" s="2317"/>
      <c r="D33" s="2319"/>
      <c r="E33" s="2318"/>
      <c r="F33" s="2318"/>
      <c r="G33" s="2317"/>
      <c r="H33" s="2318"/>
      <c r="I33" s="2318"/>
      <c r="J33" s="2318"/>
      <c r="K33" s="2321"/>
    </row>
    <row r="34" spans="2:11">
      <c r="B34" s="2322" t="s">
        <v>327</v>
      </c>
      <c r="C34" s="2317"/>
      <c r="D34" s="2318"/>
      <c r="E34" s="2318"/>
      <c r="F34" s="2318"/>
      <c r="G34" s="2317"/>
      <c r="H34" s="2318"/>
      <c r="I34" s="2318"/>
      <c r="J34" s="2318"/>
      <c r="K34" s="2321"/>
    </row>
    <row r="35" spans="2:11">
      <c r="B35" s="2322"/>
      <c r="C35" s="2317"/>
      <c r="D35" s="2318"/>
      <c r="E35" s="2318"/>
      <c r="F35" s="2318"/>
      <c r="G35" s="2317"/>
      <c r="H35" s="2318"/>
      <c r="I35" s="2318"/>
      <c r="J35" s="2318"/>
      <c r="K35" s="2321"/>
    </row>
    <row r="36" spans="2:11" ht="18">
      <c r="B36" s="2316" t="s">
        <v>2725</v>
      </c>
      <c r="C36" s="2317"/>
      <c r="D36" s="2318"/>
      <c r="E36" s="2318"/>
      <c r="F36" s="2324"/>
      <c r="G36" s="2342"/>
      <c r="H36" s="2318"/>
      <c r="I36" s="2318"/>
      <c r="J36" s="2318"/>
      <c r="K36" s="2321"/>
    </row>
    <row r="37" spans="2:11">
      <c r="B37" s="2322"/>
      <c r="C37" s="2317"/>
      <c r="D37" s="2318"/>
      <c r="E37" s="2318"/>
      <c r="F37" s="2318"/>
      <c r="G37" s="2317"/>
      <c r="H37" s="2318"/>
      <c r="I37" s="2318"/>
      <c r="J37" s="2318"/>
      <c r="K37" s="2321"/>
    </row>
    <row r="38" spans="2:11">
      <c r="B38" s="2322"/>
      <c r="C38" s="2317"/>
      <c r="D38" s="2318"/>
      <c r="E38" s="2318"/>
      <c r="F38" s="2318"/>
      <c r="G38" s="2317"/>
      <c r="H38" s="2318"/>
      <c r="I38" s="2318"/>
      <c r="J38" s="2318"/>
      <c r="K38" s="2321"/>
    </row>
    <row r="39" spans="2:11" ht="18">
      <c r="B39" s="2316" t="s">
        <v>3205</v>
      </c>
      <c r="C39" s="2317"/>
      <c r="D39" s="2318"/>
      <c r="E39" s="2318"/>
      <c r="F39" s="2343"/>
      <c r="G39" s="2317"/>
      <c r="H39" s="2318"/>
      <c r="I39" s="2318"/>
      <c r="J39" s="2318"/>
      <c r="K39" s="2321"/>
    </row>
    <row r="40" spans="2:11">
      <c r="B40" s="2312"/>
      <c r="C40" s="2313"/>
      <c r="D40" s="2314"/>
      <c r="E40" s="2314"/>
      <c r="F40" s="2314"/>
      <c r="G40" s="2313"/>
      <c r="H40" s="2314"/>
      <c r="I40" s="2314"/>
      <c r="J40" s="2314"/>
      <c r="K40" s="2315"/>
    </row>
    <row r="41" spans="2:11">
      <c r="B41" s="2312"/>
      <c r="C41" s="2313"/>
      <c r="D41" s="2314"/>
      <c r="E41" s="2314"/>
      <c r="F41" s="2314"/>
      <c r="G41" s="2313"/>
      <c r="H41" s="2314"/>
      <c r="I41" s="2314"/>
      <c r="J41" s="2314"/>
      <c r="K41" s="2315"/>
    </row>
    <row r="42" spans="2:11">
      <c r="B42" s="2312"/>
      <c r="C42" s="2313"/>
      <c r="D42" s="2314"/>
      <c r="E42" s="2314"/>
      <c r="F42" s="2314"/>
      <c r="G42" s="2313"/>
      <c r="H42" s="2314"/>
      <c r="I42" s="2314"/>
      <c r="J42" s="2314"/>
      <c r="K42" s="2315"/>
    </row>
    <row r="43" spans="2:11">
      <c r="B43" s="2312"/>
      <c r="C43" s="2313"/>
      <c r="D43" s="2314"/>
      <c r="E43" s="2314"/>
      <c r="F43" s="2314"/>
      <c r="G43" s="2313"/>
      <c r="H43" s="2314"/>
      <c r="I43" s="2314"/>
      <c r="J43" s="2314"/>
      <c r="K43" s="2315"/>
    </row>
    <row r="44" spans="2:11">
      <c r="B44" s="2312"/>
      <c r="C44" s="2313"/>
      <c r="D44" s="2314"/>
      <c r="E44" s="2314"/>
      <c r="F44" s="2314"/>
      <c r="G44" s="2313"/>
      <c r="H44" s="2314"/>
      <c r="I44" s="2314"/>
      <c r="J44" s="2314"/>
      <c r="K44" s="2315"/>
    </row>
    <row r="45" spans="2:11">
      <c r="B45" s="2312"/>
      <c r="C45" s="2313"/>
      <c r="D45" s="2314"/>
      <c r="E45" s="2314"/>
      <c r="F45" s="2314"/>
      <c r="G45" s="2313"/>
      <c r="H45" s="2314"/>
      <c r="I45" s="2314"/>
      <c r="J45" s="2314"/>
      <c r="K45" s="2315"/>
    </row>
    <row r="46" spans="2:11">
      <c r="B46" s="2312"/>
      <c r="C46" s="2313"/>
      <c r="D46" s="2314"/>
      <c r="E46" s="2314"/>
      <c r="F46" s="2314"/>
      <c r="G46" s="2313"/>
      <c r="H46" s="2314"/>
      <c r="I46" s="2314"/>
      <c r="J46" s="2314"/>
      <c r="K46" s="2315"/>
    </row>
    <row r="47" spans="2:11">
      <c r="B47" s="2312"/>
      <c r="C47" s="2313"/>
      <c r="D47" s="2314"/>
      <c r="E47" s="2314"/>
      <c r="F47" s="2314"/>
      <c r="G47" s="2313"/>
      <c r="H47" s="2314"/>
      <c r="I47" s="2314"/>
      <c r="J47" s="2314"/>
      <c r="K47" s="2315"/>
    </row>
    <row r="48" spans="2:11">
      <c r="B48" s="2312"/>
      <c r="C48" s="2313"/>
      <c r="D48" s="2314"/>
      <c r="E48" s="2314"/>
      <c r="F48" s="2314"/>
      <c r="G48" s="2313"/>
      <c r="H48" s="2314"/>
      <c r="I48" s="2314"/>
      <c r="J48" s="2314"/>
      <c r="K48" s="2315"/>
    </row>
    <row r="49" spans="2:11">
      <c r="B49" s="2312"/>
      <c r="C49" s="2313"/>
      <c r="D49" s="2314"/>
      <c r="E49" s="2314"/>
      <c r="F49" s="2314"/>
      <c r="G49" s="2313"/>
      <c r="H49" s="2314"/>
      <c r="I49" s="2314"/>
      <c r="J49" s="2314"/>
      <c r="K49" s="2315"/>
    </row>
    <row r="50" spans="2:11">
      <c r="B50" s="2344"/>
      <c r="C50" s="2345"/>
      <c r="D50" s="2346"/>
      <c r="E50" s="2346"/>
      <c r="F50" s="2346"/>
      <c r="G50" s="2347"/>
      <c r="H50" s="2346"/>
      <c r="I50" s="2346"/>
      <c r="J50" s="2346"/>
      <c r="K50" s="2348"/>
    </row>
    <row r="51" spans="2:11">
      <c r="B51" s="2344"/>
      <c r="C51" s="2345"/>
      <c r="D51" s="2346"/>
      <c r="E51" s="2346"/>
      <c r="F51" s="2346"/>
      <c r="G51" s="2347"/>
      <c r="H51" s="2346"/>
      <c r="I51" s="2346"/>
      <c r="J51" s="2346"/>
      <c r="K51" s="2348"/>
    </row>
    <row r="52" spans="2:11">
      <c r="B52" s="2344"/>
      <c r="C52" s="2347"/>
      <c r="D52" s="2346"/>
      <c r="E52" s="2346"/>
      <c r="F52" s="2346"/>
      <c r="G52" s="2347"/>
      <c r="H52" s="2346"/>
      <c r="I52" s="2346"/>
      <c r="J52" s="2346"/>
      <c r="K52" s="2348"/>
    </row>
    <row r="53" spans="2:11">
      <c r="B53" s="2344"/>
      <c r="C53" s="2347"/>
      <c r="D53" s="2349"/>
      <c r="E53" s="2346"/>
      <c r="F53" s="2346"/>
      <c r="G53" s="2347"/>
      <c r="H53" s="2349"/>
      <c r="I53" s="2346"/>
      <c r="J53" s="2346"/>
      <c r="K53" s="2348"/>
    </row>
    <row r="54" spans="2:11">
      <c r="B54" s="2344"/>
      <c r="C54" s="2347"/>
      <c r="D54" s="2346"/>
      <c r="E54" s="2346"/>
      <c r="F54" s="2346"/>
      <c r="G54" s="2347"/>
      <c r="H54" s="2346"/>
      <c r="I54" s="2346"/>
      <c r="J54" s="2346"/>
      <c r="K54" s="2348"/>
    </row>
    <row r="55" spans="2:11">
      <c r="B55" s="2344"/>
      <c r="C55" s="2347"/>
      <c r="D55" s="2346"/>
      <c r="E55" s="2346"/>
      <c r="F55" s="2346"/>
      <c r="G55" s="2347"/>
      <c r="H55" s="2346"/>
      <c r="I55" s="2346"/>
      <c r="J55" s="2346"/>
      <c r="K55" s="2348"/>
    </row>
    <row r="56" spans="2:11">
      <c r="B56" s="2344"/>
      <c r="C56" s="2347"/>
      <c r="D56" s="2346"/>
      <c r="E56" s="2346"/>
      <c r="F56" s="2349"/>
      <c r="G56" s="2347"/>
      <c r="H56" s="2346"/>
      <c r="I56" s="2346"/>
      <c r="J56" s="2346"/>
      <c r="K56" s="2348"/>
    </row>
    <row r="57" spans="2:11">
      <c r="B57" s="2344"/>
      <c r="C57" s="2347"/>
      <c r="D57" s="2346"/>
      <c r="E57" s="2346"/>
      <c r="F57" s="2346"/>
      <c r="G57" s="2347"/>
      <c r="H57" s="2346"/>
      <c r="I57" s="2346"/>
      <c r="J57" s="2346"/>
      <c r="K57" s="2348"/>
    </row>
    <row r="58" spans="2:11">
      <c r="B58" s="2344"/>
      <c r="C58" s="2347"/>
      <c r="D58" s="2346"/>
      <c r="E58" s="2346"/>
      <c r="F58" s="2346"/>
      <c r="G58" s="2347"/>
      <c r="H58" s="2346"/>
      <c r="I58" s="2346"/>
      <c r="J58" s="2346"/>
      <c r="K58" s="2348"/>
    </row>
    <row r="59" spans="2:11">
      <c r="B59" s="2344"/>
      <c r="C59" s="2347"/>
      <c r="D59" s="2346"/>
      <c r="E59" s="2349"/>
      <c r="F59" s="2346"/>
      <c r="G59" s="2347"/>
      <c r="H59" s="2346"/>
      <c r="I59" s="2346"/>
      <c r="J59" s="2346"/>
      <c r="K59" s="2348"/>
    </row>
    <row r="60" spans="2:11">
      <c r="B60" s="2344"/>
      <c r="C60" s="2347"/>
      <c r="D60" s="2346"/>
      <c r="E60" s="2346"/>
      <c r="F60" s="2346"/>
      <c r="G60" s="2347"/>
      <c r="H60" s="2346"/>
      <c r="I60" s="2346"/>
      <c r="J60" s="2346"/>
      <c r="K60" s="2348"/>
    </row>
    <row r="61" spans="2:11" ht="13.5" thickBot="1">
      <c r="B61" s="2350"/>
      <c r="C61" s="2351"/>
      <c r="D61" s="2352"/>
      <c r="E61" s="2352"/>
      <c r="F61" s="2352"/>
      <c r="G61" s="2351"/>
      <c r="H61" s="2352"/>
      <c r="I61" s="2352"/>
      <c r="J61" s="2352"/>
      <c r="K61" s="2353"/>
    </row>
    <row r="62" spans="2:11">
      <c r="B62" s="2438" t="s">
        <v>108</v>
      </c>
      <c r="C62" s="2355"/>
      <c r="D62" s="2356"/>
      <c r="E62" s="2356"/>
      <c r="F62" s="2356"/>
      <c r="G62" s="2355"/>
      <c r="H62" s="2356"/>
      <c r="I62" s="2356"/>
      <c r="J62" s="2357"/>
    </row>
  </sheetData>
  <customSheetViews>
    <customSheetView guid="{4E7A3D04-9F51-465C-A42B-3DF9B3E7D5B5}" scale="75" showPageBreaks="1" printArea="1">
      <selection activeCell="P29" sqref="P29"/>
      <pageMargins left="0" right="0" top="0" bottom="0" header="0" footer="0"/>
      <printOptions horizontalCentered="1" verticalCentered="1"/>
      <pageSetup scale="85" orientation="portrait" r:id="rId1"/>
      <headerFooter alignWithMargins="0"/>
    </customSheetView>
    <customSheetView guid="{0DB5BAD5-393A-4F38-9E8B-709DEA7858B1}" scale="75" showPageBreaks="1" printArea="1">
      <selection activeCell="P29" sqref="P29"/>
      <pageMargins left="0" right="0" top="0" bottom="0" header="0" footer="0"/>
      <printOptions horizontalCentered="1" verticalCentered="1"/>
      <pageSetup scale="85" orientation="portrait" r:id="rId2"/>
      <headerFooter alignWithMargins="0"/>
    </customSheetView>
    <customSheetView guid="{9188604F-721B-4607-B5A7-F14601E34BB8}" scale="75" showPageBreaks="1" printArea="1">
      <selection activeCell="P29" sqref="P29"/>
      <pageMargins left="0" right="0" top="0" bottom="0" header="0" footer="0"/>
      <printOptions horizontalCentered="1" verticalCentered="1"/>
      <pageSetup scale="85" orientation="portrait" r:id="rId3"/>
      <headerFooter alignWithMargins="0"/>
    </customSheetView>
    <customSheetView guid="{26429A53-B624-4AA6-8C8D-667186B058B8}" scale="75">
      <selection activeCell="P29" sqref="P29"/>
      <pageMargins left="0" right="0" top="0" bottom="0" header="0" footer="0"/>
      <printOptions horizontalCentered="1" verticalCentered="1"/>
      <pageSetup scale="85" orientation="portrait" r:id="rId4"/>
      <headerFooter alignWithMargins="0"/>
    </customSheetView>
    <customSheetView guid="{7390B031-6060-4327-BF01-8B9465EDB6D9}" scale="75">
      <selection activeCell="P29" sqref="P29"/>
      <pageMargins left="0" right="0" top="0" bottom="0" header="0" footer="0"/>
      <printOptions horizontalCentered="1" verticalCentered="1"/>
      <pageSetup scale="85" orientation="portrait" r:id="rId5"/>
      <headerFooter alignWithMargins="0"/>
    </customSheetView>
    <customSheetView guid="{49D366EC-C851-4932-854D-8EA887B298C5}" scale="75">
      <selection activeCell="P29" sqref="P29"/>
      <pageMargins left="0" right="0" top="0" bottom="0" header="0" footer="0"/>
      <printOptions horizontalCentered="1" verticalCentered="1"/>
      <pageSetup scale="85" orientation="portrait" r:id="rId6"/>
      <headerFooter alignWithMargins="0"/>
    </customSheetView>
    <customSheetView guid="{F228F194-B0FE-4A91-A927-06A4E89703F0}" scale="75">
      <selection activeCell="P29" sqref="P29"/>
      <pageMargins left="0" right="0" top="0" bottom="0" header="0" footer="0"/>
      <printOptions horizontalCentered="1" verticalCentered="1"/>
      <pageSetup scale="85" orientation="portrait" r:id="rId7"/>
      <headerFooter alignWithMargins="0"/>
    </customSheetView>
    <customSheetView guid="{A2494C54-8D9D-4A05-9F27-C858173D9692}" scale="75">
      <selection activeCell="P29" sqref="P29"/>
      <pageMargins left="0" right="0" top="0" bottom="0" header="0" footer="0"/>
      <printOptions horizontalCentered="1" verticalCentered="1"/>
      <pageSetup scale="85" orientation="portrait" r:id="rId8"/>
      <headerFooter alignWithMargins="0"/>
    </customSheetView>
    <customSheetView guid="{74404EEC-CA6A-48B0-B168-B7933282EEB2}" scale="75" showPageBreaks="1" printArea="1">
      <selection activeCell="P29" sqref="P29"/>
      <pageMargins left="0" right="0" top="0" bottom="0" header="0" footer="0"/>
      <printOptions horizontalCentered="1" verticalCentered="1"/>
      <pageSetup scale="85" orientation="portrait" r:id="rId9"/>
      <headerFooter alignWithMargins="0"/>
    </customSheetView>
    <customSheetView guid="{FB19BFAA-60BA-4CC2-92E5-E4C141AE804E}" scale="75">
      <selection activeCell="P29" sqref="P29"/>
      <pageMargins left="0" right="0" top="0" bottom="0" header="0" footer="0"/>
      <printOptions horizontalCentered="1" verticalCentered="1"/>
      <pageSetup scale="85" orientation="portrait" r:id="rId10"/>
      <headerFooter alignWithMargins="0"/>
    </customSheetView>
    <customSheetView guid="{F56BCD39-3910-4701-BCCF-245589B07D98}" scale="75" showPageBreaks="1" printArea="1">
      <selection activeCell="P29" sqref="P29"/>
      <pageMargins left="0" right="0" top="0" bottom="0" header="0" footer="0"/>
      <printOptions horizontalCentered="1" verticalCentered="1"/>
      <pageSetup scale="85" orientation="portrait" r:id="rId11"/>
      <headerFooter alignWithMargins="0"/>
    </customSheetView>
    <customSheetView guid="{D099E5BD-69C3-4A36-A01A-AB9127CD02AF}" scale="75">
      <selection activeCell="B12" sqref="B12"/>
      <pageMargins left="0" right="0" top="0" bottom="0" header="0" footer="0"/>
      <printOptions horizontalCentered="1" verticalCentered="1"/>
      <pageSetup scale="85" orientation="portrait" r:id="rId12"/>
      <headerFooter alignWithMargins="0"/>
    </customSheetView>
  </customSheetViews>
  <printOptions horizontalCentered="1" verticalCentered="1"/>
  <pageMargins left="0" right="0" top="0" bottom="0" header="0" footer="0"/>
  <pageSetup scale="85" orientation="portrait" r:id="rId13"/>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5"/>
  <sheetViews>
    <sheetView view="pageBreakPreview" zoomScale="60" zoomScaleNormal="100" workbookViewId="0">
      <selection activeCell="A3" sqref="A3:G3"/>
    </sheetView>
  </sheetViews>
  <sheetFormatPr defaultColWidth="8.85546875" defaultRowHeight="11.25"/>
  <cols>
    <col min="1" max="1" width="6.42578125" style="2360" customWidth="1"/>
    <col min="2" max="2" width="5.28515625" style="2360" bestFit="1" customWidth="1"/>
    <col min="3" max="3" width="4.140625" style="2360" bestFit="1" customWidth="1"/>
    <col min="4" max="4" width="37.7109375" style="2360" bestFit="1" customWidth="1"/>
    <col min="5" max="5" width="9.5703125" style="2360" customWidth="1"/>
    <col min="6" max="6" width="18.7109375" style="2360" customWidth="1"/>
    <col min="7" max="7" width="19" style="2360" customWidth="1"/>
    <col min="8" max="8" width="6.42578125" style="2360" customWidth="1"/>
    <col min="9" max="9" width="7.42578125" style="2360" customWidth="1"/>
    <col min="10" max="10" width="4.7109375" style="2360" customWidth="1"/>
    <col min="11" max="11" width="19.85546875" style="2360" bestFit="1" customWidth="1"/>
    <col min="12" max="12" width="20.140625" style="2360" bestFit="1" customWidth="1"/>
    <col min="13" max="13" width="13.28515625" style="2360" customWidth="1"/>
    <col min="14" max="14" width="11.7109375" style="2360" customWidth="1"/>
    <col min="15" max="15" width="10.140625" style="2360" customWidth="1"/>
    <col min="16" max="16" width="8.85546875" style="2360"/>
    <col min="17" max="17" width="2.42578125" style="2360" customWidth="1"/>
    <col min="18" max="16384" width="8.85546875" style="2360"/>
  </cols>
  <sheetData>
    <row r="1" spans="1:20" ht="12">
      <c r="A1" s="3505">
        <v>82</v>
      </c>
      <c r="B1" s="2359"/>
      <c r="C1" s="2359"/>
      <c r="D1" s="2359"/>
      <c r="E1" s="2359"/>
      <c r="G1" s="2361"/>
      <c r="H1" s="2306" t="s">
        <v>3204</v>
      </c>
      <c r="I1" s="2359" t="s">
        <v>3204</v>
      </c>
      <c r="J1" s="2363"/>
      <c r="K1" s="2359"/>
      <c r="L1" s="2359"/>
      <c r="M1" s="2359"/>
      <c r="N1" s="2359"/>
      <c r="O1" s="2360">
        <v>83</v>
      </c>
      <c r="Q1" s="2364"/>
      <c r="R1" s="2364"/>
      <c r="S1" s="2365"/>
      <c r="T1" s="2364"/>
    </row>
    <row r="2" spans="1:20" s="2369" customFormat="1" ht="12">
      <c r="A2" s="2366" t="s">
        <v>2726</v>
      </c>
      <c r="B2" s="2367"/>
      <c r="C2" s="2367"/>
      <c r="D2" s="2367"/>
      <c r="E2" s="2367"/>
      <c r="F2" s="2367"/>
      <c r="G2" s="2367"/>
      <c r="H2" s="2368"/>
      <c r="I2" s="3894" t="s">
        <v>2726</v>
      </c>
      <c r="J2" s="3895"/>
      <c r="K2" s="3895"/>
      <c r="L2" s="3895"/>
      <c r="M2" s="3895"/>
      <c r="N2" s="3895"/>
      <c r="O2" s="3896"/>
    </row>
    <row r="3" spans="1:20" ht="12">
      <c r="A3" s="2370" t="s">
        <v>295</v>
      </c>
      <c r="B3" s="2371"/>
      <c r="C3" s="2371"/>
      <c r="D3" s="2371"/>
      <c r="E3" s="2371"/>
      <c r="F3" s="2371"/>
      <c r="G3" s="2371"/>
      <c r="H3" s="2372"/>
      <c r="I3" s="2370" t="s">
        <v>295</v>
      </c>
      <c r="J3" s="2371"/>
      <c r="K3" s="2371"/>
      <c r="L3" s="2371"/>
      <c r="M3" s="2371"/>
      <c r="N3" s="2371"/>
      <c r="O3" s="2372"/>
    </row>
    <row r="4" spans="1:20" ht="12">
      <c r="A4" s="2373"/>
      <c r="B4" s="2374"/>
      <c r="C4" s="2374"/>
      <c r="D4" s="2374"/>
      <c r="E4" s="2374"/>
      <c r="F4" s="2374"/>
      <c r="G4" s="2374"/>
      <c r="H4" s="2375"/>
      <c r="I4" s="2373"/>
      <c r="J4" s="2374"/>
      <c r="K4" s="2374"/>
      <c r="L4" s="2374"/>
      <c r="M4" s="2374"/>
      <c r="N4" s="2374"/>
      <c r="O4" s="2375"/>
    </row>
    <row r="5" spans="1:20" ht="12">
      <c r="A5" s="2376"/>
      <c r="B5" s="2376"/>
      <c r="C5" s="2377"/>
      <c r="D5" s="2378"/>
      <c r="E5" s="2379"/>
      <c r="F5" s="2379" t="s">
        <v>1126</v>
      </c>
      <c r="G5" s="2379" t="s">
        <v>1126</v>
      </c>
      <c r="H5" s="2379"/>
      <c r="I5" s="2379"/>
      <c r="J5" s="2376"/>
      <c r="K5" s="2380"/>
      <c r="L5" s="2380"/>
      <c r="M5" s="2380"/>
      <c r="N5" s="2380"/>
      <c r="O5" s="2380"/>
      <c r="P5" s="2381"/>
      <c r="Q5" s="2381"/>
      <c r="R5" s="2381"/>
    </row>
    <row r="6" spans="1:20" ht="12">
      <c r="A6" s="2382"/>
      <c r="B6" s="2382"/>
      <c r="C6" s="2383"/>
      <c r="D6" s="2380"/>
      <c r="E6" s="2384" t="s">
        <v>1133</v>
      </c>
      <c r="F6" s="2384" t="s">
        <v>1128</v>
      </c>
      <c r="G6" s="2384" t="s">
        <v>1129</v>
      </c>
      <c r="H6" s="2384"/>
      <c r="I6" s="2384"/>
      <c r="J6" s="2382"/>
      <c r="K6" s="2380"/>
      <c r="L6" s="2380"/>
      <c r="M6" s="2380"/>
      <c r="N6" s="2380"/>
      <c r="O6" s="2380"/>
      <c r="P6" s="2381"/>
      <c r="Q6" s="2381"/>
      <c r="R6" s="2381"/>
    </row>
    <row r="7" spans="1:20" ht="12">
      <c r="A7" s="2385" t="s">
        <v>7</v>
      </c>
      <c r="B7" s="2385" t="s">
        <v>71</v>
      </c>
      <c r="C7" s="2386"/>
      <c r="D7" s="2380"/>
      <c r="E7" s="2384" t="s">
        <v>2727</v>
      </c>
      <c r="F7" s="2384" t="s">
        <v>2728</v>
      </c>
      <c r="G7" s="2384" t="s">
        <v>1135</v>
      </c>
      <c r="H7" s="2385" t="s">
        <v>7</v>
      </c>
      <c r="I7" s="2385" t="s">
        <v>7</v>
      </c>
      <c r="J7" s="2385" t="s">
        <v>71</v>
      </c>
      <c r="K7" s="2387" t="s">
        <v>1130</v>
      </c>
      <c r="L7" s="2387" t="s">
        <v>1131</v>
      </c>
      <c r="M7" s="2387" t="s">
        <v>1132</v>
      </c>
      <c r="N7" s="2387" t="s">
        <v>1133</v>
      </c>
      <c r="O7" s="2385" t="s">
        <v>7</v>
      </c>
      <c r="P7" s="2388"/>
      <c r="Q7" s="2381"/>
      <c r="R7" s="2381"/>
    </row>
    <row r="8" spans="1:20" ht="12">
      <c r="A8" s="2385" t="s">
        <v>17</v>
      </c>
      <c r="B8" s="2385" t="s">
        <v>17</v>
      </c>
      <c r="C8" s="2389"/>
      <c r="D8" s="2387" t="s">
        <v>547</v>
      </c>
      <c r="E8" s="2385" t="s">
        <v>81</v>
      </c>
      <c r="F8" s="2384" t="s">
        <v>2729</v>
      </c>
      <c r="G8" s="2384" t="s">
        <v>1139</v>
      </c>
      <c r="H8" s="2385" t="s">
        <v>17</v>
      </c>
      <c r="I8" s="2385" t="s">
        <v>17</v>
      </c>
      <c r="J8" s="2385" t="s">
        <v>17</v>
      </c>
      <c r="K8" s="2387" t="s">
        <v>1136</v>
      </c>
      <c r="L8" s="2387" t="s">
        <v>1136</v>
      </c>
      <c r="M8" s="2387" t="s">
        <v>1136</v>
      </c>
      <c r="N8" s="2387" t="s">
        <v>1137</v>
      </c>
      <c r="O8" s="2385" t="s">
        <v>17</v>
      </c>
      <c r="P8" s="2388"/>
      <c r="Q8" s="2381"/>
      <c r="R8" s="2381"/>
    </row>
    <row r="9" spans="1:20" ht="12.75" thickBot="1">
      <c r="A9" s="2390"/>
      <c r="B9" s="2390"/>
      <c r="C9" s="2373"/>
      <c r="D9" s="2391" t="s">
        <v>24</v>
      </c>
      <c r="E9" s="2392" t="s">
        <v>25</v>
      </c>
      <c r="F9" s="2393" t="s">
        <v>26</v>
      </c>
      <c r="G9" s="2393" t="s">
        <v>27</v>
      </c>
      <c r="H9" s="2390"/>
      <c r="I9" s="2390"/>
      <c r="J9" s="2390"/>
      <c r="K9" s="2394" t="s">
        <v>28</v>
      </c>
      <c r="L9" s="2394" t="s">
        <v>29</v>
      </c>
      <c r="M9" s="2394" t="s">
        <v>30</v>
      </c>
      <c r="N9" s="2394" t="s">
        <v>31</v>
      </c>
      <c r="O9" s="2394"/>
      <c r="P9" s="2388"/>
      <c r="Q9" s="2381"/>
      <c r="R9" s="2381"/>
    </row>
    <row r="10" spans="1:20" ht="12">
      <c r="A10" s="2392">
        <v>1</v>
      </c>
      <c r="B10" s="2390"/>
      <c r="C10" s="2395" t="s">
        <v>1140</v>
      </c>
      <c r="D10" s="2375" t="s">
        <v>2730</v>
      </c>
      <c r="E10" s="2396">
        <v>13</v>
      </c>
      <c r="F10" s="2397"/>
      <c r="G10" s="2398"/>
      <c r="H10" s="2392">
        <v>1</v>
      </c>
      <c r="I10" s="2392">
        <v>1</v>
      </c>
      <c r="J10" s="2390"/>
      <c r="K10" s="2396">
        <v>3</v>
      </c>
      <c r="L10" s="2399"/>
      <c r="M10" s="2397">
        <v>3</v>
      </c>
      <c r="N10" s="2398">
        <v>16</v>
      </c>
      <c r="O10" s="2392">
        <v>1</v>
      </c>
      <c r="P10" s="2388"/>
      <c r="Q10" s="2381"/>
      <c r="R10" s="2381"/>
    </row>
    <row r="11" spans="1:20" ht="12">
      <c r="A11" s="2392">
        <v>2</v>
      </c>
      <c r="B11" s="2390"/>
      <c r="C11" s="2395">
        <v>-3</v>
      </c>
      <c r="D11" s="2375" t="s">
        <v>1143</v>
      </c>
      <c r="E11" s="2400"/>
      <c r="F11" s="2390"/>
      <c r="G11" s="2401"/>
      <c r="H11" s="2392">
        <v>2</v>
      </c>
      <c r="I11" s="2392">
        <v>2</v>
      </c>
      <c r="J11" s="2390"/>
      <c r="K11" s="2400"/>
      <c r="L11" s="2402"/>
      <c r="M11" s="2390"/>
      <c r="N11" s="2401"/>
      <c r="O11" s="2392">
        <v>2</v>
      </c>
      <c r="P11" s="2381"/>
      <c r="Q11" s="2381"/>
      <c r="R11" s="2381"/>
    </row>
    <row r="12" spans="1:20" ht="12">
      <c r="A12" s="2392">
        <v>3</v>
      </c>
      <c r="B12" s="2390"/>
      <c r="C12" s="2395">
        <f t="shared" ref="C12:C17" si="0">C11-1</f>
        <v>-4</v>
      </c>
      <c r="D12" s="2375" t="s">
        <v>2731</v>
      </c>
      <c r="E12" s="2400"/>
      <c r="F12" s="2390"/>
      <c r="G12" s="2401"/>
      <c r="H12" s="2392">
        <v>3</v>
      </c>
      <c r="I12" s="2392">
        <v>3</v>
      </c>
      <c r="J12" s="2390"/>
      <c r="K12" s="2400"/>
      <c r="L12" s="2402"/>
      <c r="M12" s="2390"/>
      <c r="N12" s="2401"/>
      <c r="O12" s="2392">
        <v>3</v>
      </c>
      <c r="P12" s="2381"/>
      <c r="Q12" s="2381"/>
      <c r="R12" s="2381"/>
    </row>
    <row r="13" spans="1:20" ht="12">
      <c r="A13" s="2392">
        <v>4</v>
      </c>
      <c r="B13" s="2390"/>
      <c r="C13" s="2395">
        <f t="shared" si="0"/>
        <v>-5</v>
      </c>
      <c r="D13" s="2375" t="s">
        <v>1147</v>
      </c>
      <c r="E13" s="2400"/>
      <c r="F13" s="2390"/>
      <c r="G13" s="2401"/>
      <c r="H13" s="2392">
        <v>4</v>
      </c>
      <c r="I13" s="2392">
        <v>4</v>
      </c>
      <c r="J13" s="2390"/>
      <c r="K13" s="2400"/>
      <c r="L13" s="2402"/>
      <c r="M13" s="2390"/>
      <c r="N13" s="2401"/>
      <c r="O13" s="2392">
        <v>4</v>
      </c>
      <c r="P13" s="2381"/>
      <c r="Q13" s="2381"/>
      <c r="R13" s="2381"/>
    </row>
    <row r="14" spans="1:20" ht="12">
      <c r="A14" s="2392">
        <v>5</v>
      </c>
      <c r="B14" s="2390"/>
      <c r="C14" s="2395">
        <f t="shared" si="0"/>
        <v>-6</v>
      </c>
      <c r="D14" s="2375" t="s">
        <v>2732</v>
      </c>
      <c r="E14" s="2400"/>
      <c r="F14" s="2390"/>
      <c r="G14" s="2401"/>
      <c r="H14" s="2392">
        <v>5</v>
      </c>
      <c r="I14" s="2392">
        <v>5</v>
      </c>
      <c r="J14" s="2390"/>
      <c r="K14" s="2400"/>
      <c r="L14" s="2402"/>
      <c r="M14" s="2390"/>
      <c r="N14" s="2401"/>
      <c r="O14" s="2392">
        <v>5</v>
      </c>
      <c r="P14" s="2381"/>
      <c r="Q14" s="2381"/>
      <c r="R14" s="2381"/>
    </row>
    <row r="15" spans="1:20" ht="12">
      <c r="A15" s="2392">
        <v>6</v>
      </c>
      <c r="B15" s="2390"/>
      <c r="C15" s="2395">
        <f t="shared" si="0"/>
        <v>-7</v>
      </c>
      <c r="D15" s="2375" t="s">
        <v>1151</v>
      </c>
      <c r="E15" s="2400"/>
      <c r="F15" s="2390"/>
      <c r="G15" s="2401"/>
      <c r="H15" s="2392">
        <v>6</v>
      </c>
      <c r="I15" s="2392">
        <v>6</v>
      </c>
      <c r="J15" s="2390"/>
      <c r="K15" s="2400"/>
      <c r="L15" s="2402"/>
      <c r="M15" s="2390"/>
      <c r="N15" s="2401"/>
      <c r="O15" s="2392">
        <v>6</v>
      </c>
      <c r="P15" s="2381"/>
      <c r="Q15" s="2381"/>
      <c r="R15" s="2381"/>
    </row>
    <row r="16" spans="1:20" ht="12">
      <c r="A16" s="2392">
        <v>7</v>
      </c>
      <c r="B16" s="2390"/>
      <c r="C16" s="2395">
        <f t="shared" si="0"/>
        <v>-8</v>
      </c>
      <c r="D16" s="2375" t="s">
        <v>1153</v>
      </c>
      <c r="E16" s="2400"/>
      <c r="F16" s="2390"/>
      <c r="G16" s="2401"/>
      <c r="H16" s="2392">
        <v>7</v>
      </c>
      <c r="I16" s="2392">
        <v>7</v>
      </c>
      <c r="J16" s="2390"/>
      <c r="K16" s="2400"/>
      <c r="L16" s="2402"/>
      <c r="M16" s="2390"/>
      <c r="N16" s="2401"/>
      <c r="O16" s="2392">
        <v>7</v>
      </c>
      <c r="P16" s="2381"/>
      <c r="Q16" s="2381"/>
      <c r="R16" s="2381"/>
    </row>
    <row r="17" spans="1:18" ht="12">
      <c r="A17" s="2392">
        <v>8</v>
      </c>
      <c r="B17" s="2390"/>
      <c r="C17" s="2395">
        <f t="shared" si="0"/>
        <v>-9</v>
      </c>
      <c r="D17" s="2375" t="s">
        <v>1155</v>
      </c>
      <c r="E17" s="2400"/>
      <c r="F17" s="2390"/>
      <c r="G17" s="2401"/>
      <c r="H17" s="2392">
        <v>8</v>
      </c>
      <c r="I17" s="2392">
        <v>8</v>
      </c>
      <c r="J17" s="2390"/>
      <c r="K17" s="2400"/>
      <c r="L17" s="2402"/>
      <c r="M17" s="2390"/>
      <c r="N17" s="2401"/>
      <c r="O17" s="2392">
        <v>8</v>
      </c>
      <c r="P17" s="2381"/>
      <c r="Q17" s="2381"/>
      <c r="R17" s="2381"/>
    </row>
    <row r="18" spans="1:18" ht="12">
      <c r="A18" s="2392">
        <v>9</v>
      </c>
      <c r="B18" s="2390"/>
      <c r="C18" s="2395">
        <v>-11</v>
      </c>
      <c r="D18" s="2375" t="s">
        <v>1157</v>
      </c>
      <c r="E18" s="2400"/>
      <c r="F18" s="2390"/>
      <c r="G18" s="2401"/>
      <c r="H18" s="2392">
        <v>9</v>
      </c>
      <c r="I18" s="2392">
        <v>9</v>
      </c>
      <c r="J18" s="2390"/>
      <c r="K18" s="2400"/>
      <c r="L18" s="2402"/>
      <c r="M18" s="2390"/>
      <c r="N18" s="2401"/>
      <c r="O18" s="2392">
        <v>9</v>
      </c>
      <c r="P18" s="2381"/>
      <c r="Q18" s="2381"/>
      <c r="R18" s="2381"/>
    </row>
    <row r="19" spans="1:18" ht="12">
      <c r="A19" s="2392">
        <v>10</v>
      </c>
      <c r="B19" s="2390"/>
      <c r="C19" s="2395">
        <v>-13</v>
      </c>
      <c r="D19" s="2375" t="s">
        <v>2733</v>
      </c>
      <c r="E19" s="2400"/>
      <c r="F19" s="2390"/>
      <c r="G19" s="2401"/>
      <c r="H19" s="2392">
        <v>10</v>
      </c>
      <c r="I19" s="2392">
        <v>10</v>
      </c>
      <c r="J19" s="2390"/>
      <c r="K19" s="2400"/>
      <c r="L19" s="2402"/>
      <c r="M19" s="2390"/>
      <c r="N19" s="2401"/>
      <c r="O19" s="2392">
        <v>10</v>
      </c>
      <c r="P19" s="2381"/>
      <c r="Q19" s="2381"/>
      <c r="R19" s="2381"/>
    </row>
    <row r="20" spans="1:18" ht="12">
      <c r="A20" s="2392">
        <v>11</v>
      </c>
      <c r="B20" s="2390"/>
      <c r="C20" s="2395">
        <v>-16</v>
      </c>
      <c r="D20" s="2375" t="s">
        <v>1161</v>
      </c>
      <c r="E20" s="2400"/>
      <c r="F20" s="2390"/>
      <c r="G20" s="2401"/>
      <c r="H20" s="2392">
        <v>11</v>
      </c>
      <c r="I20" s="2392">
        <v>11</v>
      </c>
      <c r="J20" s="2390"/>
      <c r="K20" s="2400"/>
      <c r="L20" s="2402"/>
      <c r="M20" s="2390"/>
      <c r="N20" s="2401"/>
      <c r="O20" s="2392">
        <v>11</v>
      </c>
      <c r="P20" s="2381"/>
      <c r="Q20" s="2381"/>
      <c r="R20" s="2381"/>
    </row>
    <row r="21" spans="1:18" ht="12">
      <c r="A21" s="2392">
        <v>12</v>
      </c>
      <c r="B21" s="2390"/>
      <c r="C21" s="2395">
        <f>C20-1</f>
        <v>-17</v>
      </c>
      <c r="D21" s="2375" t="s">
        <v>1163</v>
      </c>
      <c r="E21" s="2400"/>
      <c r="F21" s="2390"/>
      <c r="G21" s="2401"/>
      <c r="H21" s="2392">
        <v>12</v>
      </c>
      <c r="I21" s="2392">
        <v>12</v>
      </c>
      <c r="J21" s="2390"/>
      <c r="K21" s="2400"/>
      <c r="L21" s="2402"/>
      <c r="M21" s="2390"/>
      <c r="N21" s="2401"/>
      <c r="O21" s="2392">
        <v>12</v>
      </c>
      <c r="P21" s="2381"/>
      <c r="Q21" s="2381"/>
      <c r="R21" s="2381"/>
    </row>
    <row r="22" spans="1:18" ht="12">
      <c r="A22" s="2392">
        <v>13</v>
      </c>
      <c r="B22" s="2390"/>
      <c r="C22" s="2395">
        <f>C21-1</f>
        <v>-18</v>
      </c>
      <c r="D22" s="2375" t="s">
        <v>1165</v>
      </c>
      <c r="E22" s="2400"/>
      <c r="F22" s="2390"/>
      <c r="G22" s="2401"/>
      <c r="H22" s="2392">
        <v>13</v>
      </c>
      <c r="I22" s="2392">
        <v>13</v>
      </c>
      <c r="J22" s="2390"/>
      <c r="K22" s="2400"/>
      <c r="L22" s="2402"/>
      <c r="M22" s="2390"/>
      <c r="N22" s="2401"/>
      <c r="O22" s="2392">
        <v>13</v>
      </c>
      <c r="P22" s="2381"/>
      <c r="Q22" s="2381"/>
      <c r="R22" s="2381"/>
    </row>
    <row r="23" spans="1:18" ht="12">
      <c r="A23" s="2392">
        <v>14</v>
      </c>
      <c r="B23" s="2390"/>
      <c r="C23" s="2395">
        <f>C22-1</f>
        <v>-19</v>
      </c>
      <c r="D23" s="2375" t="s">
        <v>1167</v>
      </c>
      <c r="E23" s="2400"/>
      <c r="F23" s="2390"/>
      <c r="G23" s="2401"/>
      <c r="H23" s="2392">
        <v>14</v>
      </c>
      <c r="I23" s="2392">
        <v>14</v>
      </c>
      <c r="J23" s="2390"/>
      <c r="K23" s="2400"/>
      <c r="L23" s="2402"/>
      <c r="M23" s="2390"/>
      <c r="N23" s="2401"/>
      <c r="O23" s="2392">
        <v>14</v>
      </c>
      <c r="P23" s="2381"/>
      <c r="Q23" s="2381"/>
      <c r="R23" s="2381"/>
    </row>
    <row r="24" spans="1:18" ht="12">
      <c r="A24" s="2392">
        <v>15</v>
      </c>
      <c r="B24" s="2390"/>
      <c r="C24" s="2395">
        <f>C23-1</f>
        <v>-20</v>
      </c>
      <c r="D24" s="2375" t="s">
        <v>1169</v>
      </c>
      <c r="E24" s="2400"/>
      <c r="F24" s="2390"/>
      <c r="G24" s="2401"/>
      <c r="H24" s="2392">
        <v>15</v>
      </c>
      <c r="I24" s="2392">
        <v>15</v>
      </c>
      <c r="J24" s="2390"/>
      <c r="K24" s="2400"/>
      <c r="L24" s="2402"/>
      <c r="M24" s="2390"/>
      <c r="N24" s="2401"/>
      <c r="O24" s="2392">
        <v>15</v>
      </c>
      <c r="P24" s="2381"/>
      <c r="Q24" s="2381"/>
      <c r="R24" s="2381"/>
    </row>
    <row r="25" spans="1:18" ht="12">
      <c r="A25" s="2392">
        <v>16</v>
      </c>
      <c r="B25" s="2390"/>
      <c r="C25" s="2395">
        <v>-22</v>
      </c>
      <c r="D25" s="2375" t="s">
        <v>1171</v>
      </c>
      <c r="E25" s="2400"/>
      <c r="F25" s="2390"/>
      <c r="G25" s="2401"/>
      <c r="H25" s="2392">
        <v>16</v>
      </c>
      <c r="I25" s="2392">
        <v>16</v>
      </c>
      <c r="J25" s="2390"/>
      <c r="K25" s="2400"/>
      <c r="L25" s="2402"/>
      <c r="M25" s="2390"/>
      <c r="N25" s="2401"/>
      <c r="O25" s="2392">
        <v>16</v>
      </c>
      <c r="P25" s="2381"/>
      <c r="Q25" s="2381"/>
      <c r="R25" s="2381"/>
    </row>
    <row r="26" spans="1:18" ht="12">
      <c r="A26" s="2392">
        <v>17</v>
      </c>
      <c r="B26" s="2390"/>
      <c r="C26" s="2395">
        <f>C25-1</f>
        <v>-23</v>
      </c>
      <c r="D26" s="2375" t="s">
        <v>1173</v>
      </c>
      <c r="E26" s="2400"/>
      <c r="F26" s="2390"/>
      <c r="G26" s="2401"/>
      <c r="H26" s="2392">
        <v>17</v>
      </c>
      <c r="I26" s="2392">
        <v>17</v>
      </c>
      <c r="J26" s="2390"/>
      <c r="K26" s="2400"/>
      <c r="L26" s="2402"/>
      <c r="M26" s="2390"/>
      <c r="N26" s="2401"/>
      <c r="O26" s="2392">
        <v>17</v>
      </c>
      <c r="P26" s="2381"/>
      <c r="Q26" s="2381"/>
      <c r="R26" s="2381"/>
    </row>
    <row r="27" spans="1:18" ht="12">
      <c r="A27" s="2392">
        <v>18</v>
      </c>
      <c r="B27" s="2390"/>
      <c r="C27" s="2395">
        <f>C26-1</f>
        <v>-24</v>
      </c>
      <c r="D27" s="2375" t="s">
        <v>1175</v>
      </c>
      <c r="E27" s="2400"/>
      <c r="F27" s="2390"/>
      <c r="G27" s="2401"/>
      <c r="H27" s="2392">
        <v>18</v>
      </c>
      <c r="I27" s="2392">
        <v>18</v>
      </c>
      <c r="J27" s="2390"/>
      <c r="K27" s="2400"/>
      <c r="L27" s="2402"/>
      <c r="M27" s="2390"/>
      <c r="N27" s="2401"/>
      <c r="O27" s="2392">
        <v>18</v>
      </c>
      <c r="P27" s="2381"/>
      <c r="Q27" s="2381"/>
      <c r="R27" s="2381"/>
    </row>
    <row r="28" spans="1:18" ht="12">
      <c r="A28" s="2392">
        <v>19</v>
      </c>
      <c r="B28" s="2390"/>
      <c r="C28" s="2395">
        <f>C27-1</f>
        <v>-25</v>
      </c>
      <c r="D28" s="2375" t="s">
        <v>1177</v>
      </c>
      <c r="E28" s="2400"/>
      <c r="F28" s="2390"/>
      <c r="G28" s="2401"/>
      <c r="H28" s="2392">
        <v>19</v>
      </c>
      <c r="I28" s="2392">
        <v>19</v>
      </c>
      <c r="J28" s="2390"/>
      <c r="K28" s="2400"/>
      <c r="L28" s="2402"/>
      <c r="M28" s="2390"/>
      <c r="N28" s="2401"/>
      <c r="O28" s="2392">
        <v>19</v>
      </c>
      <c r="P28" s="2381"/>
      <c r="Q28" s="2381"/>
      <c r="R28" s="2381"/>
    </row>
    <row r="29" spans="1:18" ht="12">
      <c r="A29" s="2392">
        <v>20</v>
      </c>
      <c r="B29" s="2390"/>
      <c r="C29" s="2395">
        <f>C28-1</f>
        <v>-26</v>
      </c>
      <c r="D29" s="2375" t="s">
        <v>1179</v>
      </c>
      <c r="E29" s="2403">
        <v>75770</v>
      </c>
      <c r="F29" s="2390"/>
      <c r="G29" s="2401"/>
      <c r="H29" s="2392">
        <v>20</v>
      </c>
      <c r="I29" s="2392">
        <v>20</v>
      </c>
      <c r="J29" s="2390"/>
      <c r="K29" s="2403">
        <v>8362</v>
      </c>
      <c r="L29" s="2402"/>
      <c r="M29" s="2404">
        <v>8362</v>
      </c>
      <c r="N29" s="2405">
        <v>84132</v>
      </c>
      <c r="O29" s="2392">
        <v>20</v>
      </c>
      <c r="P29" s="2381"/>
      <c r="Q29" s="2381"/>
      <c r="R29" s="2381"/>
    </row>
    <row r="30" spans="1:18" ht="12">
      <c r="A30" s="2392">
        <v>21</v>
      </c>
      <c r="B30" s="2390"/>
      <c r="C30" s="2395">
        <f>C29-1</f>
        <v>-27</v>
      </c>
      <c r="D30" s="2375" t="s">
        <v>2734</v>
      </c>
      <c r="E30" s="2403">
        <v>417194</v>
      </c>
      <c r="F30" s="2390"/>
      <c r="G30" s="2401"/>
      <c r="H30" s="2392">
        <v>21</v>
      </c>
      <c r="I30" s="2392">
        <v>21</v>
      </c>
      <c r="J30" s="2390"/>
      <c r="K30" s="2403">
        <v>211220</v>
      </c>
      <c r="L30" s="2402"/>
      <c r="M30" s="2404">
        <v>211220</v>
      </c>
      <c r="N30" s="2405">
        <v>628414</v>
      </c>
      <c r="O30" s="2392">
        <v>21</v>
      </c>
      <c r="P30" s="2381"/>
      <c r="Q30" s="2381"/>
      <c r="R30" s="2381"/>
    </row>
    <row r="31" spans="1:18" ht="12">
      <c r="A31" s="2392">
        <v>22</v>
      </c>
      <c r="B31" s="2390"/>
      <c r="C31" s="2395">
        <v>-29</v>
      </c>
      <c r="D31" s="2375" t="s">
        <v>1183</v>
      </c>
      <c r="E31" s="2403"/>
      <c r="F31" s="2390"/>
      <c r="G31" s="2401"/>
      <c r="H31" s="2392">
        <v>22</v>
      </c>
      <c r="I31" s="2392">
        <v>22</v>
      </c>
      <c r="J31" s="2390"/>
      <c r="K31" s="2403"/>
      <c r="L31" s="2402"/>
      <c r="M31" s="2404"/>
      <c r="N31" s="2405"/>
      <c r="O31" s="2392">
        <v>22</v>
      </c>
      <c r="P31" s="2381"/>
      <c r="Q31" s="2381"/>
      <c r="R31" s="2381"/>
    </row>
    <row r="32" spans="1:18" ht="12">
      <c r="A32" s="2392">
        <v>23</v>
      </c>
      <c r="B32" s="2390"/>
      <c r="C32" s="2395">
        <v>-31</v>
      </c>
      <c r="D32" s="2375" t="s">
        <v>2735</v>
      </c>
      <c r="E32" s="2403"/>
      <c r="F32" s="2390"/>
      <c r="G32" s="2401"/>
      <c r="H32" s="2392">
        <v>23</v>
      </c>
      <c r="I32" s="2392">
        <v>23</v>
      </c>
      <c r="J32" s="2390"/>
      <c r="K32" s="2403"/>
      <c r="L32" s="2402"/>
      <c r="M32" s="2404"/>
      <c r="N32" s="2405"/>
      <c r="O32" s="2392">
        <v>23</v>
      </c>
      <c r="P32" s="2381"/>
      <c r="Q32" s="2381"/>
      <c r="R32" s="2381"/>
    </row>
    <row r="33" spans="1:18" ht="12">
      <c r="A33" s="2392">
        <v>24</v>
      </c>
      <c r="B33" s="2390"/>
      <c r="C33" s="2395">
        <v>-35</v>
      </c>
      <c r="D33" s="2375" t="s">
        <v>1187</v>
      </c>
      <c r="E33" s="2403"/>
      <c r="F33" s="2390"/>
      <c r="G33" s="2401"/>
      <c r="H33" s="2392">
        <v>24</v>
      </c>
      <c r="I33" s="2392">
        <v>24</v>
      </c>
      <c r="J33" s="2390"/>
      <c r="K33" s="2403"/>
      <c r="L33" s="2402"/>
      <c r="M33" s="2404"/>
      <c r="N33" s="2405"/>
      <c r="O33" s="2392">
        <v>24</v>
      </c>
      <c r="P33" s="2381"/>
      <c r="Q33" s="2381"/>
      <c r="R33" s="2381"/>
    </row>
    <row r="34" spans="1:18" ht="12">
      <c r="A34" s="2392">
        <v>25</v>
      </c>
      <c r="B34" s="2390"/>
      <c r="C34" s="2395">
        <v>-37</v>
      </c>
      <c r="D34" s="2375" t="s">
        <v>1189</v>
      </c>
      <c r="E34" s="2403">
        <v>52</v>
      </c>
      <c r="F34" s="2390"/>
      <c r="G34" s="2401"/>
      <c r="H34" s="2392">
        <v>25</v>
      </c>
      <c r="I34" s="2392">
        <v>25</v>
      </c>
      <c r="J34" s="2390"/>
      <c r="K34" s="2403"/>
      <c r="L34" s="2402"/>
      <c r="M34" s="2404"/>
      <c r="N34" s="2405">
        <v>52</v>
      </c>
      <c r="O34" s="2392">
        <v>25</v>
      </c>
      <c r="P34" s="2381"/>
      <c r="Q34" s="2381"/>
      <c r="R34" s="2381"/>
    </row>
    <row r="35" spans="1:18" ht="12">
      <c r="A35" s="2392">
        <v>26</v>
      </c>
      <c r="B35" s="2390"/>
      <c r="C35" s="2395">
        <v>-39</v>
      </c>
      <c r="D35" s="2375" t="s">
        <v>2736</v>
      </c>
      <c r="E35" s="2403"/>
      <c r="F35" s="2390"/>
      <c r="G35" s="2401"/>
      <c r="H35" s="2392">
        <v>26</v>
      </c>
      <c r="I35" s="2392">
        <v>26</v>
      </c>
      <c r="J35" s="2390"/>
      <c r="K35" s="2403"/>
      <c r="L35" s="2402"/>
      <c r="M35" s="2404"/>
      <c r="N35" s="2405"/>
      <c r="O35" s="2392">
        <v>26</v>
      </c>
      <c r="P35" s="2381"/>
      <c r="Q35" s="2381"/>
      <c r="R35" s="2381"/>
    </row>
    <row r="36" spans="1:18" ht="12">
      <c r="A36" s="2392">
        <v>27</v>
      </c>
      <c r="B36" s="2390"/>
      <c r="C36" s="2395" t="s">
        <v>1192</v>
      </c>
      <c r="D36" s="2375" t="s">
        <v>1193</v>
      </c>
      <c r="E36" s="2403"/>
      <c r="F36" s="2390"/>
      <c r="G36" s="2401"/>
      <c r="H36" s="2392">
        <v>27</v>
      </c>
      <c r="I36" s="2392">
        <v>27</v>
      </c>
      <c r="J36" s="2390"/>
      <c r="K36" s="2403"/>
      <c r="L36" s="2402"/>
      <c r="M36" s="2404"/>
      <c r="N36" s="2405"/>
      <c r="O36" s="2392">
        <v>27</v>
      </c>
      <c r="P36" s="2381"/>
      <c r="Q36" s="2381"/>
      <c r="R36" s="2381"/>
    </row>
    <row r="37" spans="1:18" ht="12">
      <c r="A37" s="2392">
        <v>28</v>
      </c>
      <c r="B37" s="2390"/>
      <c r="C37" s="2395">
        <v>-45</v>
      </c>
      <c r="D37" s="2375" t="s">
        <v>2737</v>
      </c>
      <c r="E37" s="2403"/>
      <c r="F37" s="2390"/>
      <c r="G37" s="2401"/>
      <c r="H37" s="2392">
        <v>28</v>
      </c>
      <c r="I37" s="2392">
        <v>28</v>
      </c>
      <c r="J37" s="2390"/>
      <c r="K37" s="2403"/>
      <c r="L37" s="2402"/>
      <c r="M37" s="2404"/>
      <c r="N37" s="2405"/>
      <c r="O37" s="2392">
        <v>28</v>
      </c>
      <c r="P37" s="2381"/>
      <c r="Q37" s="2381"/>
      <c r="R37" s="2381"/>
    </row>
    <row r="38" spans="1:18" ht="12">
      <c r="A38" s="2392">
        <v>29</v>
      </c>
      <c r="B38" s="2390"/>
      <c r="C38" s="2395"/>
      <c r="D38" s="2375" t="s">
        <v>1703</v>
      </c>
      <c r="E38" s="2403"/>
      <c r="F38" s="2390"/>
      <c r="G38" s="2401"/>
      <c r="H38" s="2392">
        <v>29</v>
      </c>
      <c r="I38" s="2392">
        <v>29</v>
      </c>
      <c r="J38" s="2390"/>
      <c r="K38" s="2403"/>
      <c r="L38" s="2402"/>
      <c r="M38" s="2404"/>
      <c r="N38" s="2405"/>
      <c r="O38" s="2392">
        <v>29</v>
      </c>
      <c r="P38" s="2381"/>
      <c r="Q38" s="2381"/>
      <c r="R38" s="2381"/>
    </row>
    <row r="39" spans="1:18" ht="12">
      <c r="A39" s="2392">
        <v>30</v>
      </c>
      <c r="B39" s="2390"/>
      <c r="C39" s="2406"/>
      <c r="D39" s="2375" t="s">
        <v>1197</v>
      </c>
      <c r="E39" s="2403">
        <v>493029</v>
      </c>
      <c r="F39" s="2390"/>
      <c r="G39" s="2401"/>
      <c r="H39" s="2392">
        <v>30</v>
      </c>
      <c r="I39" s="2392">
        <v>30</v>
      </c>
      <c r="J39" s="2390"/>
      <c r="K39" s="2403">
        <v>219585</v>
      </c>
      <c r="L39" s="2402"/>
      <c r="M39" s="2404">
        <v>219585</v>
      </c>
      <c r="N39" s="2405">
        <v>712614</v>
      </c>
      <c r="O39" s="2392">
        <v>30</v>
      </c>
      <c r="P39" s="2381"/>
      <c r="Q39" s="2381"/>
      <c r="R39" s="2381"/>
    </row>
    <row r="40" spans="1:18" ht="12">
      <c r="A40" s="2392">
        <v>31</v>
      </c>
      <c r="B40" s="2390"/>
      <c r="C40" s="2395">
        <v>-52</v>
      </c>
      <c r="D40" s="2375" t="s">
        <v>1254</v>
      </c>
      <c r="E40" s="2403">
        <v>138100</v>
      </c>
      <c r="F40" s="2390"/>
      <c r="G40" s="2401"/>
      <c r="H40" s="2392">
        <v>31</v>
      </c>
      <c r="I40" s="2392">
        <v>31</v>
      </c>
      <c r="J40" s="2390"/>
      <c r="K40" s="2403">
        <v>22443</v>
      </c>
      <c r="L40" s="2407">
        <v>138</v>
      </c>
      <c r="M40" s="2404">
        <v>22305</v>
      </c>
      <c r="N40" s="2405">
        <v>160405</v>
      </c>
      <c r="O40" s="2392">
        <v>31</v>
      </c>
      <c r="P40" s="2381"/>
      <c r="Q40" s="2381"/>
      <c r="R40" s="2381"/>
    </row>
    <row r="41" spans="1:18" ht="12">
      <c r="A41" s="2392">
        <v>32</v>
      </c>
      <c r="B41" s="2390"/>
      <c r="C41" s="2395">
        <f t="shared" ref="C41:C47" si="1">C40-1</f>
        <v>-53</v>
      </c>
      <c r="D41" s="2375" t="s">
        <v>2738</v>
      </c>
      <c r="E41" s="2403"/>
      <c r="F41" s="2390"/>
      <c r="G41" s="2401"/>
      <c r="H41" s="2392">
        <v>32</v>
      </c>
      <c r="I41" s="2392">
        <v>32</v>
      </c>
      <c r="J41" s="2390"/>
      <c r="K41" s="2403"/>
      <c r="L41" s="2407"/>
      <c r="M41" s="2404"/>
      <c r="N41" s="2405"/>
      <c r="O41" s="2392">
        <v>32</v>
      </c>
      <c r="P41" s="2381"/>
      <c r="Q41" s="2381"/>
      <c r="R41" s="2381"/>
    </row>
    <row r="42" spans="1:18" ht="12">
      <c r="A42" s="2392">
        <v>33</v>
      </c>
      <c r="B42" s="2390"/>
      <c r="C42" s="2395">
        <f t="shared" si="1"/>
        <v>-54</v>
      </c>
      <c r="D42" s="2375" t="s">
        <v>2739</v>
      </c>
      <c r="E42" s="2403"/>
      <c r="F42" s="2390"/>
      <c r="G42" s="2401"/>
      <c r="H42" s="2392">
        <v>33</v>
      </c>
      <c r="I42" s="2392">
        <v>33</v>
      </c>
      <c r="J42" s="2390"/>
      <c r="K42" s="2403"/>
      <c r="L42" s="2407"/>
      <c r="M42" s="2404"/>
      <c r="N42" s="2405"/>
      <c r="O42" s="2392">
        <v>33</v>
      </c>
      <c r="P42" s="2381"/>
      <c r="Q42" s="2381"/>
      <c r="R42" s="2381"/>
    </row>
    <row r="43" spans="1:18" ht="12">
      <c r="A43" s="2392">
        <v>34</v>
      </c>
      <c r="B43" s="2390"/>
      <c r="C43" s="2395">
        <f t="shared" si="1"/>
        <v>-55</v>
      </c>
      <c r="D43" s="2375" t="s">
        <v>1204</v>
      </c>
      <c r="E43" s="2403"/>
      <c r="F43" s="2390"/>
      <c r="G43" s="2401"/>
      <c r="H43" s="2392">
        <v>34</v>
      </c>
      <c r="I43" s="2392">
        <v>34</v>
      </c>
      <c r="J43" s="2390"/>
      <c r="K43" s="2403"/>
      <c r="L43" s="2407"/>
      <c r="M43" s="2404"/>
      <c r="N43" s="2405"/>
      <c r="O43" s="2392">
        <v>34</v>
      </c>
      <c r="P43" s="2381"/>
      <c r="Q43" s="2381"/>
      <c r="R43" s="2381"/>
    </row>
    <row r="44" spans="1:18" ht="12">
      <c r="A44" s="2392">
        <v>35</v>
      </c>
      <c r="B44" s="2390"/>
      <c r="C44" s="2395">
        <f t="shared" si="1"/>
        <v>-56</v>
      </c>
      <c r="D44" s="2375" t="s">
        <v>1206</v>
      </c>
      <c r="E44" s="2403"/>
      <c r="F44" s="2390"/>
      <c r="G44" s="2401"/>
      <c r="H44" s="2392">
        <v>35</v>
      </c>
      <c r="I44" s="2392">
        <v>35</v>
      </c>
      <c r="J44" s="2390"/>
      <c r="K44" s="2403"/>
      <c r="L44" s="2407"/>
      <c r="M44" s="2404"/>
      <c r="N44" s="2405"/>
      <c r="O44" s="2392">
        <v>35</v>
      </c>
      <c r="P44" s="2381"/>
      <c r="Q44" s="2381"/>
      <c r="R44" s="2381"/>
    </row>
    <row r="45" spans="1:18" ht="12">
      <c r="A45" s="2392">
        <v>36</v>
      </c>
      <c r="B45" s="2390"/>
      <c r="C45" s="2395">
        <f t="shared" si="1"/>
        <v>-57</v>
      </c>
      <c r="D45" s="2375" t="s">
        <v>1208</v>
      </c>
      <c r="E45" s="2403"/>
      <c r="F45" s="2390"/>
      <c r="G45" s="2401"/>
      <c r="H45" s="2392">
        <v>36</v>
      </c>
      <c r="I45" s="2392">
        <v>36</v>
      </c>
      <c r="J45" s="2390"/>
      <c r="K45" s="2403"/>
      <c r="L45" s="2407"/>
      <c r="M45" s="2404"/>
      <c r="N45" s="2405"/>
      <c r="O45" s="2392">
        <v>36</v>
      </c>
      <c r="P45" s="2381"/>
      <c r="Q45" s="2381"/>
      <c r="R45" s="2381"/>
    </row>
    <row r="46" spans="1:18" ht="12">
      <c r="A46" s="2392">
        <v>37</v>
      </c>
      <c r="B46" s="2390"/>
      <c r="C46" s="2395">
        <f t="shared" si="1"/>
        <v>-58</v>
      </c>
      <c r="D46" s="2375" t="s">
        <v>1210</v>
      </c>
      <c r="E46" s="2403">
        <v>383</v>
      </c>
      <c r="F46" s="2390"/>
      <c r="G46" s="2401"/>
      <c r="H46" s="2392">
        <v>37</v>
      </c>
      <c r="I46" s="2392">
        <v>37</v>
      </c>
      <c r="J46" s="2390"/>
      <c r="K46" s="2403"/>
      <c r="L46" s="2407"/>
      <c r="M46" s="2404"/>
      <c r="N46" s="2405">
        <v>383</v>
      </c>
      <c r="O46" s="2392">
        <v>37</v>
      </c>
      <c r="P46" s="2381"/>
      <c r="Q46" s="2381"/>
      <c r="R46" s="2381"/>
    </row>
    <row r="47" spans="1:18" ht="12">
      <c r="A47" s="2392">
        <v>38</v>
      </c>
      <c r="B47" s="2390"/>
      <c r="C47" s="2395">
        <f t="shared" si="1"/>
        <v>-59</v>
      </c>
      <c r="D47" s="2375" t="s">
        <v>2740</v>
      </c>
      <c r="E47" s="2403">
        <v>17628</v>
      </c>
      <c r="F47" s="2390"/>
      <c r="G47" s="2401"/>
      <c r="H47" s="2392">
        <v>38</v>
      </c>
      <c r="I47" s="2392">
        <v>38</v>
      </c>
      <c r="J47" s="2390"/>
      <c r="K47" s="2403">
        <v>52399</v>
      </c>
      <c r="L47" s="2407"/>
      <c r="M47" s="2404">
        <v>52399</v>
      </c>
      <c r="N47" s="2405">
        <v>70027</v>
      </c>
      <c r="O47" s="2392">
        <v>38</v>
      </c>
      <c r="P47" s="2381"/>
      <c r="Q47" s="2381"/>
      <c r="R47" s="2381"/>
    </row>
    <row r="48" spans="1:18" ht="12">
      <c r="A48" s="2392">
        <v>39</v>
      </c>
      <c r="B48" s="2390"/>
      <c r="C48" s="2395"/>
      <c r="D48" s="2375" t="s">
        <v>2741</v>
      </c>
      <c r="E48" s="2403">
        <v>156111</v>
      </c>
      <c r="F48" s="2390"/>
      <c r="G48" s="2401"/>
      <c r="H48" s="2392">
        <v>39</v>
      </c>
      <c r="I48" s="2392">
        <v>39</v>
      </c>
      <c r="J48" s="2390"/>
      <c r="K48" s="2403">
        <v>74842</v>
      </c>
      <c r="L48" s="2407">
        <v>138</v>
      </c>
      <c r="M48" s="2404">
        <v>74704</v>
      </c>
      <c r="N48" s="2405">
        <v>230815</v>
      </c>
      <c r="O48" s="2392">
        <v>39</v>
      </c>
      <c r="P48" s="2381"/>
      <c r="Q48" s="2381"/>
      <c r="R48" s="2381"/>
    </row>
    <row r="49" spans="1:18" ht="12">
      <c r="A49" s="2392">
        <v>40</v>
      </c>
      <c r="B49" s="2390"/>
      <c r="C49" s="2395">
        <v>-76</v>
      </c>
      <c r="D49" s="2375" t="s">
        <v>1215</v>
      </c>
      <c r="E49" s="2403"/>
      <c r="F49" s="2390"/>
      <c r="G49" s="2401"/>
      <c r="H49" s="2392">
        <v>40</v>
      </c>
      <c r="I49" s="2392">
        <v>40</v>
      </c>
      <c r="J49" s="2390"/>
      <c r="K49" s="2403"/>
      <c r="L49" s="2407"/>
      <c r="M49" s="2404"/>
      <c r="N49" s="2405"/>
      <c r="O49" s="2392">
        <v>40</v>
      </c>
      <c r="P49" s="2381"/>
      <c r="Q49" s="2381"/>
      <c r="R49" s="2381"/>
    </row>
    <row r="50" spans="1:18" ht="12">
      <c r="A50" s="2392">
        <v>41</v>
      </c>
      <c r="B50" s="2390"/>
      <c r="C50" s="2395">
        <v>-80</v>
      </c>
      <c r="D50" s="2375" t="s">
        <v>1217</v>
      </c>
      <c r="E50" s="2403"/>
      <c r="F50" s="2390"/>
      <c r="G50" s="2401"/>
      <c r="H50" s="2392">
        <v>41</v>
      </c>
      <c r="I50" s="2392">
        <v>41</v>
      </c>
      <c r="J50" s="2390"/>
      <c r="K50" s="2403"/>
      <c r="L50" s="2407"/>
      <c r="M50" s="2404"/>
      <c r="N50" s="2405"/>
      <c r="O50" s="2392">
        <v>41</v>
      </c>
      <c r="P50" s="2381"/>
      <c r="Q50" s="2381"/>
      <c r="R50" s="2381"/>
    </row>
    <row r="51" spans="1:18" ht="12">
      <c r="A51" s="2392">
        <v>42</v>
      </c>
      <c r="B51" s="2390"/>
      <c r="C51" s="2395">
        <v>-90</v>
      </c>
      <c r="D51" s="2375" t="s">
        <v>2742</v>
      </c>
      <c r="E51" s="2403">
        <v>317075</v>
      </c>
      <c r="F51" s="2390"/>
      <c r="G51" s="2401"/>
      <c r="H51" s="2392">
        <v>42</v>
      </c>
      <c r="I51" s="2392">
        <v>42</v>
      </c>
      <c r="J51" s="2390"/>
      <c r="K51" s="3587">
        <v>-29216</v>
      </c>
      <c r="L51" s="2407"/>
      <c r="M51" s="3588">
        <v>-29216</v>
      </c>
      <c r="N51" s="2405">
        <v>287859</v>
      </c>
      <c r="O51" s="2392">
        <v>42</v>
      </c>
      <c r="P51" s="2381"/>
      <c r="Q51" s="2381"/>
      <c r="R51" s="2381"/>
    </row>
    <row r="52" spans="1:18" ht="12.75" thickBot="1">
      <c r="A52" s="2392">
        <v>43</v>
      </c>
      <c r="B52" s="2390"/>
      <c r="C52" s="2408"/>
      <c r="D52" s="2375" t="s">
        <v>328</v>
      </c>
      <c r="E52" s="2409">
        <v>966215</v>
      </c>
      <c r="F52" s="2410"/>
      <c r="G52" s="2411"/>
      <c r="H52" s="2392">
        <v>43</v>
      </c>
      <c r="I52" s="2392">
        <v>43</v>
      </c>
      <c r="J52" s="2390"/>
      <c r="K52" s="2409">
        <v>265211</v>
      </c>
      <c r="L52" s="2412">
        <v>138</v>
      </c>
      <c r="M52" s="2413">
        <v>265073</v>
      </c>
      <c r="N52" s="2414">
        <v>1231288</v>
      </c>
      <c r="O52" s="2392">
        <v>43</v>
      </c>
      <c r="P52" s="2381"/>
      <c r="Q52" s="2381"/>
      <c r="R52" s="2381"/>
    </row>
    <row r="53" spans="1:18">
      <c r="A53" s="2415"/>
      <c r="B53" s="2416"/>
      <c r="C53" s="2417"/>
      <c r="D53" s="2416"/>
      <c r="E53" s="2416"/>
      <c r="F53" s="2416"/>
      <c r="G53" s="2416"/>
      <c r="H53" s="2418"/>
      <c r="I53" s="2415"/>
      <c r="J53" s="2416"/>
      <c r="K53" s="2416"/>
      <c r="L53" s="2416"/>
      <c r="M53" s="2416"/>
      <c r="N53" s="2416"/>
      <c r="O53" s="2419"/>
      <c r="P53" s="2381"/>
      <c r="Q53" s="2381"/>
      <c r="R53" s="2381"/>
    </row>
    <row r="54" spans="1:18" ht="12">
      <c r="A54" s="3897" t="s">
        <v>37</v>
      </c>
      <c r="B54" s="3898"/>
      <c r="C54" s="3898"/>
      <c r="D54" s="3898"/>
      <c r="E54" s="3898"/>
      <c r="F54" s="3898"/>
      <c r="G54" s="3898"/>
      <c r="H54" s="3899"/>
      <c r="I54" s="2420"/>
      <c r="J54" s="2381"/>
      <c r="K54" s="2381"/>
      <c r="L54" s="2381"/>
      <c r="M54" s="2381"/>
      <c r="N54" s="2381"/>
      <c r="O54" s="2421"/>
      <c r="P54" s="2381"/>
      <c r="Q54" s="2381"/>
      <c r="R54" s="2381"/>
    </row>
    <row r="55" spans="1:18">
      <c r="A55" s="3900" t="s">
        <v>295</v>
      </c>
      <c r="B55" s="3901"/>
      <c r="C55" s="3901"/>
      <c r="D55" s="3901"/>
      <c r="E55" s="3901"/>
      <c r="F55" s="3901"/>
      <c r="G55" s="3901"/>
      <c r="H55" s="3902"/>
      <c r="I55" s="2420"/>
      <c r="J55" s="2381"/>
      <c r="K55" s="2381"/>
      <c r="L55" s="2381"/>
      <c r="M55" s="2381"/>
      <c r="N55" s="2381"/>
      <c r="O55" s="2421"/>
      <c r="P55" s="2381"/>
      <c r="Q55" s="2381"/>
      <c r="R55" s="2381"/>
    </row>
    <row r="56" spans="1:18">
      <c r="A56" s="3211"/>
      <c r="B56" s="3212"/>
      <c r="C56" s="3212"/>
      <c r="D56" s="3212"/>
      <c r="E56" s="3212"/>
      <c r="F56" s="3212"/>
      <c r="G56" s="3212"/>
      <c r="H56" s="2421"/>
      <c r="I56" s="2420"/>
      <c r="J56" s="2381"/>
      <c r="K56" s="2381"/>
      <c r="L56" s="2381"/>
      <c r="M56" s="2381"/>
      <c r="N56" s="2381"/>
      <c r="O56" s="2421"/>
      <c r="P56" s="2381"/>
      <c r="Q56" s="2381"/>
      <c r="R56" s="2381"/>
    </row>
    <row r="57" spans="1:18" ht="12">
      <c r="A57" s="2423"/>
      <c r="B57" s="2424" t="s">
        <v>2743</v>
      </c>
      <c r="C57" s="2425"/>
      <c r="D57" s="2424"/>
      <c r="E57" s="2424"/>
      <c r="F57" s="2424"/>
      <c r="G57" s="2424"/>
      <c r="H57" s="2426"/>
      <c r="I57" s="2423"/>
      <c r="J57" s="2364"/>
      <c r="K57" s="2364"/>
      <c r="L57" s="2364"/>
      <c r="M57" s="2364"/>
      <c r="N57" s="2364"/>
      <c r="O57" s="2427"/>
    </row>
    <row r="58" spans="1:18" ht="12">
      <c r="A58" s="2423"/>
      <c r="B58" s="2424" t="s">
        <v>2744</v>
      </c>
      <c r="C58" s="2425"/>
      <c r="D58" s="2424"/>
      <c r="E58" s="2424"/>
      <c r="F58" s="2424"/>
      <c r="G58" s="2424"/>
      <c r="H58" s="2426"/>
      <c r="I58" s="2423"/>
      <c r="J58" s="2364"/>
      <c r="K58" s="2364"/>
      <c r="L58" s="2364"/>
      <c r="M58" s="2364"/>
      <c r="N58" s="2364"/>
      <c r="O58" s="2427"/>
    </row>
    <row r="59" spans="1:18" ht="36">
      <c r="A59" s="2423"/>
      <c r="B59" s="2424"/>
      <c r="C59" s="2425"/>
      <c r="D59" s="2424"/>
      <c r="E59" s="2428" t="s">
        <v>376</v>
      </c>
      <c r="F59" s="2429" t="s">
        <v>377</v>
      </c>
      <c r="G59" s="2428" t="s">
        <v>378</v>
      </c>
      <c r="H59" s="2426"/>
      <c r="I59" s="2423"/>
      <c r="J59" s="2364"/>
      <c r="K59" s="2364"/>
      <c r="L59" s="2364"/>
      <c r="M59" s="2364"/>
      <c r="N59" s="2364"/>
      <c r="O59" s="2427"/>
    </row>
    <row r="60" spans="1:18" ht="12">
      <c r="A60" s="2423"/>
      <c r="B60" s="2424"/>
      <c r="C60" s="2425"/>
      <c r="D60" s="2424" t="s">
        <v>3433</v>
      </c>
      <c r="E60" s="2430">
        <v>66650</v>
      </c>
      <c r="F60" s="2430">
        <v>6500</v>
      </c>
      <c r="G60" s="2430">
        <v>73150</v>
      </c>
      <c r="H60" s="2426"/>
      <c r="I60" s="2423"/>
      <c r="J60" s="2364"/>
      <c r="K60" s="2364"/>
      <c r="L60" s="2364"/>
      <c r="M60" s="2364"/>
      <c r="N60" s="2364"/>
      <c r="O60" s="2427"/>
    </row>
    <row r="61" spans="1:18" ht="12">
      <c r="A61" s="2423"/>
      <c r="B61" s="2424"/>
      <c r="C61" s="2425"/>
      <c r="D61" s="2424" t="s">
        <v>3434</v>
      </c>
      <c r="E61" s="2430">
        <v>7933</v>
      </c>
      <c r="F61" s="2430">
        <v>1015</v>
      </c>
      <c r="G61" s="2430">
        <v>8948</v>
      </c>
      <c r="H61" s="2426"/>
      <c r="I61" s="2423"/>
      <c r="J61" s="2364"/>
      <c r="K61" s="2364"/>
      <c r="L61" s="2364"/>
      <c r="M61" s="2364"/>
      <c r="N61" s="2364"/>
      <c r="O61" s="2427"/>
    </row>
    <row r="62" spans="1:18" ht="12">
      <c r="A62" s="2423"/>
      <c r="B62" s="2424"/>
      <c r="C62" s="2425"/>
      <c r="D62" s="2424"/>
      <c r="E62" s="2424"/>
      <c r="F62" s="2424"/>
      <c r="G62" s="2424"/>
      <c r="H62" s="2426"/>
      <c r="I62" s="2423"/>
      <c r="J62" s="2364"/>
      <c r="K62" s="2364"/>
      <c r="L62" s="2364"/>
      <c r="M62" s="2364"/>
      <c r="N62" s="2364"/>
      <c r="O62" s="2427"/>
    </row>
    <row r="63" spans="1:18" ht="12">
      <c r="A63" s="2423"/>
      <c r="B63" s="2424" t="s">
        <v>3435</v>
      </c>
      <c r="C63" s="2425"/>
      <c r="D63" s="2424"/>
      <c r="E63" s="2424"/>
      <c r="F63" s="2424"/>
      <c r="G63" s="2424"/>
      <c r="H63" s="2426"/>
      <c r="I63" s="2423"/>
      <c r="J63" s="2364"/>
      <c r="K63" s="2364"/>
      <c r="L63" s="2364"/>
      <c r="M63" s="2364"/>
      <c r="N63" s="2364"/>
      <c r="O63" s="2427"/>
    </row>
    <row r="64" spans="1:18" ht="12">
      <c r="A64" s="2423"/>
      <c r="B64" s="2424" t="s">
        <v>3436</v>
      </c>
      <c r="C64" s="2425"/>
      <c r="D64" s="2424"/>
      <c r="E64" s="2424"/>
      <c r="F64" s="2424"/>
      <c r="G64" s="2424"/>
      <c r="H64" s="2426"/>
      <c r="I64" s="2423"/>
      <c r="J64" s="2364"/>
      <c r="K64" s="2364"/>
      <c r="L64" s="2364"/>
      <c r="M64" s="2364"/>
      <c r="N64" s="2364"/>
      <c r="O64" s="2427"/>
    </row>
    <row r="65" spans="1:15" ht="12">
      <c r="A65" s="2423"/>
      <c r="B65" s="2424"/>
      <c r="C65" s="2425"/>
      <c r="D65" s="2424"/>
      <c r="E65" s="2424"/>
      <c r="F65" s="2424"/>
      <c r="G65" s="2424"/>
      <c r="H65" s="2426"/>
      <c r="I65" s="2423"/>
      <c r="J65" s="2364"/>
      <c r="K65" s="2364"/>
      <c r="L65" s="2364"/>
      <c r="M65" s="2364"/>
      <c r="N65" s="2364"/>
      <c r="O65" s="2427"/>
    </row>
    <row r="66" spans="1:15" ht="12">
      <c r="A66" s="2423"/>
      <c r="B66" s="2424" t="s">
        <v>3437</v>
      </c>
      <c r="C66" s="2425"/>
      <c r="D66" s="2424"/>
      <c r="E66" s="2424"/>
      <c r="F66" s="2424"/>
      <c r="G66" s="2424"/>
      <c r="H66" s="2426"/>
      <c r="I66" s="2423"/>
      <c r="J66" s="2364"/>
      <c r="K66" s="2364"/>
      <c r="L66" s="2364"/>
      <c r="M66" s="2364"/>
      <c r="N66" s="2364"/>
      <c r="O66" s="2427"/>
    </row>
    <row r="67" spans="1:15" ht="12">
      <c r="A67" s="2423"/>
      <c r="B67" s="2424"/>
      <c r="C67" s="2431"/>
      <c r="D67" s="2364"/>
      <c r="E67" s="2364"/>
      <c r="F67" s="2364"/>
      <c r="G67" s="2364"/>
      <c r="H67" s="2426"/>
      <c r="I67" s="2423"/>
      <c r="J67" s="2364"/>
      <c r="K67" s="2364"/>
      <c r="L67" s="2364"/>
      <c r="M67" s="2364"/>
      <c r="N67" s="2364"/>
      <c r="O67" s="2427"/>
    </row>
    <row r="68" spans="1:15">
      <c r="A68" s="2432"/>
      <c r="B68" s="2433"/>
      <c r="C68" s="2434"/>
      <c r="D68" s="2433"/>
      <c r="E68" s="2433"/>
      <c r="F68" s="2433"/>
      <c r="G68" s="2433"/>
      <c r="H68" s="2435"/>
      <c r="I68" s="2432"/>
      <c r="J68" s="2433"/>
      <c r="K68" s="2433"/>
      <c r="L68" s="2433"/>
      <c r="M68" s="2433"/>
      <c r="N68" s="2433"/>
      <c r="O68" s="2435"/>
    </row>
    <row r="69" spans="1:15" s="2439" customFormat="1" ht="12">
      <c r="A69" s="2436"/>
      <c r="B69" s="2436"/>
      <c r="C69" s="2437"/>
      <c r="D69" s="2436"/>
      <c r="E69" s="2436"/>
      <c r="F69" s="2436"/>
      <c r="G69" s="2436"/>
      <c r="H69" s="2358" t="s">
        <v>108</v>
      </c>
      <c r="I69" s="2438" t="s">
        <v>2745</v>
      </c>
    </row>
    <row r="70" spans="1:15">
      <c r="A70" s="2364"/>
      <c r="B70" s="2364"/>
      <c r="C70" s="2431"/>
      <c r="D70" s="2364"/>
      <c r="E70" s="2364"/>
      <c r="F70" s="2364"/>
    </row>
    <row r="71" spans="1:15">
      <c r="A71" s="2364"/>
      <c r="B71" s="2364"/>
      <c r="C71" s="2431"/>
      <c r="D71" s="2364"/>
      <c r="E71" s="2364"/>
      <c r="F71" s="2364"/>
    </row>
    <row r="75" spans="1:15">
      <c r="J75" s="2361"/>
      <c r="K75" s="2361"/>
    </row>
  </sheetData>
  <customSheetViews>
    <customSheetView guid="{4E7A3D04-9F51-465C-A42B-3DF9B3E7D5B5}" showPageBreaks="1">
      <selection activeCell="P3" sqref="P3"/>
      <colBreaks count="1" manualBreakCount="1">
        <brk id="8" max="1048575" man="1"/>
      </colBreaks>
      <pageMargins left="0.5" right="0.5" top="0.5" bottom="0.25" header="0" footer="0"/>
      <printOptions horizontalCentered="1" verticalCentered="1"/>
      <pageSetup scale="86" orientation="portrait" r:id="rId1"/>
      <headerFooter alignWithMargins="0"/>
    </customSheetView>
    <customSheetView guid="{0DB5BAD5-393A-4F38-9E8B-709DEA7858B1}" topLeftCell="A31">
      <selection activeCell="K59" sqref="K59"/>
      <colBreaks count="1" manualBreakCount="1">
        <brk id="8" max="1048575" man="1"/>
      </colBreaks>
      <pageMargins left="0.5" right="0.5" top="0.5" bottom="0.25" header="0" footer="0"/>
      <printOptions horizontalCentered="1" verticalCentered="1"/>
      <pageSetup scale="86" orientation="portrait" r:id="rId2"/>
      <headerFooter alignWithMargins="0"/>
    </customSheetView>
    <customSheetView guid="{9188604F-721B-4607-B5A7-F14601E34BB8}">
      <selection activeCell="K59" sqref="K59"/>
      <colBreaks count="1" manualBreakCount="1">
        <brk id="8" max="1048575" man="1"/>
      </colBreaks>
      <pageMargins left="0.5" right="0.5" top="0.5" bottom="0.25" header="0" footer="0"/>
      <printOptions horizontalCentered="1" verticalCentered="1"/>
      <pageSetup scale="86" orientation="portrait" r:id="rId3"/>
      <headerFooter alignWithMargins="0"/>
    </customSheetView>
    <customSheetView guid="{26429A53-B624-4AA6-8C8D-667186B058B8}" topLeftCell="A31">
      <selection activeCell="K59" sqref="K59"/>
      <colBreaks count="1" manualBreakCount="1">
        <brk id="8" max="1048575" man="1"/>
      </colBreaks>
      <pageMargins left="0.5" right="0.5" top="0.5" bottom="0.25" header="0" footer="0"/>
      <printOptions horizontalCentered="1" verticalCentered="1"/>
      <pageSetup scale="86" orientation="portrait" r:id="rId4"/>
      <headerFooter alignWithMargins="0"/>
    </customSheetView>
    <customSheetView guid="{7390B031-6060-4327-BF01-8B9465EDB6D9}" topLeftCell="A31">
      <selection activeCell="K59" sqref="K59"/>
      <colBreaks count="1" manualBreakCount="1">
        <brk id="8" max="1048575" man="1"/>
      </colBreaks>
      <pageMargins left="0.5" right="0.5" top="0.5" bottom="0.25" header="0" footer="0"/>
      <printOptions horizontalCentered="1" verticalCentered="1"/>
      <pageSetup scale="86" orientation="portrait" r:id="rId5"/>
      <headerFooter alignWithMargins="0"/>
    </customSheetView>
    <customSheetView guid="{49D366EC-C851-4932-854D-8EA887B298C5}" topLeftCell="A31">
      <selection activeCell="K59" sqref="K59"/>
      <colBreaks count="1" manualBreakCount="1">
        <brk id="8" max="1048575" man="1"/>
      </colBreaks>
      <pageMargins left="0.5" right="0.5" top="0.5" bottom="0.25" header="0" footer="0"/>
      <printOptions horizontalCentered="1" verticalCentered="1"/>
      <pageSetup scale="86" orientation="portrait" r:id="rId6"/>
      <headerFooter alignWithMargins="0"/>
    </customSheetView>
    <customSheetView guid="{F228F194-B0FE-4A91-A927-06A4E89703F0}" topLeftCell="A31">
      <selection activeCell="K59" sqref="K59"/>
      <colBreaks count="1" manualBreakCount="1">
        <brk id="8" max="1048575" man="1"/>
      </colBreaks>
      <pageMargins left="0.5" right="0.5" top="0.5" bottom="0.25" header="0" footer="0"/>
      <printOptions horizontalCentered="1" verticalCentered="1"/>
      <pageSetup scale="86" orientation="portrait" r:id="rId7"/>
      <headerFooter alignWithMargins="0"/>
    </customSheetView>
    <customSheetView guid="{A2494C54-8D9D-4A05-9F27-C858173D9692}" topLeftCell="A31">
      <selection activeCell="K59" sqref="K59"/>
      <colBreaks count="1" manualBreakCount="1">
        <brk id="8" max="1048575" man="1"/>
      </colBreaks>
      <pageMargins left="0.5" right="0.5" top="0.5" bottom="0.25" header="0" footer="0"/>
      <printOptions horizontalCentered="1" verticalCentered="1"/>
      <pageSetup scale="86" orientation="portrait" r:id="rId8"/>
      <headerFooter alignWithMargins="0"/>
    </customSheetView>
    <customSheetView guid="{74404EEC-CA6A-48B0-B168-B7933282EEB2}" topLeftCell="A31">
      <selection activeCell="K59" sqref="K59"/>
      <colBreaks count="1" manualBreakCount="1">
        <brk id="8" max="1048575" man="1"/>
      </colBreaks>
      <pageMargins left="0.5" right="0.5" top="0.5" bottom="0.25" header="0" footer="0"/>
      <printOptions horizontalCentered="1" verticalCentered="1"/>
      <pageSetup scale="86" orientation="portrait" r:id="rId9"/>
      <headerFooter alignWithMargins="0"/>
    </customSheetView>
    <customSheetView guid="{FB19BFAA-60BA-4CC2-92E5-E4C141AE804E}" topLeftCell="A31">
      <selection activeCell="K59" sqref="K59"/>
      <colBreaks count="1" manualBreakCount="1">
        <brk id="8" max="1048575" man="1"/>
      </colBreaks>
      <pageMargins left="0.5" right="0.5" top="0.5" bottom="0.25" header="0" footer="0"/>
      <printOptions horizontalCentered="1" verticalCentered="1"/>
      <pageSetup scale="86" orientation="portrait" r:id="rId10"/>
      <headerFooter alignWithMargins="0"/>
    </customSheetView>
    <customSheetView guid="{F56BCD39-3910-4701-BCCF-245589B07D98}" topLeftCell="B8">
      <selection activeCell="N53" sqref="N53"/>
      <colBreaks count="1" manualBreakCount="1">
        <brk id="8" max="1048575" man="1"/>
      </colBreaks>
      <pageMargins left="0.5" right="0.5" top="0.5" bottom="0.25" header="0" footer="0"/>
      <printOptions horizontalCentered="1" verticalCentered="1"/>
      <pageSetup scale="86" orientation="portrait" r:id="rId11"/>
      <headerFooter alignWithMargins="0"/>
    </customSheetView>
    <customSheetView guid="{D099E5BD-69C3-4A36-A01A-AB9127CD02AF}" scale="60" showPageBreaks="1" view="pageBreakPreview">
      <selection activeCell="A3" sqref="A3:G3"/>
      <colBreaks count="1" manualBreakCount="1">
        <brk id="8" max="1048575" man="1"/>
      </colBreaks>
      <pageMargins left="0.5" right="0.5" top="0.5" bottom="0.25" header="0" footer="0"/>
      <printOptions horizontalCentered="1" verticalCentered="1"/>
      <pageSetup scale="88" fitToWidth="2" orientation="portrait" r:id="rId12"/>
      <headerFooter alignWithMargins="0"/>
    </customSheetView>
  </customSheetViews>
  <mergeCells count="3">
    <mergeCell ref="I2:O2"/>
    <mergeCell ref="A54:H54"/>
    <mergeCell ref="A55:H55"/>
  </mergeCells>
  <printOptions horizontalCentered="1" verticalCentered="1"/>
  <pageMargins left="0.5" right="0.5" top="0.5" bottom="0.25" header="0" footer="0"/>
  <pageSetup scale="88" fitToWidth="2" orientation="portrait" r:id="rId13"/>
  <headerFooter alignWithMargins="0"/>
  <colBreaks count="1" manualBreakCount="1">
    <brk id="8" max="1048575" man="1"/>
  </colBreaks>
  <legacyDrawing r:id="rId14"/>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1"/>
  <sheetViews>
    <sheetView topLeftCell="A57" zoomScaleNormal="100" workbookViewId="0">
      <selection activeCell="C80" sqref="C80:C81"/>
    </sheetView>
  </sheetViews>
  <sheetFormatPr defaultColWidth="8.85546875" defaultRowHeight="11.25"/>
  <cols>
    <col min="1" max="1" width="3.7109375" style="2360" customWidth="1"/>
    <col min="2" max="2" width="5" style="2360" customWidth="1"/>
    <col min="3" max="3" width="29.42578125" style="2360" customWidth="1"/>
    <col min="4" max="4" width="10.28515625" style="2360" customWidth="1"/>
    <col min="5" max="5" width="8.42578125" style="2360" customWidth="1"/>
    <col min="6" max="6" width="9.42578125" style="2360" customWidth="1"/>
    <col min="7" max="7" width="11.5703125" style="2360" customWidth="1"/>
    <col min="8" max="8" width="13.5703125" style="2360" customWidth="1"/>
    <col min="9" max="10" width="11.5703125" style="2360" customWidth="1"/>
    <col min="11" max="16" width="8.85546875" style="2360"/>
    <col min="17" max="17" width="2.42578125" style="2360" customWidth="1"/>
    <col min="18" max="16384" width="8.85546875" style="2360"/>
  </cols>
  <sheetData>
    <row r="1" spans="1:11" ht="12">
      <c r="A1" s="3505">
        <v>84</v>
      </c>
      <c r="B1" s="2359"/>
      <c r="C1" s="2359"/>
      <c r="D1" s="2359"/>
      <c r="E1" s="2359"/>
      <c r="G1" s="2361"/>
      <c r="H1" s="2359"/>
      <c r="J1" s="2306" t="s">
        <v>3204</v>
      </c>
      <c r="K1" s="2361"/>
    </row>
    <row r="2" spans="1:11" ht="12">
      <c r="A2" s="2366" t="s">
        <v>2746</v>
      </c>
      <c r="B2" s="2440"/>
      <c r="C2" s="2440"/>
      <c r="D2" s="2440"/>
      <c r="E2" s="2440"/>
      <c r="F2" s="2440"/>
      <c r="G2" s="2440"/>
      <c r="H2" s="2440"/>
      <c r="I2" s="2440"/>
      <c r="J2" s="2441"/>
    </row>
    <row r="3" spans="1:11" ht="12">
      <c r="A3" s="2442" t="s">
        <v>295</v>
      </c>
      <c r="B3" s="2443"/>
      <c r="C3" s="2443"/>
      <c r="D3" s="2443"/>
      <c r="E3" s="2443"/>
      <c r="F3" s="2443"/>
      <c r="G3" s="2443"/>
      <c r="H3" s="2443"/>
      <c r="I3" s="2443"/>
      <c r="J3" s="2444"/>
    </row>
    <row r="4" spans="1:11" ht="7.15" customHeight="1">
      <c r="A4" s="2423"/>
      <c r="B4" s="2364"/>
      <c r="C4" s="2364"/>
      <c r="D4" s="2364"/>
      <c r="E4" s="2364"/>
      <c r="F4" s="2364"/>
      <c r="G4" s="2364"/>
      <c r="H4" s="2364"/>
      <c r="I4" s="2364"/>
      <c r="J4" s="2426"/>
    </row>
    <row r="5" spans="1:11" ht="12">
      <c r="A5" s="2445" t="s">
        <v>153</v>
      </c>
      <c r="B5" s="2424" t="s">
        <v>2747</v>
      </c>
      <c r="C5" s="2424"/>
      <c r="D5" s="2424"/>
      <c r="E5" s="2424"/>
      <c r="F5" s="2424"/>
      <c r="G5" s="2424"/>
      <c r="H5" s="2424"/>
      <c r="I5" s="2381"/>
      <c r="J5" s="2422"/>
    </row>
    <row r="6" spans="1:11" ht="12">
      <c r="A6" s="2446" t="s">
        <v>2748</v>
      </c>
      <c r="B6" s="2424"/>
      <c r="C6" s="2424"/>
      <c r="D6" s="2424"/>
      <c r="E6" s="2424"/>
      <c r="F6" s="2424"/>
      <c r="G6" s="2424"/>
      <c r="H6" s="2424"/>
      <c r="I6" s="2381"/>
      <c r="J6" s="2422"/>
    </row>
    <row r="7" spans="1:11" ht="12">
      <c r="A7" s="2446" t="s">
        <v>2749</v>
      </c>
      <c r="B7" s="2424"/>
      <c r="C7" s="2424"/>
      <c r="D7" s="2424"/>
      <c r="E7" s="2424"/>
      <c r="F7" s="2424"/>
      <c r="G7" s="2424"/>
      <c r="H7" s="2424"/>
      <c r="I7" s="2381"/>
      <c r="J7" s="2422"/>
    </row>
    <row r="8" spans="1:11" ht="12">
      <c r="A8" s="2446" t="s">
        <v>2750</v>
      </c>
      <c r="B8" s="2424"/>
      <c r="C8" s="2424"/>
      <c r="D8" s="2424"/>
      <c r="E8" s="2424"/>
      <c r="F8" s="2424"/>
      <c r="G8" s="2424"/>
      <c r="H8" s="2424"/>
      <c r="I8" s="2381"/>
      <c r="J8" s="2422"/>
    </row>
    <row r="9" spans="1:11" ht="12">
      <c r="A9" s="2446" t="s">
        <v>2751</v>
      </c>
      <c r="B9" s="2424"/>
      <c r="C9" s="2424"/>
      <c r="D9" s="2424"/>
      <c r="E9" s="2424"/>
      <c r="F9" s="2424"/>
      <c r="G9" s="2424"/>
      <c r="H9" s="2424"/>
      <c r="I9" s="2381"/>
      <c r="J9" s="2422"/>
    </row>
    <row r="10" spans="1:11" ht="12">
      <c r="A10" s="2446" t="s">
        <v>2752</v>
      </c>
      <c r="B10" s="2424"/>
      <c r="C10" s="2424"/>
      <c r="D10" s="2424"/>
      <c r="E10" s="2424"/>
      <c r="F10" s="2424"/>
      <c r="G10" s="2424"/>
      <c r="H10" s="2424"/>
      <c r="I10" s="2381"/>
      <c r="J10" s="2422"/>
    </row>
    <row r="11" spans="1:11" ht="12">
      <c r="A11" s="2446" t="s">
        <v>2753</v>
      </c>
      <c r="B11" s="2424"/>
      <c r="C11" s="2424"/>
      <c r="D11" s="2424"/>
      <c r="E11" s="2424"/>
      <c r="F11" s="2424"/>
      <c r="G11" s="2424"/>
      <c r="H11" s="2424"/>
      <c r="I11" s="2381"/>
      <c r="J11" s="2422"/>
    </row>
    <row r="12" spans="1:11" ht="12">
      <c r="A12" s="2446" t="s">
        <v>2754</v>
      </c>
      <c r="B12" s="2424"/>
      <c r="C12" s="2424"/>
      <c r="D12" s="2424"/>
      <c r="E12" s="2424"/>
      <c r="F12" s="2424"/>
      <c r="G12" s="2424"/>
      <c r="H12" s="2424"/>
      <c r="I12" s="2381"/>
      <c r="J12" s="2422"/>
    </row>
    <row r="13" spans="1:11" ht="12">
      <c r="A13" s="2446" t="s">
        <v>2755</v>
      </c>
      <c r="B13" s="2424"/>
      <c r="C13" s="2424"/>
      <c r="D13" s="2424"/>
      <c r="E13" s="2424"/>
      <c r="F13" s="2424"/>
      <c r="G13" s="2424"/>
      <c r="H13" s="2424"/>
      <c r="I13" s="2381"/>
      <c r="J13" s="2422"/>
    </row>
    <row r="14" spans="1:11" ht="12">
      <c r="A14" s="2446" t="s">
        <v>2756</v>
      </c>
      <c r="B14" s="2424"/>
      <c r="C14" s="2424"/>
      <c r="D14" s="2424"/>
      <c r="E14" s="2424"/>
      <c r="F14" s="2424"/>
      <c r="G14" s="2424"/>
      <c r="H14" s="2424"/>
      <c r="I14" s="2381"/>
      <c r="J14" s="2422"/>
    </row>
    <row r="15" spans="1:11" ht="12">
      <c r="A15" s="2446" t="s">
        <v>2757</v>
      </c>
      <c r="B15" s="2424"/>
      <c r="C15" s="2424"/>
      <c r="D15" s="2424"/>
      <c r="E15" s="2424"/>
      <c r="F15" s="2424"/>
      <c r="G15" s="2424"/>
      <c r="H15" s="2424"/>
      <c r="I15" s="2381"/>
      <c r="J15" s="2422"/>
    </row>
    <row r="16" spans="1:11" ht="12">
      <c r="A16" s="2383"/>
      <c r="B16" s="2424"/>
      <c r="C16" s="2424"/>
      <c r="D16" s="2424"/>
      <c r="E16" s="2424"/>
      <c r="F16" s="2424"/>
      <c r="G16" s="2424"/>
      <c r="H16" s="2424"/>
      <c r="I16" s="2381"/>
      <c r="J16" s="2422"/>
    </row>
    <row r="17" spans="1:10" ht="12">
      <c r="A17" s="2445" t="s">
        <v>157</v>
      </c>
      <c r="B17" s="2424" t="s">
        <v>2758</v>
      </c>
      <c r="C17" s="2424"/>
      <c r="D17" s="2424"/>
      <c r="E17" s="2424"/>
      <c r="F17" s="2424"/>
      <c r="G17" s="2424"/>
      <c r="H17" s="2424"/>
      <c r="I17" s="2381"/>
      <c r="J17" s="2422"/>
    </row>
    <row r="18" spans="1:10" ht="12">
      <c r="A18" s="2446" t="s">
        <v>2759</v>
      </c>
      <c r="B18" s="2424"/>
      <c r="C18" s="2424"/>
      <c r="D18" s="2424"/>
      <c r="E18" s="2424"/>
      <c r="F18" s="2424"/>
      <c r="G18" s="2424"/>
      <c r="H18" s="2424"/>
      <c r="I18" s="2381"/>
      <c r="J18" s="2422"/>
    </row>
    <row r="19" spans="1:10" ht="12">
      <c r="A19" s="2447"/>
      <c r="B19" s="2448"/>
      <c r="C19" s="2448"/>
      <c r="D19" s="2448"/>
      <c r="E19" s="2448"/>
      <c r="F19" s="2448"/>
      <c r="G19" s="2448"/>
      <c r="H19" s="2448"/>
      <c r="I19" s="2449"/>
      <c r="J19" s="2450"/>
    </row>
    <row r="20" spans="1:10" ht="12">
      <c r="A20" s="2445" t="s">
        <v>162</v>
      </c>
      <c r="B20" s="2424" t="s">
        <v>2760</v>
      </c>
      <c r="C20" s="2424"/>
      <c r="D20" s="2424"/>
      <c r="E20" s="2424"/>
      <c r="F20" s="2424"/>
      <c r="G20" s="2424"/>
      <c r="H20" s="2424"/>
      <c r="I20" s="2381"/>
      <c r="J20" s="2422"/>
    </row>
    <row r="21" spans="1:10" ht="12">
      <c r="A21" s="2446" t="s">
        <v>2761</v>
      </c>
      <c r="B21" s="2424"/>
      <c r="C21" s="2424"/>
      <c r="D21" s="2424"/>
      <c r="E21" s="2424"/>
      <c r="F21" s="2424"/>
      <c r="G21" s="2424"/>
      <c r="H21" s="2424"/>
      <c r="I21" s="2381"/>
      <c r="J21" s="2422"/>
    </row>
    <row r="22" spans="1:10" ht="12">
      <c r="A22" s="2383"/>
      <c r="B22" s="2424"/>
      <c r="C22" s="2424"/>
      <c r="D22" s="2424"/>
      <c r="E22" s="2424"/>
      <c r="F22" s="2424"/>
      <c r="G22" s="2424"/>
      <c r="H22" s="2424"/>
      <c r="I22" s="2381"/>
      <c r="J22" s="2422"/>
    </row>
    <row r="23" spans="1:10" ht="12">
      <c r="A23" s="2445" t="s">
        <v>155</v>
      </c>
      <c r="B23" s="2424" t="s">
        <v>2762</v>
      </c>
      <c r="C23" s="2424"/>
      <c r="D23" s="2424"/>
      <c r="E23" s="2424"/>
      <c r="F23" s="2424"/>
      <c r="G23" s="2424"/>
      <c r="H23" s="2424"/>
      <c r="I23" s="2381"/>
      <c r="J23" s="2422"/>
    </row>
    <row r="24" spans="1:10" ht="12">
      <c r="A24" s="2446" t="s">
        <v>2763</v>
      </c>
      <c r="B24" s="2424"/>
      <c r="C24" s="2424"/>
      <c r="D24" s="2424"/>
      <c r="E24" s="2424"/>
      <c r="F24" s="2424"/>
      <c r="G24" s="2424"/>
      <c r="H24" s="2424"/>
      <c r="I24" s="2381"/>
      <c r="J24" s="2422"/>
    </row>
    <row r="25" spans="1:10" ht="12">
      <c r="A25" s="2383"/>
      <c r="B25" s="2424"/>
      <c r="C25" s="2424"/>
      <c r="D25" s="2424"/>
      <c r="E25" s="2424"/>
      <c r="F25" s="2424"/>
      <c r="G25" s="2424"/>
      <c r="H25" s="2424"/>
      <c r="I25" s="2381"/>
      <c r="J25" s="2422"/>
    </row>
    <row r="26" spans="1:10" ht="12">
      <c r="A26" s="2445" t="s">
        <v>164</v>
      </c>
      <c r="B26" s="2424" t="s">
        <v>2764</v>
      </c>
      <c r="C26" s="2424"/>
      <c r="D26" s="2424"/>
      <c r="E26" s="2424"/>
      <c r="F26" s="2424"/>
      <c r="G26" s="2424"/>
      <c r="H26" s="2424"/>
      <c r="I26" s="2381"/>
      <c r="J26" s="2422"/>
    </row>
    <row r="27" spans="1:10" ht="12">
      <c r="A27" s="2446" t="s">
        <v>2765</v>
      </c>
      <c r="B27" s="2424"/>
      <c r="C27" s="2424"/>
      <c r="D27" s="2424"/>
      <c r="E27" s="2424"/>
      <c r="F27" s="2424"/>
      <c r="G27" s="2424"/>
      <c r="H27" s="2424"/>
      <c r="I27" s="2381"/>
      <c r="J27" s="2422"/>
    </row>
    <row r="28" spans="1:10" ht="5.0999999999999996" customHeight="1">
      <c r="A28" s="2432"/>
      <c r="B28" s="2433"/>
      <c r="C28" s="2433"/>
      <c r="D28" s="2433"/>
      <c r="E28" s="2433"/>
      <c r="F28" s="2433"/>
      <c r="G28" s="2433"/>
      <c r="H28" s="2433"/>
      <c r="I28" s="2433"/>
      <c r="J28" s="2435"/>
    </row>
    <row r="29" spans="1:10" ht="12">
      <c r="A29" s="2379"/>
      <c r="B29" s="2451"/>
      <c r="C29" s="2451"/>
      <c r="D29" s="2452" t="s">
        <v>1238</v>
      </c>
      <c r="E29" s="2453"/>
      <c r="F29" s="2454"/>
      <c r="G29" s="2452" t="s">
        <v>1239</v>
      </c>
      <c r="H29" s="2453"/>
      <c r="I29" s="2454"/>
      <c r="J29" s="2455"/>
    </row>
    <row r="30" spans="1:10" ht="12">
      <c r="A30" s="2384"/>
      <c r="B30" s="2456"/>
      <c r="C30" s="2456"/>
      <c r="D30" s="2452" t="s">
        <v>2766</v>
      </c>
      <c r="E30" s="2454"/>
      <c r="F30" s="2384" t="s">
        <v>1241</v>
      </c>
      <c r="G30" s="2452" t="s">
        <v>2766</v>
      </c>
      <c r="H30" s="2454"/>
      <c r="I30" s="2384" t="s">
        <v>1241</v>
      </c>
      <c r="J30" s="2384"/>
    </row>
    <row r="31" spans="1:10" ht="12">
      <c r="A31" s="2384"/>
      <c r="B31" s="2456"/>
      <c r="C31" s="2456"/>
      <c r="D31" s="2384" t="s">
        <v>1242</v>
      </c>
      <c r="E31" s="2384" t="s">
        <v>1243</v>
      </c>
      <c r="F31" s="2384" t="s">
        <v>1244</v>
      </c>
      <c r="G31" s="2384"/>
      <c r="H31" s="2384"/>
      <c r="I31" s="2384" t="s">
        <v>1244</v>
      </c>
      <c r="J31" s="2384"/>
    </row>
    <row r="32" spans="1:10" ht="12">
      <c r="A32" s="2385" t="s">
        <v>7</v>
      </c>
      <c r="B32" s="2389"/>
      <c r="C32" s="2456" t="s">
        <v>547</v>
      </c>
      <c r="D32" s="2384" t="s">
        <v>1245</v>
      </c>
      <c r="E32" s="2384" t="s">
        <v>1246</v>
      </c>
      <c r="F32" s="2384" t="s">
        <v>1247</v>
      </c>
      <c r="G32" s="2384" t="s">
        <v>1245</v>
      </c>
      <c r="H32" s="2384" t="s">
        <v>1246</v>
      </c>
      <c r="I32" s="2384" t="s">
        <v>1247</v>
      </c>
      <c r="J32" s="2385" t="s">
        <v>7</v>
      </c>
    </row>
    <row r="33" spans="1:10" ht="12">
      <c r="A33" s="2385" t="s">
        <v>17</v>
      </c>
      <c r="B33" s="2389"/>
      <c r="C33" s="2456"/>
      <c r="D33" s="2384" t="s">
        <v>81</v>
      </c>
      <c r="E33" s="2384" t="s">
        <v>81</v>
      </c>
      <c r="F33" s="2384" t="s">
        <v>1861</v>
      </c>
      <c r="G33" s="2384" t="s">
        <v>81</v>
      </c>
      <c r="H33" s="2384" t="s">
        <v>81</v>
      </c>
      <c r="I33" s="2384" t="s">
        <v>1861</v>
      </c>
      <c r="J33" s="2385" t="s">
        <v>17</v>
      </c>
    </row>
    <row r="34" spans="1:10" ht="12.75" thickBot="1">
      <c r="A34" s="2390"/>
      <c r="B34" s="2374"/>
      <c r="C34" s="2457" t="s">
        <v>24</v>
      </c>
      <c r="D34" s="2392" t="s">
        <v>25</v>
      </c>
      <c r="E34" s="2392" t="s">
        <v>26</v>
      </c>
      <c r="F34" s="2392" t="s">
        <v>27</v>
      </c>
      <c r="G34" s="2392" t="s">
        <v>28</v>
      </c>
      <c r="H34" s="2392" t="s">
        <v>29</v>
      </c>
      <c r="I34" s="2392" t="s">
        <v>30</v>
      </c>
      <c r="J34" s="2390"/>
    </row>
    <row r="35" spans="1:10" ht="12">
      <c r="A35" s="2382"/>
      <c r="B35" s="2424"/>
      <c r="C35" s="2456" t="s">
        <v>1249</v>
      </c>
      <c r="D35" s="2458"/>
      <c r="E35" s="2459"/>
      <c r="F35" s="2382"/>
      <c r="G35" s="2458"/>
      <c r="H35" s="2459"/>
      <c r="I35" s="2382"/>
      <c r="J35" s="2382"/>
    </row>
    <row r="36" spans="1:10" ht="12">
      <c r="A36" s="2392">
        <v>1</v>
      </c>
      <c r="B36" s="2460">
        <v>-3</v>
      </c>
      <c r="C36" s="2375" t="s">
        <v>1143</v>
      </c>
      <c r="D36" s="2400"/>
      <c r="E36" s="2461"/>
      <c r="F36" s="2462"/>
      <c r="G36" s="2400"/>
      <c r="H36" s="2461"/>
      <c r="I36" s="2375"/>
      <c r="J36" s="2392">
        <v>1</v>
      </c>
    </row>
    <row r="37" spans="1:10" ht="12">
      <c r="A37" s="2392">
        <v>2</v>
      </c>
      <c r="B37" s="2460">
        <f t="shared" ref="B37:B42" si="0">B36-1</f>
        <v>-4</v>
      </c>
      <c r="C37" s="2375" t="s">
        <v>2731</v>
      </c>
      <c r="D37" s="2400"/>
      <c r="E37" s="2461"/>
      <c r="F37" s="2462"/>
      <c r="G37" s="2400"/>
      <c r="H37" s="2461"/>
      <c r="I37" s="2375"/>
      <c r="J37" s="2392">
        <v>2</v>
      </c>
    </row>
    <row r="38" spans="1:10" ht="12">
      <c r="A38" s="2392">
        <v>3</v>
      </c>
      <c r="B38" s="2460">
        <f t="shared" si="0"/>
        <v>-5</v>
      </c>
      <c r="C38" s="2375" t="s">
        <v>1147</v>
      </c>
      <c r="D38" s="2400"/>
      <c r="E38" s="2461"/>
      <c r="F38" s="2462"/>
      <c r="G38" s="2400"/>
      <c r="H38" s="2461"/>
      <c r="I38" s="2375"/>
      <c r="J38" s="2392">
        <v>3</v>
      </c>
    </row>
    <row r="39" spans="1:10" ht="12">
      <c r="A39" s="2392">
        <v>4</v>
      </c>
      <c r="B39" s="2460">
        <f t="shared" si="0"/>
        <v>-6</v>
      </c>
      <c r="C39" s="2375" t="s">
        <v>2732</v>
      </c>
      <c r="D39" s="2400"/>
      <c r="E39" s="2461"/>
      <c r="F39" s="2462"/>
      <c r="G39" s="2400"/>
      <c r="H39" s="2461"/>
      <c r="I39" s="2375"/>
      <c r="J39" s="2392">
        <v>4</v>
      </c>
    </row>
    <row r="40" spans="1:10" ht="12">
      <c r="A40" s="2392">
        <v>5</v>
      </c>
      <c r="B40" s="2460">
        <f t="shared" si="0"/>
        <v>-7</v>
      </c>
      <c r="C40" s="2375" t="s">
        <v>1151</v>
      </c>
      <c r="D40" s="2400"/>
      <c r="E40" s="2461"/>
      <c r="F40" s="2462"/>
      <c r="G40" s="2400"/>
      <c r="H40" s="2461"/>
      <c r="I40" s="2375"/>
      <c r="J40" s="2392">
        <v>5</v>
      </c>
    </row>
    <row r="41" spans="1:10" ht="12">
      <c r="A41" s="2392">
        <v>6</v>
      </c>
      <c r="B41" s="2460">
        <f t="shared" si="0"/>
        <v>-8</v>
      </c>
      <c r="C41" s="2375" t="s">
        <v>1153</v>
      </c>
      <c r="D41" s="2400"/>
      <c r="E41" s="2461"/>
      <c r="F41" s="2462"/>
      <c r="G41" s="2400"/>
      <c r="H41" s="2461"/>
      <c r="I41" s="2375"/>
      <c r="J41" s="2392">
        <v>6</v>
      </c>
    </row>
    <row r="42" spans="1:10" ht="12">
      <c r="A42" s="2392">
        <v>7</v>
      </c>
      <c r="B42" s="2460">
        <f t="shared" si="0"/>
        <v>-9</v>
      </c>
      <c r="C42" s="2375" t="s">
        <v>1155</v>
      </c>
      <c r="D42" s="2400"/>
      <c r="E42" s="2461"/>
      <c r="F42" s="2462"/>
      <c r="G42" s="2400"/>
      <c r="H42" s="2461"/>
      <c r="I42" s="2375"/>
      <c r="J42" s="2392">
        <v>7</v>
      </c>
    </row>
    <row r="43" spans="1:10" ht="12">
      <c r="A43" s="2392">
        <v>8</v>
      </c>
      <c r="B43" s="2460">
        <v>-11</v>
      </c>
      <c r="C43" s="2375" t="s">
        <v>1157</v>
      </c>
      <c r="D43" s="2400"/>
      <c r="E43" s="2461"/>
      <c r="F43" s="2462"/>
      <c r="G43" s="2400"/>
      <c r="H43" s="2461"/>
      <c r="I43" s="2375"/>
      <c r="J43" s="2392">
        <v>8</v>
      </c>
    </row>
    <row r="44" spans="1:10" ht="12">
      <c r="A44" s="2392">
        <v>9</v>
      </c>
      <c r="B44" s="2460">
        <v>-13</v>
      </c>
      <c r="C44" s="2375" t="s">
        <v>2733</v>
      </c>
      <c r="D44" s="2400"/>
      <c r="E44" s="2461"/>
      <c r="F44" s="2462"/>
      <c r="G44" s="2400"/>
      <c r="H44" s="2461"/>
      <c r="I44" s="2375"/>
      <c r="J44" s="2392">
        <v>9</v>
      </c>
    </row>
    <row r="45" spans="1:10" ht="12">
      <c r="A45" s="2392">
        <v>10</v>
      </c>
      <c r="B45" s="2460">
        <v>-16</v>
      </c>
      <c r="C45" s="2375" t="s">
        <v>1161</v>
      </c>
      <c r="D45" s="2400"/>
      <c r="E45" s="2461"/>
      <c r="F45" s="2462"/>
      <c r="G45" s="2400"/>
      <c r="H45" s="2461"/>
      <c r="I45" s="2375"/>
      <c r="J45" s="2392">
        <v>10</v>
      </c>
    </row>
    <row r="46" spans="1:10" ht="12">
      <c r="A46" s="2392">
        <v>11</v>
      </c>
      <c r="B46" s="2460">
        <f>B45-1</f>
        <v>-17</v>
      </c>
      <c r="C46" s="2375" t="s">
        <v>1163</v>
      </c>
      <c r="D46" s="2400"/>
      <c r="E46" s="2461"/>
      <c r="F46" s="2462"/>
      <c r="G46" s="2400"/>
      <c r="H46" s="2461"/>
      <c r="I46" s="2375"/>
      <c r="J46" s="2392">
        <v>11</v>
      </c>
    </row>
    <row r="47" spans="1:10" ht="12">
      <c r="A47" s="2392">
        <v>12</v>
      </c>
      <c r="B47" s="2460">
        <f>B46-1</f>
        <v>-18</v>
      </c>
      <c r="C47" s="2375" t="s">
        <v>1165</v>
      </c>
      <c r="D47" s="2400"/>
      <c r="E47" s="2461"/>
      <c r="F47" s="2462"/>
      <c r="G47" s="2400"/>
      <c r="H47" s="2461"/>
      <c r="I47" s="2375"/>
      <c r="J47" s="2392">
        <v>12</v>
      </c>
    </row>
    <row r="48" spans="1:10" ht="12">
      <c r="A48" s="2392">
        <v>13</v>
      </c>
      <c r="B48" s="2460">
        <f>B47-1</f>
        <v>-19</v>
      </c>
      <c r="C48" s="2375" t="s">
        <v>1167</v>
      </c>
      <c r="D48" s="2400"/>
      <c r="E48" s="2461"/>
      <c r="F48" s="2462"/>
      <c r="G48" s="2400"/>
      <c r="H48" s="2461"/>
      <c r="I48" s="2375"/>
      <c r="J48" s="2392">
        <v>13</v>
      </c>
    </row>
    <row r="49" spans="1:10" ht="12">
      <c r="A49" s="2392">
        <v>14</v>
      </c>
      <c r="B49" s="2460">
        <f>B48-1</f>
        <v>-20</v>
      </c>
      <c r="C49" s="2375" t="s">
        <v>1169</v>
      </c>
      <c r="D49" s="2400"/>
      <c r="E49" s="2461"/>
      <c r="F49" s="2462"/>
      <c r="G49" s="2400" t="s">
        <v>3432</v>
      </c>
      <c r="H49" s="2461"/>
      <c r="I49" s="2375"/>
      <c r="J49" s="2392">
        <v>14</v>
      </c>
    </row>
    <row r="50" spans="1:10" ht="12">
      <c r="A50" s="2392">
        <v>15</v>
      </c>
      <c r="B50" s="2460">
        <v>-22</v>
      </c>
      <c r="C50" s="2375" t="s">
        <v>1171</v>
      </c>
      <c r="D50" s="2400"/>
      <c r="E50" s="2461"/>
      <c r="F50" s="2462"/>
      <c r="G50" s="2400"/>
      <c r="H50" s="2461"/>
      <c r="I50" s="2375"/>
      <c r="J50" s="2392">
        <v>15</v>
      </c>
    </row>
    <row r="51" spans="1:10" ht="12">
      <c r="A51" s="2392">
        <v>16</v>
      </c>
      <c r="B51" s="2460">
        <f>B50-1</f>
        <v>-23</v>
      </c>
      <c r="C51" s="2375" t="s">
        <v>1173</v>
      </c>
      <c r="D51" s="2400"/>
      <c r="E51" s="2461"/>
      <c r="F51" s="2462"/>
      <c r="G51" s="2400"/>
      <c r="H51" s="2461"/>
      <c r="I51" s="2375"/>
      <c r="J51" s="2392">
        <v>16</v>
      </c>
    </row>
    <row r="52" spans="1:10" ht="12">
      <c r="A52" s="2392">
        <v>17</v>
      </c>
      <c r="B52" s="2460">
        <f>B51-1</f>
        <v>-24</v>
      </c>
      <c r="C52" s="2375" t="s">
        <v>1175</v>
      </c>
      <c r="D52" s="2400"/>
      <c r="E52" s="2461"/>
      <c r="F52" s="2462"/>
      <c r="G52" s="2400"/>
      <c r="H52" s="2461"/>
      <c r="I52" s="2375"/>
      <c r="J52" s="2392">
        <v>17</v>
      </c>
    </row>
    <row r="53" spans="1:10" ht="12">
      <c r="A53" s="2392">
        <v>18</v>
      </c>
      <c r="B53" s="2460">
        <f>B52-1</f>
        <v>-25</v>
      </c>
      <c r="C53" s="2375" t="s">
        <v>1177</v>
      </c>
      <c r="D53" s="2400"/>
      <c r="E53" s="2461"/>
      <c r="F53" s="2462"/>
      <c r="G53" s="2400"/>
      <c r="H53" s="2461"/>
      <c r="I53" s="2375"/>
      <c r="J53" s="2392">
        <v>18</v>
      </c>
    </row>
    <row r="54" spans="1:10" ht="12">
      <c r="A54" s="2392">
        <v>19</v>
      </c>
      <c r="B54" s="2460">
        <f>B53-1</f>
        <v>-26</v>
      </c>
      <c r="C54" s="2375" t="s">
        <v>1179</v>
      </c>
      <c r="D54" s="2403">
        <v>75770</v>
      </c>
      <c r="E54" s="2463">
        <v>75770</v>
      </c>
      <c r="F54" s="2462">
        <v>3.8399999999999997E-2</v>
      </c>
      <c r="G54" s="2400"/>
      <c r="H54" s="2461"/>
      <c r="I54" s="2375"/>
      <c r="J54" s="2392">
        <v>19</v>
      </c>
    </row>
    <row r="55" spans="1:10" ht="12">
      <c r="A55" s="2392">
        <v>20</v>
      </c>
      <c r="B55" s="2460">
        <f>B54-1</f>
        <v>-27</v>
      </c>
      <c r="C55" s="2375" t="s">
        <v>2734</v>
      </c>
      <c r="D55" s="2403">
        <v>417194</v>
      </c>
      <c r="E55" s="2463">
        <v>584402</v>
      </c>
      <c r="F55" s="2462">
        <v>1.9099999999999999E-2</v>
      </c>
      <c r="G55" s="2400"/>
      <c r="H55" s="2461"/>
      <c r="I55" s="2375"/>
      <c r="J55" s="2392">
        <v>20</v>
      </c>
    </row>
    <row r="56" spans="1:10" ht="12">
      <c r="A56" s="2392">
        <v>21</v>
      </c>
      <c r="B56" s="2460">
        <v>-29</v>
      </c>
      <c r="C56" s="2375" t="s">
        <v>1183</v>
      </c>
      <c r="D56" s="2403"/>
      <c r="E56" s="2463"/>
      <c r="F56" s="2462"/>
      <c r="G56" s="2400"/>
      <c r="H56" s="2461"/>
      <c r="I56" s="2375"/>
      <c r="J56" s="2392">
        <v>21</v>
      </c>
    </row>
    <row r="57" spans="1:10" ht="12">
      <c r="A57" s="2392">
        <v>22</v>
      </c>
      <c r="B57" s="2460">
        <v>-31</v>
      </c>
      <c r="C57" s="2375" t="s">
        <v>2735</v>
      </c>
      <c r="D57" s="2403"/>
      <c r="E57" s="2463"/>
      <c r="F57" s="2462"/>
      <c r="G57" s="2400"/>
      <c r="H57" s="2461"/>
      <c r="I57" s="2375"/>
      <c r="J57" s="2392">
        <v>22</v>
      </c>
    </row>
    <row r="58" spans="1:10" ht="12">
      <c r="A58" s="2392">
        <v>23</v>
      </c>
      <c r="B58" s="2460">
        <v>-35</v>
      </c>
      <c r="C58" s="2375" t="s">
        <v>1187</v>
      </c>
      <c r="D58" s="2403"/>
      <c r="E58" s="2463"/>
      <c r="F58" s="2462"/>
      <c r="G58" s="2400"/>
      <c r="H58" s="2461"/>
      <c r="I58" s="2375"/>
      <c r="J58" s="2392">
        <v>23</v>
      </c>
    </row>
    <row r="59" spans="1:10" ht="12">
      <c r="A59" s="2392">
        <v>24</v>
      </c>
      <c r="B59" s="2460">
        <v>-37</v>
      </c>
      <c r="C59" s="2375" t="s">
        <v>1189</v>
      </c>
      <c r="D59" s="2403">
        <v>52</v>
      </c>
      <c r="E59" s="2463">
        <v>52</v>
      </c>
      <c r="F59" s="2462">
        <v>5.28E-2</v>
      </c>
      <c r="G59" s="2400"/>
      <c r="H59" s="2461"/>
      <c r="I59" s="2375"/>
      <c r="J59" s="2392">
        <v>24</v>
      </c>
    </row>
    <row r="60" spans="1:10" ht="12">
      <c r="A60" s="2392">
        <v>25</v>
      </c>
      <c r="B60" s="2460">
        <v>-39</v>
      </c>
      <c r="C60" s="2375" t="s">
        <v>2736</v>
      </c>
      <c r="D60" s="2403"/>
      <c r="E60" s="2463"/>
      <c r="F60" s="2462"/>
      <c r="G60" s="2400"/>
      <c r="H60" s="2461"/>
      <c r="I60" s="2375"/>
      <c r="J60" s="2392">
        <v>25</v>
      </c>
    </row>
    <row r="61" spans="1:10" ht="12">
      <c r="A61" s="2392">
        <v>26</v>
      </c>
      <c r="B61" s="2460">
        <v>-44</v>
      </c>
      <c r="C61" s="2375" t="s">
        <v>1193</v>
      </c>
      <c r="D61" s="2403"/>
      <c r="E61" s="2463"/>
      <c r="F61" s="2462"/>
      <c r="G61" s="2400"/>
      <c r="H61" s="2461"/>
      <c r="I61" s="2375"/>
      <c r="J61" s="2392">
        <v>26</v>
      </c>
    </row>
    <row r="62" spans="1:10" ht="12">
      <c r="A62" s="2392">
        <v>27</v>
      </c>
      <c r="B62" s="2460">
        <v>-45</v>
      </c>
      <c r="C62" s="2375" t="s">
        <v>2737</v>
      </c>
      <c r="D62" s="2403"/>
      <c r="E62" s="2463"/>
      <c r="F62" s="2462"/>
      <c r="G62" s="2400"/>
      <c r="H62" s="2461"/>
      <c r="I62" s="2375"/>
      <c r="J62" s="2392">
        <v>27</v>
      </c>
    </row>
    <row r="63" spans="1:10" ht="12">
      <c r="A63" s="2392">
        <v>28</v>
      </c>
      <c r="B63" s="2460"/>
      <c r="C63" s="2375" t="s">
        <v>1251</v>
      </c>
      <c r="D63" s="2403"/>
      <c r="E63" s="2463"/>
      <c r="F63" s="2462"/>
      <c r="G63" s="2400"/>
      <c r="H63" s="2461"/>
      <c r="I63" s="2375"/>
      <c r="J63" s="2392">
        <v>28</v>
      </c>
    </row>
    <row r="64" spans="1:10" ht="12">
      <c r="A64" s="2392">
        <v>29</v>
      </c>
      <c r="B64" s="2460"/>
      <c r="C64" s="2375" t="s">
        <v>2767</v>
      </c>
      <c r="D64" s="2403"/>
      <c r="E64" s="2463"/>
      <c r="F64" s="2462"/>
      <c r="G64" s="2400"/>
      <c r="H64" s="2461"/>
      <c r="I64" s="2375"/>
      <c r="J64" s="2392">
        <v>29</v>
      </c>
    </row>
    <row r="65" spans="1:10" ht="12.75" thickBot="1">
      <c r="A65" s="2464">
        <v>30</v>
      </c>
      <c r="B65" s="2465"/>
      <c r="C65" s="2466" t="s">
        <v>1253</v>
      </c>
      <c r="D65" s="2467">
        <v>493016</v>
      </c>
      <c r="E65" s="2468">
        <v>660224</v>
      </c>
      <c r="F65" s="2469">
        <v>2.1299999999999999E-2</v>
      </c>
      <c r="G65" s="2470"/>
      <c r="H65" s="2471"/>
      <c r="I65" s="2472"/>
      <c r="J65" s="2464">
        <v>30</v>
      </c>
    </row>
    <row r="66" spans="1:10" ht="12.75" thickTop="1">
      <c r="A66" s="2392">
        <v>31</v>
      </c>
      <c r="B66" s="2395">
        <v>-52</v>
      </c>
      <c r="C66" s="2375" t="s">
        <v>1254</v>
      </c>
      <c r="D66" s="2403">
        <v>138100</v>
      </c>
      <c r="E66" s="2405">
        <v>160405</v>
      </c>
      <c r="F66" s="2473">
        <v>5.70175652536185E-2</v>
      </c>
      <c r="G66" s="2400"/>
      <c r="H66" s="2401"/>
      <c r="I66" s="2390"/>
      <c r="J66" s="2392">
        <v>31</v>
      </c>
    </row>
    <row r="67" spans="1:10" ht="12">
      <c r="A67" s="2392">
        <v>32</v>
      </c>
      <c r="B67" s="2395">
        <f t="shared" ref="B67:B73" si="1">B66-1</f>
        <v>-53</v>
      </c>
      <c r="C67" s="2375" t="s">
        <v>2738</v>
      </c>
      <c r="D67" s="2403"/>
      <c r="E67" s="2405"/>
      <c r="F67" s="2473"/>
      <c r="G67" s="2400"/>
      <c r="H67" s="2401"/>
      <c r="I67" s="2390"/>
      <c r="J67" s="2392">
        <v>32</v>
      </c>
    </row>
    <row r="68" spans="1:10" ht="12">
      <c r="A68" s="2392">
        <v>33</v>
      </c>
      <c r="B68" s="2395">
        <f t="shared" si="1"/>
        <v>-54</v>
      </c>
      <c r="C68" s="2375" t="s">
        <v>2739</v>
      </c>
      <c r="D68" s="2403"/>
      <c r="E68" s="2405"/>
      <c r="F68" s="2473"/>
      <c r="G68" s="2400"/>
      <c r="H68" s="2401"/>
      <c r="I68" s="2390"/>
      <c r="J68" s="2392">
        <v>33</v>
      </c>
    </row>
    <row r="69" spans="1:10" ht="12">
      <c r="A69" s="2392">
        <v>34</v>
      </c>
      <c r="B69" s="2395">
        <f t="shared" si="1"/>
        <v>-55</v>
      </c>
      <c r="C69" s="2375" t="s">
        <v>1204</v>
      </c>
      <c r="D69" s="2403"/>
      <c r="E69" s="2405"/>
      <c r="F69" s="2473"/>
      <c r="G69" s="2400"/>
      <c r="H69" s="2401"/>
      <c r="I69" s="2390"/>
      <c r="J69" s="2392">
        <v>34</v>
      </c>
    </row>
    <row r="70" spans="1:10" ht="12">
      <c r="A70" s="2392">
        <v>35</v>
      </c>
      <c r="B70" s="2395">
        <f t="shared" si="1"/>
        <v>-56</v>
      </c>
      <c r="C70" s="2375" t="s">
        <v>1206</v>
      </c>
      <c r="D70" s="2403"/>
      <c r="E70" s="2405"/>
      <c r="F70" s="2473"/>
      <c r="G70" s="2400"/>
      <c r="H70" s="2401"/>
      <c r="I70" s="2390"/>
      <c r="J70" s="2392">
        <v>35</v>
      </c>
    </row>
    <row r="71" spans="1:10" ht="12">
      <c r="A71" s="2392">
        <v>36</v>
      </c>
      <c r="B71" s="2395">
        <f t="shared" si="1"/>
        <v>-57</v>
      </c>
      <c r="C71" s="2375" t="s">
        <v>1208</v>
      </c>
      <c r="D71" s="2403"/>
      <c r="E71" s="2405"/>
      <c r="F71" s="2473"/>
      <c r="G71" s="2400"/>
      <c r="H71" s="2401"/>
      <c r="I71" s="2390"/>
      <c r="J71" s="2392">
        <v>36</v>
      </c>
    </row>
    <row r="72" spans="1:10" ht="12">
      <c r="A72" s="2392">
        <v>37</v>
      </c>
      <c r="B72" s="2395">
        <f t="shared" si="1"/>
        <v>-58</v>
      </c>
      <c r="C72" s="2375" t="s">
        <v>1210</v>
      </c>
      <c r="D72" s="2403">
        <v>383</v>
      </c>
      <c r="E72" s="2405">
        <v>383</v>
      </c>
      <c r="F72" s="2473">
        <v>8.9999939694492298E-2</v>
      </c>
      <c r="G72" s="2400"/>
      <c r="H72" s="2401"/>
      <c r="I72" s="2390"/>
      <c r="J72" s="2392">
        <v>37</v>
      </c>
    </row>
    <row r="73" spans="1:10" ht="12">
      <c r="A73" s="2392">
        <v>38</v>
      </c>
      <c r="B73" s="2395">
        <f t="shared" si="1"/>
        <v>-59</v>
      </c>
      <c r="C73" s="2375" t="s">
        <v>2768</v>
      </c>
      <c r="D73" s="2403">
        <v>17628</v>
      </c>
      <c r="E73" s="2405">
        <v>17628</v>
      </c>
      <c r="F73" s="2473">
        <v>0.13450000000000001</v>
      </c>
      <c r="G73" s="2400"/>
      <c r="H73" s="2401"/>
      <c r="I73" s="2390"/>
      <c r="J73" s="2392">
        <v>38</v>
      </c>
    </row>
    <row r="74" spans="1:10" ht="12.75" thickBot="1">
      <c r="A74" s="2464">
        <v>39</v>
      </c>
      <c r="B74" s="2465"/>
      <c r="C74" s="2474" t="s">
        <v>1213</v>
      </c>
      <c r="D74" s="2467">
        <v>156111</v>
      </c>
      <c r="E74" s="2475">
        <v>178416</v>
      </c>
      <c r="F74" s="2476">
        <v>6.4747485370936109E-2</v>
      </c>
      <c r="G74" s="2470"/>
      <c r="H74" s="2477"/>
      <c r="I74" s="2478"/>
      <c r="J74" s="2464">
        <v>39</v>
      </c>
    </row>
    <row r="75" spans="1:10" ht="12.75" thickTop="1">
      <c r="A75" s="2384">
        <v>40</v>
      </c>
      <c r="B75" s="2479"/>
      <c r="C75" s="2480" t="s">
        <v>328</v>
      </c>
      <c r="D75" s="2481">
        <v>649127</v>
      </c>
      <c r="E75" s="2482">
        <v>838640</v>
      </c>
      <c r="F75" s="3627">
        <v>3.0566692128877915E-2</v>
      </c>
      <c r="G75" s="2483"/>
      <c r="H75" s="2484"/>
      <c r="I75" s="2384" t="s">
        <v>2769</v>
      </c>
      <c r="J75" s="2384">
        <v>40</v>
      </c>
    </row>
    <row r="76" spans="1:10" ht="12">
      <c r="A76" s="2485"/>
      <c r="B76" s="2486"/>
      <c r="C76" s="2487"/>
      <c r="D76" s="2487"/>
      <c r="E76" s="2487"/>
      <c r="F76" s="2487"/>
      <c r="G76" s="2487"/>
      <c r="H76" s="2487"/>
      <c r="I76" s="2487"/>
      <c r="J76" s="2488"/>
    </row>
    <row r="77" spans="1:10" ht="9.6" customHeight="1">
      <c r="A77" s="2489"/>
      <c r="B77" s="2490"/>
      <c r="C77" s="2490"/>
      <c r="D77" s="2490"/>
      <c r="E77" s="2490"/>
      <c r="F77" s="2490"/>
      <c r="G77" s="2490"/>
      <c r="H77" s="2490"/>
      <c r="I77" s="2490"/>
      <c r="J77" s="2491"/>
    </row>
    <row r="78" spans="1:10" s="2359" customFormat="1" ht="12">
      <c r="A78" s="3903" t="s">
        <v>37</v>
      </c>
      <c r="B78" s="3904"/>
      <c r="C78" s="3904"/>
      <c r="D78" s="3904"/>
      <c r="E78" s="3904"/>
      <c r="F78" s="3904"/>
      <c r="G78" s="3904"/>
      <c r="H78" s="3904"/>
      <c r="I78" s="3904"/>
      <c r="J78" s="3905"/>
    </row>
    <row r="79" spans="1:10">
      <c r="A79" s="2489"/>
      <c r="B79" s="2490"/>
      <c r="C79" s="2490"/>
      <c r="D79" s="2490"/>
      <c r="E79" s="2490"/>
      <c r="F79" s="2490"/>
      <c r="G79" s="2490"/>
      <c r="H79" s="2490"/>
      <c r="I79" s="2490"/>
      <c r="J79" s="2491"/>
    </row>
    <row r="80" spans="1:10" ht="12">
      <c r="A80" s="2489"/>
      <c r="B80" s="2490"/>
      <c r="C80" s="2492" t="s">
        <v>3502</v>
      </c>
      <c r="D80" s="2490"/>
      <c r="E80" s="2490"/>
      <c r="F80" s="2490"/>
      <c r="G80" s="2490"/>
      <c r="H80" s="2490"/>
      <c r="I80" s="2490"/>
      <c r="J80" s="2491"/>
    </row>
    <row r="81" spans="1:10" ht="12">
      <c r="A81" s="2489"/>
      <c r="B81" s="2490"/>
      <c r="C81" s="2492" t="s">
        <v>3503</v>
      </c>
      <c r="D81" s="2490"/>
      <c r="E81" s="2490"/>
      <c r="F81" s="2490"/>
      <c r="G81" s="2490"/>
      <c r="H81" s="2490"/>
      <c r="I81" s="2490"/>
      <c r="J81" s="2491"/>
    </row>
    <row r="82" spans="1:10" ht="9.6" customHeight="1">
      <c r="A82" s="2493"/>
      <c r="B82" s="2494"/>
      <c r="C82" s="2494"/>
      <c r="D82" s="2494"/>
      <c r="E82" s="2494"/>
      <c r="F82" s="2494"/>
      <c r="G82" s="2494"/>
      <c r="H82" s="2494"/>
      <c r="I82" s="2494"/>
      <c r="J82" s="2495"/>
    </row>
    <row r="83" spans="1:10" ht="12">
      <c r="A83" s="2551"/>
      <c r="J83" s="3530" t="s">
        <v>108</v>
      </c>
    </row>
    <row r="84" spans="1:10" ht="9.6" customHeight="1"/>
    <row r="85" spans="1:10" ht="9.6" customHeight="1"/>
    <row r="86" spans="1:10" ht="9.6" customHeight="1"/>
    <row r="87" spans="1:10" ht="9.6" customHeight="1"/>
    <row r="88" spans="1:10" ht="9.6" customHeight="1"/>
    <row r="89" spans="1:10" ht="9.6" customHeight="1"/>
    <row r="90" spans="1:10" ht="9.6" customHeight="1"/>
    <row r="91" spans="1:10" ht="9.6" customHeight="1"/>
    <row r="92" spans="1:10" ht="9.6" customHeight="1"/>
    <row r="93" spans="1:10" ht="9.6" customHeight="1"/>
    <row r="94" spans="1:10" ht="9.6" customHeight="1"/>
    <row r="95" spans="1:10" ht="9.6" customHeight="1"/>
    <row r="96" spans="1:10" ht="9.6" customHeight="1"/>
    <row r="97" ht="9.6" customHeight="1"/>
    <row r="98" ht="9.6" customHeight="1"/>
    <row r="99" ht="9.6" customHeight="1"/>
    <row r="100" ht="9.6" customHeight="1"/>
    <row r="101" ht="9.6" customHeight="1"/>
    <row r="102" ht="9.6" customHeight="1"/>
    <row r="103" ht="9.6" customHeight="1"/>
    <row r="104" ht="9.6" customHeight="1"/>
    <row r="105" ht="9.6" customHeight="1"/>
    <row r="106" ht="9.6" customHeight="1"/>
    <row r="107" ht="9.6" customHeight="1"/>
    <row r="108" ht="9.6" customHeight="1"/>
    <row r="109" ht="9.6" customHeight="1"/>
    <row r="110" ht="9.6" customHeight="1"/>
    <row r="111" ht="9.6" customHeight="1"/>
    <row r="112" ht="9.6" customHeight="1"/>
    <row r="113" ht="9.6" customHeight="1"/>
    <row r="114" ht="9.6" customHeight="1"/>
    <row r="115" ht="9.6" customHeight="1"/>
    <row r="116" ht="9.6" customHeight="1"/>
    <row r="117" ht="9.6" customHeight="1"/>
    <row r="118" ht="9.6" customHeight="1"/>
    <row r="119" ht="9.6" customHeight="1"/>
    <row r="120" ht="9.6" customHeight="1"/>
    <row r="121" ht="9.6" customHeight="1"/>
    <row r="122" ht="9.6" customHeight="1"/>
    <row r="123" ht="9.6" customHeight="1"/>
    <row r="124" ht="9.6" customHeight="1"/>
    <row r="125" ht="9.6" customHeight="1"/>
    <row r="126" ht="9.6" customHeight="1"/>
    <row r="127" ht="9.6" customHeight="1"/>
    <row r="128" ht="9.6" customHeight="1"/>
    <row r="129" ht="9.6" customHeight="1"/>
    <row r="130" ht="9.6" customHeight="1"/>
    <row r="131" ht="9.6" customHeight="1"/>
    <row r="132" ht="9.6" customHeight="1"/>
    <row r="133" ht="9.6" customHeight="1"/>
    <row r="134" ht="9.6" customHeight="1"/>
    <row r="135" ht="9.6" customHeight="1"/>
    <row r="136" ht="9.6" customHeight="1"/>
    <row r="137" ht="9.6" customHeight="1"/>
    <row r="138" ht="9.6" customHeight="1"/>
    <row r="139" ht="9.6" customHeight="1"/>
    <row r="140" ht="9.6" customHeight="1"/>
    <row r="141" ht="9.6" customHeight="1"/>
    <row r="142" ht="9.6" customHeight="1"/>
    <row r="143" ht="9.6" customHeight="1"/>
    <row r="144" ht="9.6" customHeight="1"/>
    <row r="145" ht="9.6" customHeight="1"/>
    <row r="146" ht="9.6" customHeight="1"/>
    <row r="147" ht="9.6" customHeight="1"/>
    <row r="148" ht="9.6" customHeight="1"/>
    <row r="149" ht="9.6" customHeight="1"/>
    <row r="150" ht="9.6" customHeight="1"/>
    <row r="151" ht="9.6" customHeight="1"/>
    <row r="152" ht="9.6" customHeight="1"/>
    <row r="153" ht="9.6" customHeight="1"/>
    <row r="154" ht="9.6" customHeight="1"/>
    <row r="155" ht="9.6" customHeight="1"/>
    <row r="156" ht="9.6" customHeight="1"/>
    <row r="157" ht="9.6" customHeight="1"/>
    <row r="158" ht="9.6" customHeight="1"/>
    <row r="159" ht="9.6" customHeight="1"/>
    <row r="160" ht="9.6" customHeight="1"/>
    <row r="161" ht="9.6" customHeight="1"/>
    <row r="162" ht="9.6" customHeight="1"/>
    <row r="163" ht="9.6" customHeight="1"/>
    <row r="164" ht="9.6" customHeight="1"/>
    <row r="165" ht="9.6" customHeight="1"/>
    <row r="166" ht="9.6" customHeight="1"/>
    <row r="167" ht="9.6" customHeight="1"/>
    <row r="168" ht="9.6" customHeight="1"/>
    <row r="169" ht="9.6" customHeight="1"/>
    <row r="170" ht="9.6" customHeight="1"/>
    <row r="171" ht="9.6" customHeight="1"/>
    <row r="172" ht="9.6" customHeight="1"/>
    <row r="173" ht="9.6" customHeight="1"/>
    <row r="174" ht="9.6" customHeight="1"/>
    <row r="175" ht="9.6" customHeight="1"/>
    <row r="176" ht="9.6" customHeight="1"/>
    <row r="177" ht="9.6" customHeight="1"/>
    <row r="178" ht="9.6" customHeight="1"/>
    <row r="179" ht="9.6" customHeight="1"/>
    <row r="180" ht="9.6" customHeight="1"/>
    <row r="181" ht="9.6" customHeight="1"/>
    <row r="182" ht="9.6" customHeight="1"/>
    <row r="183" ht="9.6" customHeight="1"/>
    <row r="184" ht="9.6" customHeight="1"/>
    <row r="185" ht="9.6" customHeight="1"/>
    <row r="186" ht="9.6" customHeight="1"/>
    <row r="187" ht="9.6" customHeight="1"/>
    <row r="188" ht="9.6" customHeight="1"/>
    <row r="189" ht="9.6" customHeight="1"/>
    <row r="190" ht="9.6" customHeight="1"/>
    <row r="191" ht="9.6" customHeight="1"/>
  </sheetData>
  <customSheetViews>
    <customSheetView guid="{4E7A3D04-9F51-465C-A42B-3DF9B3E7D5B5}" showPageBreaks="1">
      <selection activeCell="O62" sqref="O62"/>
      <pageMargins left="0.9" right="1" top="0.7" bottom="0.75" header="0" footer="0"/>
      <printOptions horizontalCentered="1" verticalCentered="1"/>
      <pageSetup scale="74" orientation="portrait" r:id="rId1"/>
      <headerFooter alignWithMargins="0"/>
    </customSheetView>
    <customSheetView guid="{0DB5BAD5-393A-4F38-9E8B-709DEA7858B1}">
      <selection activeCell="O62" sqref="O62"/>
      <pageMargins left="0.9" right="1" top="0.7" bottom="0.75" header="0" footer="0"/>
      <printOptions horizontalCentered="1" verticalCentered="1"/>
      <pageSetup scale="74" orientation="portrait" r:id="rId2"/>
      <headerFooter alignWithMargins="0"/>
    </customSheetView>
    <customSheetView guid="{9188604F-721B-4607-B5A7-F14601E34BB8}">
      <selection activeCell="O62" sqref="O62"/>
      <pageMargins left="0.9" right="1" top="0.7" bottom="0.75" header="0" footer="0"/>
      <printOptions horizontalCentered="1" verticalCentered="1"/>
      <pageSetup scale="74" orientation="portrait" r:id="rId3"/>
      <headerFooter alignWithMargins="0"/>
    </customSheetView>
    <customSheetView guid="{26429A53-B624-4AA6-8C8D-667186B058B8}">
      <selection activeCell="O62" sqref="O62"/>
      <pageMargins left="0.9" right="1" top="0.7" bottom="0.75" header="0" footer="0"/>
      <printOptions horizontalCentered="1" verticalCentered="1"/>
      <pageSetup scale="74" orientation="portrait" r:id="rId4"/>
      <headerFooter alignWithMargins="0"/>
    </customSheetView>
    <customSheetView guid="{7390B031-6060-4327-BF01-8B9465EDB6D9}">
      <selection activeCell="O62" sqref="O62"/>
      <pageMargins left="0.9" right="1" top="0.7" bottom="0.75" header="0" footer="0"/>
      <printOptions horizontalCentered="1" verticalCentered="1"/>
      <pageSetup scale="74" orientation="portrait" r:id="rId5"/>
      <headerFooter alignWithMargins="0"/>
    </customSheetView>
    <customSheetView guid="{49D366EC-C851-4932-854D-8EA887B298C5}">
      <selection activeCell="O62" sqref="O62"/>
      <pageMargins left="0.9" right="1" top="0.7" bottom="0.75" header="0" footer="0"/>
      <printOptions horizontalCentered="1" verticalCentered="1"/>
      <pageSetup scale="74" orientation="portrait" r:id="rId6"/>
      <headerFooter alignWithMargins="0"/>
    </customSheetView>
    <customSheetView guid="{F228F194-B0FE-4A91-A927-06A4E89703F0}">
      <selection activeCell="O62" sqref="O62"/>
      <pageMargins left="0.9" right="1" top="0.7" bottom="0.75" header="0" footer="0"/>
      <printOptions horizontalCentered="1" verticalCentered="1"/>
      <pageSetup scale="74" orientation="portrait" r:id="rId7"/>
      <headerFooter alignWithMargins="0"/>
    </customSheetView>
    <customSheetView guid="{A2494C54-8D9D-4A05-9F27-C858173D9692}">
      <selection activeCell="O62" sqref="O62"/>
      <pageMargins left="0.9" right="1" top="0.7" bottom="0.75" header="0" footer="0"/>
      <printOptions horizontalCentered="1" verticalCentered="1"/>
      <pageSetup scale="74" orientation="portrait" r:id="rId8"/>
      <headerFooter alignWithMargins="0"/>
    </customSheetView>
    <customSheetView guid="{74404EEC-CA6A-48B0-B168-B7933282EEB2}">
      <selection activeCell="O62" sqref="O62"/>
      <pageMargins left="0.9" right="1" top="0.7" bottom="0.75" header="0" footer="0"/>
      <printOptions horizontalCentered="1" verticalCentered="1"/>
      <pageSetup scale="74" orientation="portrait" r:id="rId9"/>
      <headerFooter alignWithMargins="0"/>
    </customSheetView>
    <customSheetView guid="{FB19BFAA-60BA-4CC2-92E5-E4C141AE804E}">
      <selection activeCell="O62" sqref="O62"/>
      <pageMargins left="0.9" right="1" top="0.7" bottom="0.75" header="0" footer="0"/>
      <printOptions horizontalCentered="1" verticalCentered="1"/>
      <pageSetup scale="74" orientation="portrait" r:id="rId10"/>
      <headerFooter alignWithMargins="0"/>
    </customSheetView>
    <customSheetView guid="{F56BCD39-3910-4701-BCCF-245589B07D98}" topLeftCell="A34">
      <selection activeCell="F76" sqref="F76"/>
      <pageMargins left="0.9" right="1" top="0.7" bottom="0.75" header="0" footer="0"/>
      <printOptions horizontalCentered="1" verticalCentered="1"/>
      <pageSetup scale="74" orientation="portrait" r:id="rId11"/>
      <headerFooter alignWithMargins="0"/>
    </customSheetView>
    <customSheetView guid="{D099E5BD-69C3-4A36-A01A-AB9127CD02AF}" topLeftCell="A57">
      <selection activeCell="C80" sqref="C80:C81"/>
      <pageMargins left="0.9" right="1" top="0.7" bottom="0.75" header="0" footer="0"/>
      <printOptions horizontalCentered="1" verticalCentered="1"/>
      <pageSetup scale="72" orientation="portrait" r:id="rId12"/>
      <headerFooter alignWithMargins="0"/>
    </customSheetView>
  </customSheetViews>
  <mergeCells count="1">
    <mergeCell ref="A78:J78"/>
  </mergeCells>
  <printOptions horizontalCentered="1" verticalCentered="1"/>
  <pageMargins left="0.9" right="1" top="0.7" bottom="0.75" header="0" footer="0"/>
  <pageSetup scale="72" orientation="portrait" r:id="rId1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view="pageBreakPreview" topLeftCell="A22" zoomScale="60" zoomScaleNormal="100" workbookViewId="0">
      <selection activeCell="C72" sqref="C72:C73"/>
    </sheetView>
  </sheetViews>
  <sheetFormatPr defaultColWidth="8.85546875" defaultRowHeight="12"/>
  <cols>
    <col min="1" max="1" width="4.140625" style="2359" customWidth="1"/>
    <col min="2" max="2" width="5.5703125" style="2359" customWidth="1"/>
    <col min="3" max="3" width="4.140625" style="2359" customWidth="1"/>
    <col min="4" max="4" width="25.85546875" style="2359" customWidth="1"/>
    <col min="5" max="5" width="8.28515625" style="2359" customWidth="1"/>
    <col min="6" max="6" width="11.42578125" style="2359" customWidth="1"/>
    <col min="7" max="7" width="7.7109375" style="2359" customWidth="1"/>
    <col min="8" max="8" width="10.7109375" style="2359" customWidth="1"/>
    <col min="9" max="9" width="10" style="2359" customWidth="1"/>
    <col min="10" max="10" width="8.42578125" style="2359" customWidth="1"/>
    <col min="11" max="16" width="8.85546875" style="2359"/>
    <col min="17" max="17" width="2.42578125" style="2359" customWidth="1"/>
    <col min="18" max="16384" width="8.85546875" style="2359"/>
  </cols>
  <sheetData>
    <row r="1" spans="1:17">
      <c r="A1" s="2362" t="s">
        <v>3204</v>
      </c>
      <c r="B1" s="2496"/>
      <c r="C1" s="2424"/>
      <c r="E1" s="2424"/>
      <c r="G1" s="2439"/>
      <c r="I1" s="2424"/>
      <c r="J1" s="2436"/>
      <c r="K1" s="2359">
        <v>85</v>
      </c>
      <c r="Q1" s="2497"/>
    </row>
    <row r="2" spans="1:17">
      <c r="A2" s="2498" t="s">
        <v>2770</v>
      </c>
      <c r="B2" s="2499"/>
      <c r="C2" s="2499"/>
      <c r="D2" s="2500"/>
      <c r="E2" s="2500"/>
      <c r="F2" s="2500"/>
      <c r="G2" s="2500"/>
      <c r="H2" s="2500"/>
      <c r="I2" s="2500"/>
      <c r="J2" s="2500"/>
      <c r="K2" s="2501"/>
    </row>
    <row r="3" spans="1:17">
      <c r="A3" s="2502" t="s">
        <v>295</v>
      </c>
      <c r="B3" s="2503"/>
      <c r="C3" s="2503"/>
      <c r="D3" s="2503"/>
      <c r="E3" s="2503"/>
      <c r="F3" s="2503"/>
      <c r="G3" s="2503"/>
      <c r="H3" s="2503"/>
      <c r="I3" s="2503"/>
      <c r="J3" s="2503"/>
      <c r="K3" s="2504"/>
    </row>
    <row r="4" spans="1:17">
      <c r="A4" s="2505"/>
      <c r="B4" s="2506"/>
      <c r="C4" s="2506"/>
      <c r="D4" s="2507"/>
      <c r="E4" s="2507"/>
      <c r="F4" s="2507"/>
      <c r="G4" s="2507"/>
      <c r="H4" s="2507"/>
      <c r="I4" s="2507"/>
      <c r="J4" s="2507"/>
      <c r="K4" s="2508"/>
    </row>
    <row r="5" spans="1:17">
      <c r="A5" s="2509" t="s">
        <v>153</v>
      </c>
      <c r="B5" s="2479" t="s">
        <v>2771</v>
      </c>
      <c r="C5" s="2479"/>
      <c r="D5" s="2510"/>
      <c r="E5" s="2510"/>
      <c r="F5" s="2510"/>
      <c r="G5" s="2510"/>
      <c r="H5" s="2510"/>
      <c r="I5" s="2510"/>
      <c r="J5" s="2510"/>
      <c r="K5" s="2511"/>
    </row>
    <row r="6" spans="1:17">
      <c r="A6" s="2512" t="s">
        <v>2772</v>
      </c>
      <c r="B6" s="2479"/>
      <c r="C6" s="2479"/>
      <c r="D6" s="2510"/>
      <c r="E6" s="2510"/>
      <c r="F6" s="2510"/>
      <c r="G6" s="2510"/>
      <c r="H6" s="2510"/>
      <c r="I6" s="2510"/>
      <c r="J6" s="2510"/>
      <c r="K6" s="2511"/>
      <c r="N6" s="2425"/>
    </row>
    <row r="7" spans="1:17">
      <c r="A7" s="2512" t="s">
        <v>2773</v>
      </c>
      <c r="B7" s="2479"/>
      <c r="C7" s="2479"/>
      <c r="D7" s="2510"/>
      <c r="E7" s="2510"/>
      <c r="F7" s="2510"/>
      <c r="G7" s="2510"/>
      <c r="H7" s="2510"/>
      <c r="I7" s="2510"/>
      <c r="J7" s="2510"/>
      <c r="K7" s="2511"/>
    </row>
    <row r="8" spans="1:17">
      <c r="A8" s="2512" t="s">
        <v>2774</v>
      </c>
      <c r="B8" s="2479"/>
      <c r="C8" s="2479"/>
      <c r="D8" s="2510"/>
      <c r="E8" s="2510"/>
      <c r="F8" s="2510"/>
      <c r="G8" s="2510"/>
      <c r="H8" s="2510"/>
      <c r="I8" s="2510"/>
      <c r="J8" s="2510"/>
      <c r="K8" s="2511"/>
    </row>
    <row r="9" spans="1:17">
      <c r="A9" s="2513" t="s">
        <v>2775</v>
      </c>
      <c r="B9" s="2479"/>
      <c r="C9" s="2479"/>
      <c r="D9" s="2510"/>
      <c r="E9" s="2510"/>
      <c r="F9" s="2510"/>
      <c r="G9" s="2510"/>
      <c r="H9" s="2510"/>
      <c r="I9" s="2510"/>
      <c r="J9" s="2510"/>
      <c r="K9" s="2511"/>
    </row>
    <row r="10" spans="1:17">
      <c r="A10" s="2509"/>
      <c r="B10" s="2479"/>
      <c r="C10" s="2479"/>
      <c r="D10" s="2510"/>
      <c r="E10" s="2510"/>
      <c r="F10" s="2510"/>
      <c r="G10" s="2510"/>
      <c r="H10" s="2510"/>
      <c r="I10" s="2510"/>
      <c r="J10" s="2510"/>
      <c r="K10" s="2511"/>
    </row>
    <row r="11" spans="1:17">
      <c r="A11" s="2509" t="s">
        <v>157</v>
      </c>
      <c r="B11" s="2479" t="s">
        <v>2776</v>
      </c>
      <c r="C11" s="2479"/>
      <c r="D11" s="2510"/>
      <c r="E11" s="2510"/>
      <c r="F11" s="2510"/>
      <c r="G11" s="2510"/>
      <c r="H11" s="2510"/>
      <c r="I11" s="2510"/>
      <c r="J11" s="2510"/>
      <c r="K11" s="2511"/>
    </row>
    <row r="12" spans="1:17">
      <c r="A12" s="2509"/>
      <c r="B12" s="2479"/>
      <c r="C12" s="2479"/>
      <c r="D12" s="2510"/>
      <c r="E12" s="2510"/>
      <c r="F12" s="2510"/>
      <c r="G12" s="2510"/>
      <c r="H12" s="2510"/>
      <c r="I12" s="2510"/>
      <c r="J12" s="2510"/>
      <c r="K12" s="2511"/>
    </row>
    <row r="13" spans="1:17">
      <c r="A13" s="2509" t="s">
        <v>162</v>
      </c>
      <c r="B13" s="2479" t="s">
        <v>2777</v>
      </c>
      <c r="C13" s="2479"/>
      <c r="D13" s="2510"/>
      <c r="E13" s="2510"/>
      <c r="F13" s="2510"/>
      <c r="G13" s="2510"/>
      <c r="H13" s="2510"/>
      <c r="I13" s="2510"/>
      <c r="J13" s="2510"/>
      <c r="K13" s="2511"/>
    </row>
    <row r="14" spans="1:17">
      <c r="A14" s="2509"/>
      <c r="B14" s="2479"/>
      <c r="C14" s="2479"/>
      <c r="D14" s="2510"/>
      <c r="E14" s="2510"/>
      <c r="F14" s="2510"/>
      <c r="G14" s="2510"/>
      <c r="H14" s="2510"/>
      <c r="I14" s="2510"/>
      <c r="J14" s="2510"/>
      <c r="K14" s="2511"/>
    </row>
    <row r="15" spans="1:17">
      <c r="A15" s="2509" t="s">
        <v>155</v>
      </c>
      <c r="B15" s="2479" t="s">
        <v>2778</v>
      </c>
      <c r="C15" s="2479"/>
      <c r="D15" s="2510"/>
      <c r="E15" s="2510"/>
      <c r="F15" s="2510"/>
      <c r="G15" s="2510"/>
      <c r="H15" s="2510"/>
      <c r="I15" s="2510"/>
      <c r="J15" s="2510"/>
      <c r="K15" s="2511"/>
    </row>
    <row r="16" spans="1:17">
      <c r="A16" s="2512" t="s">
        <v>2779</v>
      </c>
      <c r="B16" s="2479"/>
      <c r="C16" s="2479"/>
      <c r="D16" s="2510"/>
      <c r="E16" s="2510"/>
      <c r="F16" s="2510"/>
      <c r="G16" s="2510"/>
      <c r="H16" s="2510"/>
      <c r="I16" s="2510"/>
      <c r="J16" s="2510"/>
      <c r="K16" s="2511"/>
    </row>
    <row r="17" spans="1:11">
      <c r="A17" s="2509"/>
      <c r="B17" s="2479"/>
      <c r="C17" s="2479"/>
      <c r="D17" s="2510"/>
      <c r="E17" s="2510"/>
      <c r="F17" s="2510"/>
      <c r="G17" s="2510"/>
      <c r="H17" s="2510"/>
      <c r="I17" s="2510"/>
      <c r="J17" s="2510"/>
      <c r="K17" s="2511"/>
    </row>
    <row r="18" spans="1:11">
      <c r="A18" s="2509" t="s">
        <v>164</v>
      </c>
      <c r="B18" s="2479" t="s">
        <v>2780</v>
      </c>
      <c r="C18" s="2479"/>
      <c r="D18" s="2510"/>
      <c r="E18" s="2510"/>
      <c r="F18" s="2510"/>
      <c r="G18" s="2510"/>
      <c r="H18" s="2510"/>
      <c r="I18" s="2510"/>
      <c r="J18" s="2510"/>
      <c r="K18" s="2511"/>
    </row>
    <row r="19" spans="1:11">
      <c r="A19" s="2514"/>
      <c r="B19" s="2515"/>
      <c r="C19" s="2515"/>
      <c r="D19" s="2516"/>
      <c r="E19" s="2516"/>
      <c r="F19" s="2516"/>
      <c r="G19" s="2516"/>
      <c r="H19" s="2516"/>
      <c r="I19" s="2516"/>
      <c r="J19" s="2516"/>
      <c r="K19" s="2517"/>
    </row>
    <row r="20" spans="1:11">
      <c r="A20" s="2518"/>
      <c r="B20" s="2519"/>
      <c r="C20" s="2479"/>
      <c r="D20" s="2380"/>
      <c r="E20" s="2382"/>
      <c r="F20" s="2370" t="s">
        <v>1269</v>
      </c>
      <c r="G20" s="2372"/>
      <c r="H20" s="2370" t="s">
        <v>1270</v>
      </c>
      <c r="I20" s="2372"/>
      <c r="J20" s="2380"/>
      <c r="K20" s="2520"/>
    </row>
    <row r="21" spans="1:11">
      <c r="A21" s="2518"/>
      <c r="B21" s="2519"/>
      <c r="C21" s="2479"/>
      <c r="D21" s="2380"/>
      <c r="E21" s="2384" t="s">
        <v>1272</v>
      </c>
      <c r="F21" s="2442" t="s">
        <v>1271</v>
      </c>
      <c r="G21" s="2521"/>
      <c r="H21" s="2442" t="s">
        <v>1271</v>
      </c>
      <c r="I21" s="2521"/>
      <c r="J21" s="2387" t="s">
        <v>1272</v>
      </c>
      <c r="K21" s="2520"/>
    </row>
    <row r="22" spans="1:11">
      <c r="A22" s="2518" t="s">
        <v>7</v>
      </c>
      <c r="B22" s="2519" t="s">
        <v>71</v>
      </c>
      <c r="C22" s="2479"/>
      <c r="D22" s="2380"/>
      <c r="E22" s="2384" t="s">
        <v>2781</v>
      </c>
      <c r="F22" s="2384" t="s">
        <v>1273</v>
      </c>
      <c r="G22" s="2384"/>
      <c r="H22" s="2384"/>
      <c r="I22" s="2384"/>
      <c r="J22" s="2387" t="s">
        <v>2782</v>
      </c>
      <c r="K22" s="2520" t="s">
        <v>7</v>
      </c>
    </row>
    <row r="23" spans="1:11">
      <c r="A23" s="2518" t="s">
        <v>17</v>
      </c>
      <c r="B23" s="2519" t="s">
        <v>79</v>
      </c>
      <c r="C23" s="2479"/>
      <c r="D23" s="2387" t="s">
        <v>547</v>
      </c>
      <c r="E23" s="2384" t="s">
        <v>2783</v>
      </c>
      <c r="F23" s="2384" t="s">
        <v>1274</v>
      </c>
      <c r="G23" s="2384" t="s">
        <v>1114</v>
      </c>
      <c r="H23" s="2384" t="s">
        <v>1275</v>
      </c>
      <c r="I23" s="2384" t="s">
        <v>1114</v>
      </c>
      <c r="J23" s="2387" t="s">
        <v>10</v>
      </c>
      <c r="K23" s="2520" t="s">
        <v>17</v>
      </c>
    </row>
    <row r="24" spans="1:11">
      <c r="A24" s="2522"/>
      <c r="B24" s="2382"/>
      <c r="C24" s="2510"/>
      <c r="D24" s="2380"/>
      <c r="E24" s="2384" t="s">
        <v>81</v>
      </c>
      <c r="F24" s="2384" t="s">
        <v>665</v>
      </c>
      <c r="G24" s="2384" t="s">
        <v>1277</v>
      </c>
      <c r="H24" s="2384"/>
      <c r="I24" s="2384" t="s">
        <v>1278</v>
      </c>
      <c r="J24" s="2387" t="s">
        <v>1279</v>
      </c>
      <c r="K24" s="2523"/>
    </row>
    <row r="25" spans="1:11" ht="12.75" thickBot="1">
      <c r="A25" s="2524"/>
      <c r="B25" s="2390"/>
      <c r="C25" s="2374"/>
      <c r="D25" s="2394" t="s">
        <v>24</v>
      </c>
      <c r="E25" s="2392" t="s">
        <v>25</v>
      </c>
      <c r="F25" s="2392" t="s">
        <v>26</v>
      </c>
      <c r="G25" s="2392" t="s">
        <v>27</v>
      </c>
      <c r="H25" s="2392" t="s">
        <v>28</v>
      </c>
      <c r="I25" s="2392" t="s">
        <v>29</v>
      </c>
      <c r="J25" s="2392" t="s">
        <v>30</v>
      </c>
      <c r="K25" s="2525"/>
    </row>
    <row r="26" spans="1:11">
      <c r="A26" s="2522"/>
      <c r="B26" s="2380"/>
      <c r="C26" s="2510"/>
      <c r="D26" s="2387" t="s">
        <v>1249</v>
      </c>
      <c r="E26" s="2458"/>
      <c r="F26" s="2526"/>
      <c r="G26" s="2526"/>
      <c r="H26" s="2526"/>
      <c r="I26" s="2526"/>
      <c r="J26" s="2527"/>
      <c r="K26" s="2523"/>
    </row>
    <row r="27" spans="1:11">
      <c r="A27" s="2528">
        <v>1</v>
      </c>
      <c r="B27" s="2375"/>
      <c r="C27" s="2460">
        <v>-3</v>
      </c>
      <c r="D27" s="2375" t="s">
        <v>1143</v>
      </c>
      <c r="E27" s="2400"/>
      <c r="F27" s="2375"/>
      <c r="G27" s="2375"/>
      <c r="H27" s="2375"/>
      <c r="I27" s="2375"/>
      <c r="J27" s="2461"/>
      <c r="K27" s="2529">
        <v>1</v>
      </c>
    </row>
    <row r="28" spans="1:11">
      <c r="A28" s="2528">
        <v>2</v>
      </c>
      <c r="B28" s="2375"/>
      <c r="C28" s="2460">
        <f t="shared" ref="C28:C33" si="0">C27-1</f>
        <v>-4</v>
      </c>
      <c r="D28" s="2375" t="s">
        <v>2731</v>
      </c>
      <c r="E28" s="2400"/>
      <c r="F28" s="2375"/>
      <c r="G28" s="2375"/>
      <c r="H28" s="2375"/>
      <c r="I28" s="2375"/>
      <c r="J28" s="2461"/>
      <c r="K28" s="2529">
        <v>2</v>
      </c>
    </row>
    <row r="29" spans="1:11">
      <c r="A29" s="2528">
        <v>3</v>
      </c>
      <c r="B29" s="2375"/>
      <c r="C29" s="2460">
        <f t="shared" si="0"/>
        <v>-5</v>
      </c>
      <c r="D29" s="2375" t="s">
        <v>1147</v>
      </c>
      <c r="E29" s="2400"/>
      <c r="F29" s="2375"/>
      <c r="G29" s="2375"/>
      <c r="H29" s="2375"/>
      <c r="I29" s="2375"/>
      <c r="J29" s="2461"/>
      <c r="K29" s="2529">
        <v>3</v>
      </c>
    </row>
    <row r="30" spans="1:11">
      <c r="A30" s="2528">
        <v>4</v>
      </c>
      <c r="B30" s="2375"/>
      <c r="C30" s="2460">
        <f t="shared" si="0"/>
        <v>-6</v>
      </c>
      <c r="D30" s="2375" t="s">
        <v>2732</v>
      </c>
      <c r="E30" s="2400"/>
      <c r="F30" s="2375"/>
      <c r="G30" s="2375"/>
      <c r="H30" s="2375"/>
      <c r="I30" s="2375"/>
      <c r="J30" s="2461"/>
      <c r="K30" s="2529">
        <v>4</v>
      </c>
    </row>
    <row r="31" spans="1:11">
      <c r="A31" s="2528">
        <v>5</v>
      </c>
      <c r="B31" s="2375"/>
      <c r="C31" s="2460">
        <f t="shared" si="0"/>
        <v>-7</v>
      </c>
      <c r="D31" s="2375" t="s">
        <v>1151</v>
      </c>
      <c r="E31" s="2400"/>
      <c r="F31" s="2375"/>
      <c r="G31" s="2375"/>
      <c r="H31" s="2375"/>
      <c r="I31" s="2375"/>
      <c r="J31" s="2461"/>
      <c r="K31" s="2529">
        <v>5</v>
      </c>
    </row>
    <row r="32" spans="1:11">
      <c r="A32" s="2528">
        <v>6</v>
      </c>
      <c r="B32" s="2375"/>
      <c r="C32" s="2460">
        <f t="shared" si="0"/>
        <v>-8</v>
      </c>
      <c r="D32" s="2375" t="s">
        <v>1153</v>
      </c>
      <c r="E32" s="2400"/>
      <c r="F32" s="2375"/>
      <c r="G32" s="2375"/>
      <c r="H32" s="2375"/>
      <c r="I32" s="2375"/>
      <c r="J32" s="2461"/>
      <c r="K32" s="2529">
        <v>6</v>
      </c>
    </row>
    <row r="33" spans="1:11">
      <c r="A33" s="2528">
        <v>7</v>
      </c>
      <c r="B33" s="2375"/>
      <c r="C33" s="2460">
        <f t="shared" si="0"/>
        <v>-9</v>
      </c>
      <c r="D33" s="2375" t="s">
        <v>1155</v>
      </c>
      <c r="E33" s="2400"/>
      <c r="F33" s="2375"/>
      <c r="G33" s="2375"/>
      <c r="H33" s="2375"/>
      <c r="I33" s="2375"/>
      <c r="J33" s="2461"/>
      <c r="K33" s="2529">
        <v>7</v>
      </c>
    </row>
    <row r="34" spans="1:11">
      <c r="A34" s="2528">
        <v>8</v>
      </c>
      <c r="B34" s="2375"/>
      <c r="C34" s="2460">
        <v>-11</v>
      </c>
      <c r="D34" s="2375" t="s">
        <v>1157</v>
      </c>
      <c r="E34" s="2400"/>
      <c r="F34" s="2375"/>
      <c r="G34" s="2375"/>
      <c r="H34" s="2375"/>
      <c r="I34" s="2375"/>
      <c r="J34" s="2461"/>
      <c r="K34" s="2529">
        <v>8</v>
      </c>
    </row>
    <row r="35" spans="1:11">
      <c r="A35" s="2528">
        <v>9</v>
      </c>
      <c r="B35" s="2375"/>
      <c r="C35" s="2460">
        <v>-13</v>
      </c>
      <c r="D35" s="2375" t="s">
        <v>2733</v>
      </c>
      <c r="E35" s="2400"/>
      <c r="F35" s="2375"/>
      <c r="G35" s="2375"/>
      <c r="H35" s="2375"/>
      <c r="I35" s="2375"/>
      <c r="J35" s="2461"/>
      <c r="K35" s="2529">
        <v>9</v>
      </c>
    </row>
    <row r="36" spans="1:11">
      <c r="A36" s="2528">
        <v>10</v>
      </c>
      <c r="B36" s="2375"/>
      <c r="C36" s="2460">
        <v>-16</v>
      </c>
      <c r="D36" s="2375" t="s">
        <v>1161</v>
      </c>
      <c r="E36" s="2400"/>
      <c r="F36" s="2375"/>
      <c r="G36" s="2375"/>
      <c r="H36" s="2375"/>
      <c r="I36" s="2375"/>
      <c r="J36" s="2461"/>
      <c r="K36" s="2529">
        <v>10</v>
      </c>
    </row>
    <row r="37" spans="1:11">
      <c r="A37" s="2528">
        <v>11</v>
      </c>
      <c r="B37" s="2375"/>
      <c r="C37" s="2460">
        <f>C36-1</f>
        <v>-17</v>
      </c>
      <c r="D37" s="2375" t="s">
        <v>1163</v>
      </c>
      <c r="E37" s="2400"/>
      <c r="F37" s="2375"/>
      <c r="G37" s="2375"/>
      <c r="H37" s="2375"/>
      <c r="I37" s="2375"/>
      <c r="J37" s="2461"/>
      <c r="K37" s="2529">
        <v>11</v>
      </c>
    </row>
    <row r="38" spans="1:11">
      <c r="A38" s="2528">
        <v>12</v>
      </c>
      <c r="B38" s="2375"/>
      <c r="C38" s="2460">
        <f>C37-1</f>
        <v>-18</v>
      </c>
      <c r="D38" s="2375" t="s">
        <v>1165</v>
      </c>
      <c r="E38" s="2400"/>
      <c r="F38" s="2375"/>
      <c r="G38" s="2375"/>
      <c r="H38" s="2375"/>
      <c r="I38" s="2375"/>
      <c r="J38" s="2461"/>
      <c r="K38" s="2529">
        <v>12</v>
      </c>
    </row>
    <row r="39" spans="1:11">
      <c r="A39" s="2528">
        <v>13</v>
      </c>
      <c r="B39" s="2375"/>
      <c r="C39" s="2460">
        <f>C38-1</f>
        <v>-19</v>
      </c>
      <c r="D39" s="2375" t="s">
        <v>1167</v>
      </c>
      <c r="E39" s="2400"/>
      <c r="F39" s="2375"/>
      <c r="G39" s="2375"/>
      <c r="H39" s="2375"/>
      <c r="I39" s="2375"/>
      <c r="J39" s="2461"/>
      <c r="K39" s="2529">
        <v>13</v>
      </c>
    </row>
    <row r="40" spans="1:11">
      <c r="A40" s="2528">
        <v>14</v>
      </c>
      <c r="B40" s="2375"/>
      <c r="C40" s="2460">
        <f>C39-1</f>
        <v>-20</v>
      </c>
      <c r="D40" s="2375" t="s">
        <v>1169</v>
      </c>
      <c r="E40" s="2400"/>
      <c r="F40" s="2375"/>
      <c r="G40" s="2375"/>
      <c r="H40" s="2375"/>
      <c r="I40" s="2375"/>
      <c r="J40" s="2461"/>
      <c r="K40" s="2529">
        <v>14</v>
      </c>
    </row>
    <row r="41" spans="1:11">
      <c r="A41" s="2528">
        <v>15</v>
      </c>
      <c r="B41" s="2375"/>
      <c r="C41" s="2460">
        <v>-22</v>
      </c>
      <c r="D41" s="2375" t="s">
        <v>1171</v>
      </c>
      <c r="E41" s="2400"/>
      <c r="F41" s="2375"/>
      <c r="G41" s="2375"/>
      <c r="H41" s="2375"/>
      <c r="I41" s="2375"/>
      <c r="J41" s="2461"/>
      <c r="K41" s="2529">
        <v>15</v>
      </c>
    </row>
    <row r="42" spans="1:11">
      <c r="A42" s="2528">
        <v>16</v>
      </c>
      <c r="B42" s="2375"/>
      <c r="C42" s="2460">
        <f>C41-1</f>
        <v>-23</v>
      </c>
      <c r="D42" s="2375" t="s">
        <v>1173</v>
      </c>
      <c r="E42" s="2400"/>
      <c r="F42" s="2375"/>
      <c r="G42" s="2375"/>
      <c r="H42" s="2375"/>
      <c r="I42" s="2375"/>
      <c r="J42" s="2461"/>
      <c r="K42" s="2529">
        <v>16</v>
      </c>
    </row>
    <row r="43" spans="1:11">
      <c r="A43" s="2528">
        <v>17</v>
      </c>
      <c r="B43" s="2375"/>
      <c r="C43" s="2460">
        <f>C42-1</f>
        <v>-24</v>
      </c>
      <c r="D43" s="2375" t="s">
        <v>1175</v>
      </c>
      <c r="E43" s="2400"/>
      <c r="F43" s="2375"/>
      <c r="G43" s="2375"/>
      <c r="H43" s="2375"/>
      <c r="I43" s="2375"/>
      <c r="J43" s="2461"/>
      <c r="K43" s="2529">
        <v>17</v>
      </c>
    </row>
    <row r="44" spans="1:11">
      <c r="A44" s="2528">
        <v>18</v>
      </c>
      <c r="B44" s="2375"/>
      <c r="C44" s="2460">
        <f>C43-1</f>
        <v>-25</v>
      </c>
      <c r="D44" s="2375" t="s">
        <v>1177</v>
      </c>
      <c r="E44" s="2400"/>
      <c r="F44" s="2375"/>
      <c r="G44" s="2375"/>
      <c r="H44" s="2375"/>
      <c r="I44" s="2375"/>
      <c r="J44" s="2461"/>
      <c r="K44" s="2529">
        <v>18</v>
      </c>
    </row>
    <row r="45" spans="1:11">
      <c r="A45" s="2528">
        <v>19</v>
      </c>
      <c r="B45" s="2375"/>
      <c r="C45" s="2460">
        <f>C44-1</f>
        <v>-26</v>
      </c>
      <c r="D45" s="2375" t="s">
        <v>1179</v>
      </c>
      <c r="E45" s="2530">
        <v>5954</v>
      </c>
      <c r="F45" s="2531">
        <v>2910</v>
      </c>
      <c r="G45" s="2531"/>
      <c r="H45" s="2531"/>
      <c r="I45" s="2531"/>
      <c r="J45" s="2532">
        <v>8864</v>
      </c>
      <c r="K45" s="2529">
        <v>19</v>
      </c>
    </row>
    <row r="46" spans="1:11">
      <c r="A46" s="2528">
        <v>20</v>
      </c>
      <c r="B46" s="2375"/>
      <c r="C46" s="2460">
        <f>C45-1</f>
        <v>-27</v>
      </c>
      <c r="D46" s="2375" t="s">
        <v>2734</v>
      </c>
      <c r="E46" s="2530">
        <v>16831</v>
      </c>
      <c r="F46" s="2531">
        <v>9359</v>
      </c>
      <c r="G46" s="2531"/>
      <c r="H46" s="2531"/>
      <c r="I46" s="2531"/>
      <c r="J46" s="2532">
        <v>26190</v>
      </c>
      <c r="K46" s="2529">
        <v>20</v>
      </c>
    </row>
    <row r="47" spans="1:11">
      <c r="A47" s="2528">
        <v>21</v>
      </c>
      <c r="B47" s="2375"/>
      <c r="C47" s="2460">
        <v>-29</v>
      </c>
      <c r="D47" s="2375" t="s">
        <v>1183</v>
      </c>
      <c r="E47" s="2530"/>
      <c r="F47" s="2531"/>
      <c r="G47" s="2531"/>
      <c r="H47" s="2531"/>
      <c r="I47" s="2531"/>
      <c r="J47" s="2532"/>
      <c r="K47" s="2529">
        <v>21</v>
      </c>
    </row>
    <row r="48" spans="1:11">
      <c r="A48" s="2528">
        <v>22</v>
      </c>
      <c r="B48" s="2375"/>
      <c r="C48" s="2460">
        <v>-31</v>
      </c>
      <c r="D48" s="2375" t="s">
        <v>2735</v>
      </c>
      <c r="E48" s="2530"/>
      <c r="F48" s="2531"/>
      <c r="G48" s="2531"/>
      <c r="H48" s="2531"/>
      <c r="I48" s="2531"/>
      <c r="J48" s="2532"/>
      <c r="K48" s="2529">
        <v>22</v>
      </c>
    </row>
    <row r="49" spans="1:11">
      <c r="A49" s="2528">
        <v>23</v>
      </c>
      <c r="B49" s="2375"/>
      <c r="C49" s="2460">
        <v>-35</v>
      </c>
      <c r="D49" s="2375" t="s">
        <v>1187</v>
      </c>
      <c r="E49" s="2530"/>
      <c r="F49" s="2531"/>
      <c r="G49" s="2531"/>
      <c r="H49" s="2531"/>
      <c r="I49" s="2531"/>
      <c r="J49" s="2532"/>
      <c r="K49" s="2529">
        <v>23</v>
      </c>
    </row>
    <row r="50" spans="1:11">
      <c r="A50" s="2528">
        <v>24</v>
      </c>
      <c r="B50" s="2375"/>
      <c r="C50" s="2460">
        <v>-37</v>
      </c>
      <c r="D50" s="2375" t="s">
        <v>1189</v>
      </c>
      <c r="E50" s="2530">
        <v>8</v>
      </c>
      <c r="F50" s="2531">
        <v>2</v>
      </c>
      <c r="G50" s="2531"/>
      <c r="H50" s="2531"/>
      <c r="I50" s="2531"/>
      <c r="J50" s="2532">
        <v>10</v>
      </c>
      <c r="K50" s="2529">
        <v>24</v>
      </c>
    </row>
    <row r="51" spans="1:11">
      <c r="A51" s="2528">
        <v>25</v>
      </c>
      <c r="B51" s="2375"/>
      <c r="C51" s="2460">
        <v>-39</v>
      </c>
      <c r="D51" s="2375" t="s">
        <v>2784</v>
      </c>
      <c r="E51" s="2530"/>
      <c r="F51" s="2531"/>
      <c r="G51" s="2531"/>
      <c r="H51" s="2531"/>
      <c r="I51" s="2531"/>
      <c r="J51" s="2532"/>
      <c r="K51" s="2529">
        <v>25</v>
      </c>
    </row>
    <row r="52" spans="1:11">
      <c r="A52" s="2528">
        <v>26</v>
      </c>
      <c r="B52" s="2375"/>
      <c r="C52" s="2460">
        <v>-44</v>
      </c>
      <c r="D52" s="2375" t="s">
        <v>1193</v>
      </c>
      <c r="E52" s="2530"/>
      <c r="F52" s="2531"/>
      <c r="G52" s="2531"/>
      <c r="H52" s="2531"/>
      <c r="I52" s="2531"/>
      <c r="J52" s="2532"/>
      <c r="K52" s="2529">
        <v>26</v>
      </c>
    </row>
    <row r="53" spans="1:11">
      <c r="A53" s="2528">
        <v>27</v>
      </c>
      <c r="B53" s="2375"/>
      <c r="C53" s="2460">
        <v>-45</v>
      </c>
      <c r="D53" s="2375" t="s">
        <v>2737</v>
      </c>
      <c r="E53" s="2530"/>
      <c r="F53" s="2531"/>
      <c r="G53" s="2531"/>
      <c r="H53" s="2531"/>
      <c r="I53" s="2531"/>
      <c r="J53" s="2532"/>
      <c r="K53" s="2529">
        <v>27</v>
      </c>
    </row>
    <row r="54" spans="1:11">
      <c r="A54" s="2528">
        <v>28</v>
      </c>
      <c r="B54" s="2375"/>
      <c r="C54" s="2460"/>
      <c r="D54" s="2375" t="s">
        <v>1251</v>
      </c>
      <c r="E54" s="2530"/>
      <c r="F54" s="2531"/>
      <c r="G54" s="2531"/>
      <c r="H54" s="2531"/>
      <c r="I54" s="2531"/>
      <c r="J54" s="2532"/>
      <c r="K54" s="2529">
        <v>28</v>
      </c>
    </row>
    <row r="55" spans="1:11">
      <c r="A55" s="2528">
        <v>29</v>
      </c>
      <c r="B55" s="2375"/>
      <c r="C55" s="2460"/>
      <c r="D55" s="2375" t="s">
        <v>2785</v>
      </c>
      <c r="E55" s="2530"/>
      <c r="F55" s="2531"/>
      <c r="G55" s="2531"/>
      <c r="H55" s="2531"/>
      <c r="I55" s="2531"/>
      <c r="J55" s="2532"/>
      <c r="K55" s="2529">
        <v>29</v>
      </c>
    </row>
    <row r="56" spans="1:11" ht="12.75" thickBot="1">
      <c r="A56" s="2533">
        <v>30</v>
      </c>
      <c r="B56" s="2464"/>
      <c r="C56" s="2465"/>
      <c r="D56" s="2466" t="s">
        <v>1253</v>
      </c>
      <c r="E56" s="2534">
        <v>22793</v>
      </c>
      <c r="F56" s="2535">
        <v>12271</v>
      </c>
      <c r="G56" s="2535"/>
      <c r="H56" s="2535"/>
      <c r="I56" s="2535"/>
      <c r="J56" s="2536">
        <v>35064</v>
      </c>
      <c r="K56" s="2537">
        <v>30</v>
      </c>
    </row>
    <row r="57" spans="1:11" ht="12.75" thickTop="1">
      <c r="A57" s="2522"/>
      <c r="B57" s="2380"/>
      <c r="C57" s="2479"/>
      <c r="D57" s="2387" t="s">
        <v>276</v>
      </c>
      <c r="E57" s="2538"/>
      <c r="F57" s="2539"/>
      <c r="G57" s="2539"/>
      <c r="H57" s="2539"/>
      <c r="I57" s="2539"/>
      <c r="J57" s="2540"/>
      <c r="K57" s="2523"/>
    </row>
    <row r="58" spans="1:11">
      <c r="A58" s="2528">
        <v>31</v>
      </c>
      <c r="B58" s="2375"/>
      <c r="C58" s="2460">
        <v>-52</v>
      </c>
      <c r="D58" s="2375" t="s">
        <v>1254</v>
      </c>
      <c r="E58" s="2530">
        <v>14601</v>
      </c>
      <c r="F58" s="2531">
        <v>7212</v>
      </c>
      <c r="G58" s="2531"/>
      <c r="H58" s="2531">
        <v>138</v>
      </c>
      <c r="I58" s="2531"/>
      <c r="J58" s="2532">
        <v>21675</v>
      </c>
      <c r="K58" s="2529">
        <v>31</v>
      </c>
    </row>
    <row r="59" spans="1:11">
      <c r="A59" s="2528">
        <v>32</v>
      </c>
      <c r="B59" s="2375"/>
      <c r="C59" s="2460">
        <f t="shared" ref="C59:C65" si="1">C58-1</f>
        <v>-53</v>
      </c>
      <c r="D59" s="2375" t="s">
        <v>2738</v>
      </c>
      <c r="E59" s="2530"/>
      <c r="F59" s="2531"/>
      <c r="G59" s="2531"/>
      <c r="H59" s="2531"/>
      <c r="I59" s="2531"/>
      <c r="J59" s="2532"/>
      <c r="K59" s="2529">
        <v>32</v>
      </c>
    </row>
    <row r="60" spans="1:11">
      <c r="A60" s="2528">
        <v>33</v>
      </c>
      <c r="B60" s="2375"/>
      <c r="C60" s="2395">
        <f t="shared" si="1"/>
        <v>-54</v>
      </c>
      <c r="D60" s="2375" t="s">
        <v>2739</v>
      </c>
      <c r="E60" s="2530"/>
      <c r="F60" s="2531"/>
      <c r="G60" s="2531"/>
      <c r="H60" s="2531"/>
      <c r="I60" s="2531"/>
      <c r="J60" s="2532"/>
      <c r="K60" s="2529">
        <v>33</v>
      </c>
    </row>
    <row r="61" spans="1:11">
      <c r="A61" s="2528">
        <v>34</v>
      </c>
      <c r="B61" s="2375"/>
      <c r="C61" s="2460">
        <f t="shared" si="1"/>
        <v>-55</v>
      </c>
      <c r="D61" s="2375" t="s">
        <v>1204</v>
      </c>
      <c r="E61" s="2530"/>
      <c r="F61" s="2531"/>
      <c r="G61" s="2531"/>
      <c r="H61" s="2531"/>
      <c r="I61" s="2531"/>
      <c r="J61" s="2532"/>
      <c r="K61" s="2529">
        <v>34</v>
      </c>
    </row>
    <row r="62" spans="1:11">
      <c r="A62" s="2528">
        <v>35</v>
      </c>
      <c r="B62" s="2375"/>
      <c r="C62" s="2460">
        <f t="shared" si="1"/>
        <v>-56</v>
      </c>
      <c r="D62" s="2375" t="s">
        <v>1206</v>
      </c>
      <c r="E62" s="2530"/>
      <c r="F62" s="2531"/>
      <c r="G62" s="2531"/>
      <c r="H62" s="2531"/>
      <c r="I62" s="2531"/>
      <c r="J62" s="2532"/>
      <c r="K62" s="2529">
        <v>35</v>
      </c>
    </row>
    <row r="63" spans="1:11">
      <c r="A63" s="2528">
        <v>36</v>
      </c>
      <c r="B63" s="2375"/>
      <c r="C63" s="2460">
        <f t="shared" si="1"/>
        <v>-57</v>
      </c>
      <c r="D63" s="2375" t="s">
        <v>1208</v>
      </c>
      <c r="E63" s="2530"/>
      <c r="F63" s="2531"/>
      <c r="G63" s="2531"/>
      <c r="H63" s="2531"/>
      <c r="I63" s="2531"/>
      <c r="J63" s="2532"/>
      <c r="K63" s="2529">
        <v>36</v>
      </c>
    </row>
    <row r="64" spans="1:11">
      <c r="A64" s="2528">
        <v>37</v>
      </c>
      <c r="B64" s="2375"/>
      <c r="C64" s="2460">
        <f t="shared" si="1"/>
        <v>-58</v>
      </c>
      <c r="D64" s="2375" t="s">
        <v>1210</v>
      </c>
      <c r="E64" s="2530">
        <v>119</v>
      </c>
      <c r="F64" s="2531">
        <v>34</v>
      </c>
      <c r="G64" s="2531"/>
      <c r="H64" s="2531"/>
      <c r="I64" s="2531"/>
      <c r="J64" s="2532">
        <v>153</v>
      </c>
      <c r="K64" s="2529">
        <v>37</v>
      </c>
    </row>
    <row r="65" spans="1:16">
      <c r="A65" s="2528">
        <v>38</v>
      </c>
      <c r="B65" s="2375"/>
      <c r="C65" s="2460">
        <f t="shared" si="1"/>
        <v>-59</v>
      </c>
      <c r="D65" s="2375" t="s">
        <v>2786</v>
      </c>
      <c r="E65" s="2530">
        <v>5269</v>
      </c>
      <c r="F65" s="2531">
        <v>2372</v>
      </c>
      <c r="G65" s="2531"/>
      <c r="H65" s="2531"/>
      <c r="I65" s="2531"/>
      <c r="J65" s="2532">
        <v>7641</v>
      </c>
      <c r="K65" s="2529">
        <v>38</v>
      </c>
    </row>
    <row r="66" spans="1:16">
      <c r="A66" s="2528">
        <v>39</v>
      </c>
      <c r="B66" s="2375"/>
      <c r="C66" s="2375"/>
      <c r="D66" s="2375" t="s">
        <v>2785</v>
      </c>
      <c r="E66" s="2530"/>
      <c r="F66" s="2541"/>
      <c r="G66" s="2541"/>
      <c r="H66" s="2541"/>
      <c r="I66" s="2531"/>
      <c r="J66" s="2542"/>
      <c r="K66" s="2529">
        <v>39</v>
      </c>
      <c r="P66" s="2480"/>
    </row>
    <row r="67" spans="1:16" ht="12.75" thickBot="1">
      <c r="A67" s="2533">
        <v>40</v>
      </c>
      <c r="B67" s="2464"/>
      <c r="C67" s="2465"/>
      <c r="D67" s="2466" t="s">
        <v>1213</v>
      </c>
      <c r="E67" s="2534">
        <v>19989</v>
      </c>
      <c r="F67" s="2535">
        <v>9618</v>
      </c>
      <c r="G67" s="2535"/>
      <c r="H67" s="2535">
        <v>138</v>
      </c>
      <c r="I67" s="2535"/>
      <c r="J67" s="2536">
        <v>29469</v>
      </c>
      <c r="K67" s="2537">
        <v>40</v>
      </c>
    </row>
    <row r="68" spans="1:16" ht="12.75" thickTop="1">
      <c r="A68" s="2518">
        <v>41</v>
      </c>
      <c r="B68" s="2380"/>
      <c r="C68" s="2479"/>
      <c r="D68" s="2387" t="s">
        <v>328</v>
      </c>
      <c r="E68" s="2538">
        <v>42782</v>
      </c>
      <c r="F68" s="2539">
        <v>21889</v>
      </c>
      <c r="G68" s="2539"/>
      <c r="H68" s="2539">
        <v>138</v>
      </c>
      <c r="I68" s="2539"/>
      <c r="J68" s="2540">
        <v>64533</v>
      </c>
      <c r="K68" s="2520">
        <v>41</v>
      </c>
    </row>
    <row r="69" spans="1:16">
      <c r="A69" s="2543"/>
      <c r="B69" s="2544"/>
      <c r="C69" s="2544"/>
      <c r="D69" s="2544"/>
      <c r="E69" s="2544"/>
      <c r="F69" s="2544"/>
      <c r="G69" s="2544"/>
      <c r="H69" s="2544"/>
      <c r="I69" s="2544"/>
      <c r="J69" s="2544"/>
      <c r="K69" s="2545"/>
    </row>
    <row r="70" spans="1:16">
      <c r="A70" s="3903" t="s">
        <v>37</v>
      </c>
      <c r="B70" s="3904"/>
      <c r="C70" s="3904"/>
      <c r="D70" s="3904"/>
      <c r="E70" s="3904"/>
      <c r="F70" s="3904"/>
      <c r="G70" s="3904"/>
      <c r="H70" s="3904"/>
      <c r="I70" s="3904"/>
      <c r="J70" s="3904"/>
      <c r="K70" s="3905"/>
    </row>
    <row r="71" spans="1:16">
      <c r="A71" s="2546"/>
      <c r="B71" s="2492"/>
      <c r="C71" s="2492"/>
      <c r="D71" s="2492"/>
      <c r="E71" s="2492"/>
      <c r="F71" s="2492"/>
      <c r="G71" s="2492"/>
      <c r="H71" s="2492"/>
      <c r="I71" s="2492"/>
      <c r="J71" s="2492"/>
      <c r="K71" s="2547"/>
    </row>
    <row r="72" spans="1:16">
      <c r="A72" s="2546"/>
      <c r="B72" s="2492"/>
      <c r="C72" s="2492" t="s">
        <v>3502</v>
      </c>
      <c r="D72" s="2492"/>
      <c r="E72" s="2492"/>
      <c r="F72" s="2492"/>
      <c r="G72" s="2492"/>
      <c r="H72" s="2492"/>
      <c r="I72" s="2492"/>
      <c r="J72" s="2492"/>
      <c r="K72" s="2547"/>
    </row>
    <row r="73" spans="1:16">
      <c r="A73" s="2546"/>
      <c r="B73" s="2492"/>
      <c r="C73" s="2492" t="s">
        <v>3503</v>
      </c>
      <c r="D73" s="2492"/>
      <c r="E73" s="2492"/>
      <c r="F73" s="2492"/>
      <c r="G73" s="2492"/>
      <c r="H73" s="2492"/>
      <c r="I73" s="2492"/>
      <c r="J73" s="2492"/>
      <c r="K73" s="2547"/>
    </row>
    <row r="74" spans="1:16">
      <c r="A74" s="2548"/>
      <c r="B74" s="2549"/>
      <c r="C74" s="2549"/>
      <c r="D74" s="2549"/>
      <c r="E74" s="2549"/>
      <c r="F74" s="2549"/>
      <c r="G74" s="2549"/>
      <c r="H74" s="2549"/>
      <c r="I74" s="2549"/>
      <c r="J74" s="2549"/>
      <c r="K74" s="2550"/>
    </row>
    <row r="75" spans="1:16">
      <c r="A75" s="2551" t="s">
        <v>108</v>
      </c>
    </row>
  </sheetData>
  <customSheetViews>
    <customSheetView guid="{4E7A3D04-9F51-465C-A42B-3DF9B3E7D5B5}" topLeftCell="A34">
      <selection sqref="A1:A16"/>
      <pageMargins left="0.5" right="0.5" top="0.5" bottom="0.25" header="0" footer="0"/>
      <printOptions horizontalCentered="1" verticalCentered="1"/>
      <pageSetup scale="80" orientation="portrait" r:id="rId1"/>
      <headerFooter alignWithMargins="0"/>
    </customSheetView>
    <customSheetView guid="{0DB5BAD5-393A-4F38-9E8B-709DEA7858B1}" topLeftCell="A34">
      <selection sqref="A1:A16"/>
      <pageMargins left="0.5" right="0.5" top="0.5" bottom="0.25" header="0" footer="0"/>
      <printOptions horizontalCentered="1" verticalCentered="1"/>
      <pageSetup scale="80" orientation="portrait" r:id="rId2"/>
      <headerFooter alignWithMargins="0"/>
    </customSheetView>
    <customSheetView guid="{9188604F-721B-4607-B5A7-F14601E34BB8}" topLeftCell="A37">
      <selection activeCell="I67" sqref="I67"/>
      <pageMargins left="0.5" right="0.5" top="0.5" bottom="0.25" header="0" footer="0"/>
      <printOptions horizontalCentered="1" verticalCentered="1"/>
      <pageSetup scale="80" orientation="portrait" r:id="rId3"/>
      <headerFooter alignWithMargins="0"/>
    </customSheetView>
    <customSheetView guid="{26429A53-B624-4AA6-8C8D-667186B058B8}" topLeftCell="A34">
      <selection sqref="A1:A16"/>
      <pageMargins left="0.5" right="0.5" top="0.5" bottom="0.25" header="0" footer="0"/>
      <printOptions horizontalCentered="1" verticalCentered="1"/>
      <pageSetup scale="80" orientation="portrait" r:id="rId4"/>
      <headerFooter alignWithMargins="0"/>
    </customSheetView>
    <customSheetView guid="{7390B031-6060-4327-BF01-8B9465EDB6D9}" topLeftCell="A34">
      <selection sqref="A1:A16"/>
      <pageMargins left="0.5" right="0.5" top="0.5" bottom="0.25" header="0" footer="0"/>
      <printOptions horizontalCentered="1" verticalCentered="1"/>
      <pageSetup scale="80" orientation="portrait" r:id="rId5"/>
      <headerFooter alignWithMargins="0"/>
    </customSheetView>
    <customSheetView guid="{49D366EC-C851-4932-854D-8EA887B298C5}" topLeftCell="A34">
      <selection sqref="A1:A16"/>
      <pageMargins left="0.5" right="0.5" top="0.5" bottom="0.25" header="0" footer="0"/>
      <printOptions horizontalCentered="1" verticalCentered="1"/>
      <pageSetup scale="80" orientation="portrait" r:id="rId6"/>
      <headerFooter alignWithMargins="0"/>
    </customSheetView>
    <customSheetView guid="{F228F194-B0FE-4A91-A927-06A4E89703F0}" topLeftCell="A34">
      <selection sqref="A1:A16"/>
      <pageMargins left="0.5" right="0.5" top="0.5" bottom="0.25" header="0" footer="0"/>
      <printOptions horizontalCentered="1" verticalCentered="1"/>
      <pageSetup scale="80" orientation="portrait" r:id="rId7"/>
      <headerFooter alignWithMargins="0"/>
    </customSheetView>
    <customSheetView guid="{A2494C54-8D9D-4A05-9F27-C858173D9692}" topLeftCell="A34">
      <selection sqref="A1:A16"/>
      <pageMargins left="0.5" right="0.5" top="0.5" bottom="0.25" header="0" footer="0"/>
      <printOptions horizontalCentered="1" verticalCentered="1"/>
      <pageSetup scale="80" orientation="portrait" r:id="rId8"/>
      <headerFooter alignWithMargins="0"/>
    </customSheetView>
    <customSheetView guid="{74404EEC-CA6A-48B0-B168-B7933282EEB2}" topLeftCell="A34">
      <selection sqref="A1:A16"/>
      <pageMargins left="0.5" right="0.5" top="0.5" bottom="0.25" header="0" footer="0"/>
      <printOptions horizontalCentered="1" verticalCentered="1"/>
      <pageSetup scale="80" orientation="portrait" r:id="rId9"/>
      <headerFooter alignWithMargins="0"/>
    </customSheetView>
    <customSheetView guid="{FB19BFAA-60BA-4CC2-92E5-E4C141AE804E}" topLeftCell="A34">
      <selection sqref="A1:A16"/>
      <pageMargins left="0.5" right="0.5" top="0.5" bottom="0.25" header="0" footer="0"/>
      <printOptions horizontalCentered="1" verticalCentered="1"/>
      <pageSetup scale="80" orientation="portrait" r:id="rId10"/>
      <headerFooter alignWithMargins="0"/>
    </customSheetView>
    <customSheetView guid="{F56BCD39-3910-4701-BCCF-245589B07D98}" topLeftCell="A34">
      <selection sqref="A1:A16"/>
      <pageMargins left="0.5" right="0.5" top="0.5" bottom="0.25" header="0" footer="0"/>
      <printOptions horizontalCentered="1" verticalCentered="1"/>
      <pageSetup scale="80" orientation="portrait" r:id="rId11"/>
      <headerFooter alignWithMargins="0"/>
    </customSheetView>
    <customSheetView guid="{D099E5BD-69C3-4A36-A01A-AB9127CD02AF}" scale="60" showPageBreaks="1" view="pageBreakPreview" topLeftCell="A22">
      <selection activeCell="C72" sqref="C72:C73"/>
      <pageMargins left="0.5" right="0.5" top="0.5" bottom="0.25" header="0" footer="0"/>
      <printOptions horizontalCentered="1" verticalCentered="1"/>
      <pageSetup scale="80" orientation="portrait" r:id="rId12"/>
      <headerFooter alignWithMargins="0"/>
    </customSheetView>
  </customSheetViews>
  <mergeCells count="1">
    <mergeCell ref="A70:K70"/>
  </mergeCells>
  <printOptions horizontalCentered="1" verticalCentered="1"/>
  <pageMargins left="0.5" right="0.5" top="0.5" bottom="0.25" header="0" footer="0"/>
  <pageSetup scale="80" orientation="portrait" r:id="rId1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view="pageBreakPreview" zoomScale="60" zoomScaleNormal="100" workbookViewId="0">
      <selection activeCell="D69" sqref="D69"/>
    </sheetView>
  </sheetViews>
  <sheetFormatPr defaultColWidth="8.85546875" defaultRowHeight="12"/>
  <cols>
    <col min="1" max="1" width="4.5703125" style="2359" customWidth="1"/>
    <col min="2" max="2" width="5.85546875" style="2359" customWidth="1"/>
    <col min="3" max="3" width="5.140625" style="2359" customWidth="1"/>
    <col min="4" max="4" width="30" style="2359" customWidth="1"/>
    <col min="5" max="6" width="10" style="2359" customWidth="1"/>
    <col min="7" max="7" width="14.7109375" style="2359" customWidth="1"/>
    <col min="8" max="8" width="12.140625" style="2359" customWidth="1"/>
    <col min="9" max="9" width="7" style="2359" customWidth="1"/>
    <col min="10" max="16" width="8.85546875" style="2359"/>
    <col min="17" max="17" width="2.42578125" style="2359" customWidth="1"/>
    <col min="18" max="16384" width="8.85546875" style="2359"/>
  </cols>
  <sheetData>
    <row r="1" spans="1:11" ht="11.1" customHeight="1">
      <c r="A1" s="2362">
        <v>86</v>
      </c>
      <c r="B1" s="2424"/>
      <c r="C1" s="2424"/>
      <c r="E1" s="2424"/>
      <c r="G1" s="2439"/>
      <c r="I1" s="2306" t="s">
        <v>3204</v>
      </c>
      <c r="J1" s="2439"/>
      <c r="K1" s="2439"/>
    </row>
    <row r="2" spans="1:11">
      <c r="A2" s="2366" t="s">
        <v>2787</v>
      </c>
      <c r="B2" s="2367"/>
      <c r="C2" s="2367"/>
      <c r="D2" s="2367"/>
      <c r="E2" s="2367"/>
      <c r="F2" s="2367"/>
      <c r="G2" s="2367"/>
      <c r="H2" s="2367"/>
      <c r="I2" s="2368"/>
    </row>
    <row r="3" spans="1:11">
      <c r="A3" s="2370" t="s">
        <v>295</v>
      </c>
      <c r="B3" s="2371"/>
      <c r="C3" s="2371"/>
      <c r="D3" s="2371"/>
      <c r="E3" s="2371"/>
      <c r="F3" s="2371"/>
      <c r="G3" s="2371"/>
      <c r="H3" s="2371"/>
      <c r="I3" s="2372"/>
      <c r="J3" s="2424"/>
    </row>
    <row r="4" spans="1:11">
      <c r="A4" s="2383"/>
      <c r="B4" s="2424"/>
      <c r="C4" s="2424"/>
      <c r="D4" s="2424"/>
      <c r="E4" s="2424"/>
      <c r="F4" s="2424"/>
      <c r="G4" s="2424"/>
      <c r="H4" s="2424"/>
      <c r="I4" s="2380"/>
      <c r="J4" s="2424"/>
    </row>
    <row r="5" spans="1:11">
      <c r="A5" s="2445" t="s">
        <v>153</v>
      </c>
      <c r="B5" s="2424" t="s">
        <v>2788</v>
      </c>
      <c r="C5" s="2424"/>
      <c r="D5" s="2424"/>
      <c r="E5" s="2424"/>
      <c r="F5" s="2424"/>
      <c r="G5" s="2424"/>
      <c r="H5" s="2424"/>
      <c r="I5" s="2380"/>
      <c r="J5" s="2424"/>
    </row>
    <row r="6" spans="1:11">
      <c r="A6" s="2552" t="s">
        <v>2789</v>
      </c>
      <c r="B6" s="2424"/>
      <c r="C6" s="2424"/>
      <c r="D6" s="2424"/>
      <c r="E6" s="2424"/>
      <c r="F6" s="2424"/>
      <c r="G6" s="2424"/>
      <c r="H6" s="2424"/>
      <c r="I6" s="2380"/>
      <c r="J6" s="2424"/>
    </row>
    <row r="7" spans="1:11">
      <c r="A7" s="2383"/>
      <c r="B7" s="2424"/>
      <c r="C7" s="2424"/>
      <c r="D7" s="2424"/>
      <c r="E7" s="2424"/>
      <c r="F7" s="2424"/>
      <c r="G7" s="2424"/>
      <c r="H7" s="2424"/>
      <c r="I7" s="2380"/>
      <c r="J7" s="2424"/>
    </row>
    <row r="8" spans="1:11">
      <c r="A8" s="2445" t="s">
        <v>157</v>
      </c>
      <c r="B8" s="2424" t="s">
        <v>2790</v>
      </c>
      <c r="C8" s="2424"/>
      <c r="D8" s="2424"/>
      <c r="E8" s="2424"/>
      <c r="F8" s="2424"/>
      <c r="G8" s="2424"/>
      <c r="H8" s="2424"/>
      <c r="I8" s="2380"/>
      <c r="J8" s="2424"/>
    </row>
    <row r="9" spans="1:11">
      <c r="A9" s="2552" t="s">
        <v>2791</v>
      </c>
      <c r="B9" s="2424"/>
      <c r="C9" s="2424"/>
      <c r="D9" s="2424"/>
      <c r="E9" s="2424"/>
      <c r="F9" s="2424"/>
      <c r="G9" s="2424"/>
      <c r="H9" s="2424"/>
      <c r="I9" s="2380"/>
      <c r="J9" s="2424"/>
    </row>
    <row r="10" spans="1:11">
      <c r="A10" s="2552" t="s">
        <v>2792</v>
      </c>
      <c r="B10" s="2424"/>
      <c r="C10" s="2424"/>
      <c r="D10" s="2424"/>
      <c r="E10" s="2424"/>
      <c r="F10" s="2424"/>
      <c r="G10" s="2424"/>
      <c r="H10" s="2424"/>
      <c r="I10" s="2380"/>
      <c r="J10" s="2424"/>
    </row>
    <row r="11" spans="1:11">
      <c r="A11" s="2383"/>
      <c r="B11" s="2424"/>
      <c r="C11" s="2424"/>
      <c r="D11" s="2424"/>
      <c r="E11" s="2424"/>
      <c r="F11" s="2424"/>
      <c r="G11" s="2424"/>
      <c r="H11" s="2424"/>
      <c r="I11" s="2380"/>
      <c r="J11" s="2424"/>
    </row>
    <row r="12" spans="1:11">
      <c r="A12" s="2445" t="s">
        <v>162</v>
      </c>
      <c r="B12" s="2424" t="s">
        <v>2793</v>
      </c>
      <c r="C12" s="2424"/>
      <c r="D12" s="2424"/>
      <c r="E12" s="2424"/>
      <c r="F12" s="2424"/>
      <c r="G12" s="2424"/>
      <c r="H12" s="2424"/>
      <c r="I12" s="2380"/>
      <c r="J12" s="2424"/>
    </row>
    <row r="13" spans="1:11">
      <c r="A13" s="2552" t="s">
        <v>2794</v>
      </c>
      <c r="B13" s="2424"/>
      <c r="C13" s="2424"/>
      <c r="D13" s="2424"/>
      <c r="E13" s="2424"/>
      <c r="F13" s="2424"/>
      <c r="G13" s="2424"/>
      <c r="H13" s="2424"/>
      <c r="I13" s="2380"/>
      <c r="J13" s="2424"/>
    </row>
    <row r="14" spans="1:11">
      <c r="A14" s="2552" t="s">
        <v>2795</v>
      </c>
      <c r="B14" s="2424"/>
      <c r="C14" s="2424"/>
      <c r="D14" s="2424"/>
      <c r="E14" s="2424"/>
      <c r="F14" s="2424"/>
      <c r="G14" s="2424"/>
      <c r="H14" s="2424"/>
      <c r="I14" s="2380"/>
      <c r="J14" s="2424"/>
    </row>
    <row r="15" spans="1:11">
      <c r="A15" s="2552"/>
      <c r="B15" s="2424" t="s">
        <v>2796</v>
      </c>
      <c r="C15" s="2424"/>
      <c r="D15" s="2424"/>
      <c r="E15" s="2424"/>
      <c r="F15" s="2424"/>
      <c r="G15" s="2424"/>
      <c r="H15" s="2424"/>
      <c r="I15" s="2380"/>
      <c r="J15" s="2424"/>
    </row>
    <row r="16" spans="1:11">
      <c r="A16" s="2383"/>
      <c r="B16" s="2424"/>
      <c r="C16" s="2424"/>
      <c r="D16" s="2424"/>
      <c r="E16" s="2424"/>
      <c r="F16" s="2424"/>
      <c r="G16" s="2424"/>
      <c r="H16" s="2424"/>
      <c r="I16" s="2380"/>
      <c r="J16" s="2424"/>
    </row>
    <row r="17" spans="1:10">
      <c r="A17" s="2445" t="s">
        <v>155</v>
      </c>
      <c r="B17" s="2424" t="s">
        <v>2797</v>
      </c>
      <c r="C17" s="2424"/>
      <c r="D17" s="2424"/>
      <c r="E17" s="2424"/>
      <c r="F17" s="2424"/>
      <c r="G17" s="2424"/>
      <c r="H17" s="2424"/>
      <c r="I17" s="2380"/>
      <c r="J17" s="2424"/>
    </row>
    <row r="18" spans="1:10">
      <c r="A18" s="2552" t="s">
        <v>2798</v>
      </c>
      <c r="B18" s="2424"/>
      <c r="C18" s="2424"/>
      <c r="D18" s="2424"/>
      <c r="E18" s="2424"/>
      <c r="F18" s="2424"/>
      <c r="G18" s="2424"/>
      <c r="H18" s="2424"/>
      <c r="I18" s="2380"/>
      <c r="J18" s="2424"/>
    </row>
    <row r="19" spans="1:10">
      <c r="A19" s="2552" t="s">
        <v>2799</v>
      </c>
      <c r="B19" s="2424"/>
      <c r="C19" s="2424"/>
      <c r="D19" s="2424"/>
      <c r="E19" s="2424"/>
      <c r="F19" s="2424"/>
      <c r="G19" s="2424"/>
      <c r="H19" s="2424"/>
      <c r="I19" s="2380"/>
      <c r="J19" s="2424"/>
    </row>
    <row r="20" spans="1:10">
      <c r="A20" s="2552" t="s">
        <v>2800</v>
      </c>
      <c r="B20" s="2424"/>
      <c r="C20" s="2424"/>
      <c r="D20" s="2424"/>
      <c r="E20" s="2424"/>
      <c r="F20" s="2424"/>
      <c r="G20" s="2424"/>
      <c r="H20" s="2424"/>
      <c r="I20" s="2380"/>
      <c r="J20" s="2424"/>
    </row>
    <row r="21" spans="1:10">
      <c r="A21" s="2373"/>
      <c r="B21" s="2374"/>
      <c r="C21" s="2374"/>
      <c r="D21" s="2374"/>
      <c r="E21" s="2374"/>
      <c r="F21" s="2374"/>
      <c r="G21" s="2374"/>
      <c r="H21" s="2374"/>
      <c r="I21" s="2375"/>
      <c r="J21" s="2424"/>
    </row>
    <row r="22" spans="1:10">
      <c r="A22" s="2384" t="s">
        <v>7</v>
      </c>
      <c r="B22" s="2384" t="s">
        <v>71</v>
      </c>
      <c r="C22" s="2445"/>
      <c r="D22" s="2387" t="s">
        <v>547</v>
      </c>
      <c r="E22" s="2384" t="s">
        <v>1386</v>
      </c>
      <c r="F22" s="2384" t="s">
        <v>2801</v>
      </c>
      <c r="G22" s="2384" t="s">
        <v>1388</v>
      </c>
      <c r="H22" s="2384" t="s">
        <v>1389</v>
      </c>
      <c r="I22" s="2384" t="s">
        <v>7</v>
      </c>
      <c r="J22" s="2456"/>
    </row>
    <row r="23" spans="1:10">
      <c r="A23" s="2384" t="s">
        <v>17</v>
      </c>
      <c r="B23" s="2384" t="s">
        <v>79</v>
      </c>
      <c r="C23" s="2445"/>
      <c r="D23" s="2387"/>
      <c r="E23" s="2384"/>
      <c r="F23" s="2384" t="s">
        <v>2802</v>
      </c>
      <c r="G23" s="2384" t="s">
        <v>1390</v>
      </c>
      <c r="H23" s="2384" t="s">
        <v>1391</v>
      </c>
      <c r="I23" s="2384" t="s">
        <v>17</v>
      </c>
      <c r="J23" s="2456"/>
    </row>
    <row r="24" spans="1:10" ht="12.75" thickBot="1">
      <c r="A24" s="2390"/>
      <c r="B24" s="2390"/>
      <c r="C24" s="2373"/>
      <c r="D24" s="2394" t="s">
        <v>24</v>
      </c>
      <c r="E24" s="2392" t="s">
        <v>25</v>
      </c>
      <c r="F24" s="2392" t="s">
        <v>26</v>
      </c>
      <c r="G24" s="2392" t="s">
        <v>27</v>
      </c>
      <c r="H24" s="2392" t="s">
        <v>28</v>
      </c>
      <c r="I24" s="2390"/>
      <c r="J24" s="2424"/>
    </row>
    <row r="25" spans="1:10">
      <c r="A25" s="2392">
        <v>1</v>
      </c>
      <c r="B25" s="2390"/>
      <c r="C25" s="2395" t="s">
        <v>1140</v>
      </c>
      <c r="D25" s="2375" t="s">
        <v>2730</v>
      </c>
      <c r="E25" s="2396">
        <v>16</v>
      </c>
      <c r="F25" s="2397"/>
      <c r="G25" s="2397"/>
      <c r="H25" s="2398"/>
      <c r="I25" s="2392">
        <v>1</v>
      </c>
      <c r="J25" s="2424"/>
    </row>
    <row r="26" spans="1:10">
      <c r="A26" s="2392">
        <v>2</v>
      </c>
      <c r="B26" s="2390"/>
      <c r="C26" s="2395">
        <v>-3</v>
      </c>
      <c r="D26" s="2375" t="s">
        <v>1143</v>
      </c>
      <c r="E26" s="2400"/>
      <c r="F26" s="2390"/>
      <c r="G26" s="2390"/>
      <c r="H26" s="2401"/>
      <c r="I26" s="2392">
        <v>2</v>
      </c>
      <c r="J26" s="2424"/>
    </row>
    <row r="27" spans="1:10">
      <c r="A27" s="2392">
        <v>3</v>
      </c>
      <c r="B27" s="2390"/>
      <c r="C27" s="2395">
        <f t="shared" ref="C27:C32" si="0">C26-1</f>
        <v>-4</v>
      </c>
      <c r="D27" s="2375" t="s">
        <v>2731</v>
      </c>
      <c r="E27" s="2400"/>
      <c r="F27" s="2390"/>
      <c r="G27" s="2390"/>
      <c r="H27" s="2401"/>
      <c r="I27" s="2392">
        <v>3</v>
      </c>
      <c r="J27" s="2424"/>
    </row>
    <row r="28" spans="1:10">
      <c r="A28" s="2392">
        <v>4</v>
      </c>
      <c r="B28" s="2390"/>
      <c r="C28" s="2395">
        <f t="shared" si="0"/>
        <v>-5</v>
      </c>
      <c r="D28" s="2375" t="s">
        <v>1147</v>
      </c>
      <c r="E28" s="2400"/>
      <c r="F28" s="2390"/>
      <c r="G28" s="2390"/>
      <c r="H28" s="2401"/>
      <c r="I28" s="2392">
        <v>4</v>
      </c>
      <c r="J28" s="2424"/>
    </row>
    <row r="29" spans="1:10">
      <c r="A29" s="2392">
        <v>5</v>
      </c>
      <c r="B29" s="2390"/>
      <c r="C29" s="2395">
        <f t="shared" si="0"/>
        <v>-6</v>
      </c>
      <c r="D29" s="2375" t="s">
        <v>2732</v>
      </c>
      <c r="E29" s="2400"/>
      <c r="F29" s="2390"/>
      <c r="G29" s="2390"/>
      <c r="H29" s="2401"/>
      <c r="I29" s="2392">
        <v>5</v>
      </c>
      <c r="J29" s="2424"/>
    </row>
    <row r="30" spans="1:10">
      <c r="A30" s="2392">
        <v>6</v>
      </c>
      <c r="B30" s="2390"/>
      <c r="C30" s="2395">
        <f t="shared" si="0"/>
        <v>-7</v>
      </c>
      <c r="D30" s="2375" t="s">
        <v>1151</v>
      </c>
      <c r="E30" s="2400"/>
      <c r="F30" s="2390"/>
      <c r="G30" s="2390"/>
      <c r="H30" s="2401"/>
      <c r="I30" s="2392">
        <v>6</v>
      </c>
      <c r="J30" s="2424"/>
    </row>
    <row r="31" spans="1:10">
      <c r="A31" s="2392">
        <v>7</v>
      </c>
      <c r="B31" s="2390"/>
      <c r="C31" s="2395">
        <f t="shared" si="0"/>
        <v>-8</v>
      </c>
      <c r="D31" s="2375" t="s">
        <v>1153</v>
      </c>
      <c r="E31" s="2400"/>
      <c r="F31" s="2390"/>
      <c r="G31" s="2390"/>
      <c r="H31" s="2401"/>
      <c r="I31" s="2392">
        <v>7</v>
      </c>
      <c r="J31" s="2424"/>
    </row>
    <row r="32" spans="1:10">
      <c r="A32" s="2392">
        <v>8</v>
      </c>
      <c r="B32" s="2390"/>
      <c r="C32" s="2395">
        <f t="shared" si="0"/>
        <v>-9</v>
      </c>
      <c r="D32" s="2375" t="s">
        <v>1155</v>
      </c>
      <c r="E32" s="2400"/>
      <c r="F32" s="2390"/>
      <c r="G32" s="2390"/>
      <c r="H32" s="2401"/>
      <c r="I32" s="2392">
        <v>8</v>
      </c>
      <c r="J32" s="2424"/>
    </row>
    <row r="33" spans="1:10">
      <c r="A33" s="2392">
        <v>9</v>
      </c>
      <c r="B33" s="2390"/>
      <c r="C33" s="2395">
        <v>-11</v>
      </c>
      <c r="D33" s="2375" t="s">
        <v>1157</v>
      </c>
      <c r="E33" s="2400"/>
      <c r="F33" s="2390"/>
      <c r="G33" s="2390"/>
      <c r="H33" s="2401"/>
      <c r="I33" s="2392">
        <v>9</v>
      </c>
      <c r="J33" s="2424"/>
    </row>
    <row r="34" spans="1:10">
      <c r="A34" s="2392">
        <v>10</v>
      </c>
      <c r="B34" s="2390"/>
      <c r="C34" s="2395">
        <v>-13</v>
      </c>
      <c r="D34" s="2375" t="s">
        <v>2733</v>
      </c>
      <c r="E34" s="2400"/>
      <c r="F34" s="2390"/>
      <c r="G34" s="2390"/>
      <c r="H34" s="2401"/>
      <c r="I34" s="2392">
        <v>10</v>
      </c>
      <c r="J34" s="2424"/>
    </row>
    <row r="35" spans="1:10">
      <c r="A35" s="2392">
        <v>11</v>
      </c>
      <c r="B35" s="2390"/>
      <c r="C35" s="2395">
        <v>-16</v>
      </c>
      <c r="D35" s="2375" t="s">
        <v>1161</v>
      </c>
      <c r="E35" s="2400"/>
      <c r="F35" s="2390"/>
      <c r="G35" s="2390"/>
      <c r="H35" s="2401"/>
      <c r="I35" s="2392">
        <v>11</v>
      </c>
      <c r="J35" s="2424"/>
    </row>
    <row r="36" spans="1:10">
      <c r="A36" s="2392">
        <v>12</v>
      </c>
      <c r="B36" s="2390"/>
      <c r="C36" s="2395">
        <f>C35-1</f>
        <v>-17</v>
      </c>
      <c r="D36" s="2375" t="s">
        <v>1163</v>
      </c>
      <c r="E36" s="2400"/>
      <c r="F36" s="2390"/>
      <c r="G36" s="2390"/>
      <c r="H36" s="2401"/>
      <c r="I36" s="2392">
        <v>12</v>
      </c>
      <c r="J36" s="2424"/>
    </row>
    <row r="37" spans="1:10">
      <c r="A37" s="2392">
        <v>13</v>
      </c>
      <c r="B37" s="2390"/>
      <c r="C37" s="2395">
        <f>C36-1</f>
        <v>-18</v>
      </c>
      <c r="D37" s="2375" t="s">
        <v>1165</v>
      </c>
      <c r="E37" s="2400"/>
      <c r="F37" s="2390"/>
      <c r="G37" s="2390"/>
      <c r="H37" s="2401"/>
      <c r="I37" s="2392">
        <v>13</v>
      </c>
      <c r="J37" s="2424"/>
    </row>
    <row r="38" spans="1:10">
      <c r="A38" s="2392">
        <v>14</v>
      </c>
      <c r="B38" s="2390"/>
      <c r="C38" s="2395">
        <f>C37-1</f>
        <v>-19</v>
      </c>
      <c r="D38" s="2375" t="s">
        <v>1167</v>
      </c>
      <c r="E38" s="2400"/>
      <c r="F38" s="2390"/>
      <c r="G38" s="2390"/>
      <c r="H38" s="2401"/>
      <c r="I38" s="2392">
        <v>14</v>
      </c>
      <c r="J38" s="2424"/>
    </row>
    <row r="39" spans="1:10">
      <c r="A39" s="2392">
        <v>15</v>
      </c>
      <c r="B39" s="2390"/>
      <c r="C39" s="2395">
        <f>C38-1</f>
        <v>-20</v>
      </c>
      <c r="D39" s="2375" t="s">
        <v>1169</v>
      </c>
      <c r="E39" s="2400"/>
      <c r="F39" s="2390"/>
      <c r="G39" s="2390"/>
      <c r="H39" s="2401"/>
      <c r="I39" s="2392">
        <v>15</v>
      </c>
      <c r="J39" s="2424"/>
    </row>
    <row r="40" spans="1:10">
      <c r="A40" s="2392">
        <v>16</v>
      </c>
      <c r="B40" s="2390"/>
      <c r="C40" s="2395">
        <v>-22</v>
      </c>
      <c r="D40" s="2375" t="s">
        <v>1171</v>
      </c>
      <c r="E40" s="2400"/>
      <c r="F40" s="2390"/>
      <c r="G40" s="2390"/>
      <c r="H40" s="2401"/>
      <c r="I40" s="2392">
        <v>16</v>
      </c>
      <c r="J40" s="2424"/>
    </row>
    <row r="41" spans="1:10">
      <c r="A41" s="2392">
        <v>17</v>
      </c>
      <c r="B41" s="2390"/>
      <c r="C41" s="2395">
        <f>C40-1</f>
        <v>-23</v>
      </c>
      <c r="D41" s="2375" t="s">
        <v>1173</v>
      </c>
      <c r="E41" s="2400"/>
      <c r="F41" s="2390"/>
      <c r="G41" s="2390"/>
      <c r="H41" s="2401"/>
      <c r="I41" s="2392">
        <v>17</v>
      </c>
      <c r="J41" s="2424"/>
    </row>
    <row r="42" spans="1:10">
      <c r="A42" s="2392">
        <v>18</v>
      </c>
      <c r="B42" s="2390"/>
      <c r="C42" s="2395">
        <f>C41-1</f>
        <v>-24</v>
      </c>
      <c r="D42" s="2375" t="s">
        <v>1175</v>
      </c>
      <c r="E42" s="2400"/>
      <c r="F42" s="2390"/>
      <c r="G42" s="2390"/>
      <c r="H42" s="2401"/>
      <c r="I42" s="2392">
        <v>18</v>
      </c>
      <c r="J42" s="2424"/>
    </row>
    <row r="43" spans="1:10">
      <c r="A43" s="2392">
        <v>19</v>
      </c>
      <c r="B43" s="2390"/>
      <c r="C43" s="2395">
        <f>C42-1</f>
        <v>-25</v>
      </c>
      <c r="D43" s="2375" t="s">
        <v>1177</v>
      </c>
      <c r="E43" s="2400"/>
      <c r="F43" s="2390"/>
      <c r="G43" s="2390"/>
      <c r="H43" s="2401"/>
      <c r="I43" s="2392">
        <v>19</v>
      </c>
      <c r="J43" s="2424"/>
    </row>
    <row r="44" spans="1:10">
      <c r="A44" s="2392">
        <v>20</v>
      </c>
      <c r="B44" s="2390"/>
      <c r="C44" s="2395">
        <f>C43-1</f>
        <v>-26</v>
      </c>
      <c r="D44" s="2375" t="s">
        <v>1179</v>
      </c>
      <c r="E44" s="2403">
        <v>84132</v>
      </c>
      <c r="F44" s="2390"/>
      <c r="G44" s="2390"/>
      <c r="H44" s="2401"/>
      <c r="I44" s="2392">
        <v>20</v>
      </c>
      <c r="J44" s="2424"/>
    </row>
    <row r="45" spans="1:10">
      <c r="A45" s="2392">
        <v>21</v>
      </c>
      <c r="B45" s="2390"/>
      <c r="C45" s="2395">
        <f>C44-1</f>
        <v>-27</v>
      </c>
      <c r="D45" s="2375" t="s">
        <v>2734</v>
      </c>
      <c r="E45" s="2403">
        <v>628414</v>
      </c>
      <c r="F45" s="2390"/>
      <c r="G45" s="2390"/>
      <c r="H45" s="2401"/>
      <c r="I45" s="2392">
        <v>21</v>
      </c>
      <c r="J45" s="2424"/>
    </row>
    <row r="46" spans="1:10">
      <c r="A46" s="2392">
        <v>22</v>
      </c>
      <c r="B46" s="2390"/>
      <c r="C46" s="2395">
        <v>-29</v>
      </c>
      <c r="D46" s="2375" t="s">
        <v>1183</v>
      </c>
      <c r="E46" s="2403"/>
      <c r="F46" s="2390"/>
      <c r="G46" s="2390"/>
      <c r="H46" s="2401"/>
      <c r="I46" s="2392">
        <v>22</v>
      </c>
      <c r="J46" s="2424"/>
    </row>
    <row r="47" spans="1:10">
      <c r="A47" s="2392">
        <v>23</v>
      </c>
      <c r="B47" s="2390"/>
      <c r="C47" s="2395">
        <v>-31</v>
      </c>
      <c r="D47" s="2375" t="s">
        <v>2735</v>
      </c>
      <c r="E47" s="2403"/>
      <c r="F47" s="2390"/>
      <c r="G47" s="2390"/>
      <c r="H47" s="2401"/>
      <c r="I47" s="2392">
        <v>23</v>
      </c>
      <c r="J47" s="2424"/>
    </row>
    <row r="48" spans="1:10">
      <c r="A48" s="2392">
        <v>24</v>
      </c>
      <c r="B48" s="2390"/>
      <c r="C48" s="2395">
        <v>-35</v>
      </c>
      <c r="D48" s="2375" t="s">
        <v>1187</v>
      </c>
      <c r="E48" s="2403"/>
      <c r="F48" s="2390"/>
      <c r="G48" s="2390"/>
      <c r="H48" s="2401"/>
      <c r="I48" s="2392">
        <v>24</v>
      </c>
      <c r="J48" s="2424"/>
    </row>
    <row r="49" spans="1:10">
      <c r="A49" s="2392">
        <v>25</v>
      </c>
      <c r="B49" s="2390"/>
      <c r="C49" s="2395">
        <v>-37</v>
      </c>
      <c r="D49" s="2375" t="s">
        <v>1189</v>
      </c>
      <c r="E49" s="2403">
        <v>52</v>
      </c>
      <c r="F49" s="2390"/>
      <c r="G49" s="2390"/>
      <c r="H49" s="2401"/>
      <c r="I49" s="2392">
        <v>25</v>
      </c>
      <c r="J49" s="2424"/>
    </row>
    <row r="50" spans="1:10">
      <c r="A50" s="2392">
        <v>26</v>
      </c>
      <c r="B50" s="2390"/>
      <c r="C50" s="2395">
        <v>-39</v>
      </c>
      <c r="D50" s="2375" t="s">
        <v>2736</v>
      </c>
      <c r="E50" s="2403"/>
      <c r="F50" s="2390"/>
      <c r="G50" s="2390"/>
      <c r="H50" s="2401"/>
      <c r="I50" s="2392">
        <v>26</v>
      </c>
      <c r="J50" s="2424"/>
    </row>
    <row r="51" spans="1:10">
      <c r="A51" s="2392">
        <v>27</v>
      </c>
      <c r="B51" s="2390"/>
      <c r="C51" s="2395" t="s">
        <v>1192</v>
      </c>
      <c r="D51" s="2375" t="s">
        <v>1193</v>
      </c>
      <c r="E51" s="2403"/>
      <c r="F51" s="2390"/>
      <c r="G51" s="2390"/>
      <c r="H51" s="2401"/>
      <c r="I51" s="2392">
        <v>27</v>
      </c>
      <c r="J51" s="2424"/>
    </row>
    <row r="52" spans="1:10">
      <c r="A52" s="2392">
        <v>28</v>
      </c>
      <c r="B52" s="2390"/>
      <c r="C52" s="2395">
        <v>-45</v>
      </c>
      <c r="D52" s="2375" t="s">
        <v>2737</v>
      </c>
      <c r="E52" s="2403"/>
      <c r="F52" s="2390"/>
      <c r="G52" s="2390"/>
      <c r="H52" s="2401"/>
      <c r="I52" s="2392">
        <v>28</v>
      </c>
      <c r="J52" s="2424"/>
    </row>
    <row r="53" spans="1:10">
      <c r="A53" s="2392">
        <v>29</v>
      </c>
      <c r="B53" s="2390"/>
      <c r="C53" s="2395"/>
      <c r="D53" s="2375" t="s">
        <v>2803</v>
      </c>
      <c r="E53" s="2403"/>
      <c r="F53" s="2390"/>
      <c r="G53" s="2390"/>
      <c r="H53" s="2401"/>
      <c r="I53" s="2392">
        <v>29</v>
      </c>
      <c r="J53" s="2424"/>
    </row>
    <row r="54" spans="1:10">
      <c r="A54" s="2392">
        <v>30</v>
      </c>
      <c r="B54" s="2390"/>
      <c r="C54" s="2395"/>
      <c r="D54" s="2375" t="s">
        <v>1196</v>
      </c>
      <c r="E54" s="2403"/>
      <c r="F54" s="2390"/>
      <c r="G54" s="2390"/>
      <c r="H54" s="2401"/>
      <c r="I54" s="2392">
        <v>30</v>
      </c>
      <c r="J54" s="2424"/>
    </row>
    <row r="55" spans="1:10">
      <c r="A55" s="2392">
        <v>31</v>
      </c>
      <c r="B55" s="2390"/>
      <c r="C55" s="2406"/>
      <c r="D55" s="2375" t="s">
        <v>1253</v>
      </c>
      <c r="E55" s="2403">
        <v>712614</v>
      </c>
      <c r="F55" s="2390"/>
      <c r="G55" s="2390"/>
      <c r="H55" s="2401"/>
      <c r="I55" s="2392">
        <v>31</v>
      </c>
      <c r="J55" s="2424"/>
    </row>
    <row r="56" spans="1:10">
      <c r="A56" s="2392">
        <v>32</v>
      </c>
      <c r="B56" s="2390"/>
      <c r="C56" s="2395">
        <v>-52</v>
      </c>
      <c r="D56" s="2375" t="s">
        <v>1254</v>
      </c>
      <c r="E56" s="2403">
        <v>160405</v>
      </c>
      <c r="F56" s="2390"/>
      <c r="G56" s="2390"/>
      <c r="H56" s="2401"/>
      <c r="I56" s="2392">
        <v>32</v>
      </c>
      <c r="J56" s="2424"/>
    </row>
    <row r="57" spans="1:10">
      <c r="A57" s="2392">
        <v>33</v>
      </c>
      <c r="B57" s="2390"/>
      <c r="C57" s="2395">
        <f t="shared" ref="C57:C63" si="1">C56-1</f>
        <v>-53</v>
      </c>
      <c r="D57" s="2375" t="s">
        <v>2738</v>
      </c>
      <c r="E57" s="2403"/>
      <c r="F57" s="2390"/>
      <c r="G57" s="2390"/>
      <c r="H57" s="2401"/>
      <c r="I57" s="2392">
        <v>33</v>
      </c>
      <c r="J57" s="2424"/>
    </row>
    <row r="58" spans="1:10">
      <c r="A58" s="2392">
        <v>34</v>
      </c>
      <c r="B58" s="2390"/>
      <c r="C58" s="2395">
        <f t="shared" si="1"/>
        <v>-54</v>
      </c>
      <c r="D58" s="2375" t="s">
        <v>2739</v>
      </c>
      <c r="E58" s="2403"/>
      <c r="F58" s="2390"/>
      <c r="G58" s="2390"/>
      <c r="H58" s="2401"/>
      <c r="I58" s="2392">
        <v>34</v>
      </c>
      <c r="J58" s="2424"/>
    </row>
    <row r="59" spans="1:10">
      <c r="A59" s="2392">
        <v>35</v>
      </c>
      <c r="B59" s="2390"/>
      <c r="C59" s="2395">
        <f t="shared" si="1"/>
        <v>-55</v>
      </c>
      <c r="D59" s="2375" t="s">
        <v>1204</v>
      </c>
      <c r="E59" s="2403"/>
      <c r="F59" s="2390"/>
      <c r="G59" s="2390"/>
      <c r="H59" s="2401"/>
      <c r="I59" s="2392">
        <v>35</v>
      </c>
    </row>
    <row r="60" spans="1:10">
      <c r="A60" s="2392">
        <v>36</v>
      </c>
      <c r="B60" s="2390"/>
      <c r="C60" s="2395">
        <f t="shared" si="1"/>
        <v>-56</v>
      </c>
      <c r="D60" s="2375" t="s">
        <v>1206</v>
      </c>
      <c r="E60" s="2403"/>
      <c r="F60" s="2390"/>
      <c r="G60" s="2390"/>
      <c r="H60" s="2401"/>
      <c r="I60" s="2392">
        <v>36</v>
      </c>
    </row>
    <row r="61" spans="1:10">
      <c r="A61" s="2392">
        <v>37</v>
      </c>
      <c r="B61" s="2390"/>
      <c r="C61" s="2395">
        <f t="shared" si="1"/>
        <v>-57</v>
      </c>
      <c r="D61" s="2375" t="s">
        <v>1208</v>
      </c>
      <c r="E61" s="2403"/>
      <c r="F61" s="2390"/>
      <c r="G61" s="2390"/>
      <c r="H61" s="2401"/>
      <c r="I61" s="2392">
        <v>37</v>
      </c>
    </row>
    <row r="62" spans="1:10">
      <c r="A62" s="2392">
        <v>38</v>
      </c>
      <c r="B62" s="2390"/>
      <c r="C62" s="2395">
        <f t="shared" si="1"/>
        <v>-58</v>
      </c>
      <c r="D62" s="2375" t="s">
        <v>1210</v>
      </c>
      <c r="E62" s="2403">
        <v>383</v>
      </c>
      <c r="F62" s="2390"/>
      <c r="G62" s="2390"/>
      <c r="H62" s="2401"/>
      <c r="I62" s="2392">
        <v>38</v>
      </c>
    </row>
    <row r="63" spans="1:10">
      <c r="A63" s="2392">
        <v>39</v>
      </c>
      <c r="B63" s="2390"/>
      <c r="C63" s="2395">
        <f t="shared" si="1"/>
        <v>-59</v>
      </c>
      <c r="D63" s="2375" t="s">
        <v>2768</v>
      </c>
      <c r="E63" s="2403">
        <v>70027</v>
      </c>
      <c r="F63" s="2390"/>
      <c r="G63" s="2390"/>
      <c r="H63" s="2401"/>
      <c r="I63" s="2392">
        <v>39</v>
      </c>
    </row>
    <row r="64" spans="1:10">
      <c r="A64" s="2392">
        <v>40</v>
      </c>
      <c r="B64" s="2390"/>
      <c r="C64" s="2395"/>
      <c r="D64" s="2375" t="s">
        <v>1213</v>
      </c>
      <c r="E64" s="2403">
        <v>230815</v>
      </c>
      <c r="F64" s="2390"/>
      <c r="G64" s="2390"/>
      <c r="H64" s="2401"/>
      <c r="I64" s="2392">
        <v>40</v>
      </c>
    </row>
    <row r="65" spans="1:11">
      <c r="A65" s="2392">
        <v>41</v>
      </c>
      <c r="B65" s="2390"/>
      <c r="C65" s="2395">
        <v>-76</v>
      </c>
      <c r="D65" s="2375" t="s">
        <v>1215</v>
      </c>
      <c r="E65" s="2403"/>
      <c r="F65" s="2390"/>
      <c r="G65" s="2390"/>
      <c r="H65" s="2401"/>
      <c r="I65" s="2392">
        <v>41</v>
      </c>
    </row>
    <row r="66" spans="1:11">
      <c r="A66" s="2392">
        <v>42</v>
      </c>
      <c r="B66" s="2390"/>
      <c r="C66" s="2395">
        <v>-80</v>
      </c>
      <c r="D66" s="2375" t="s">
        <v>1217</v>
      </c>
      <c r="E66" s="2403"/>
      <c r="F66" s="2390"/>
      <c r="G66" s="2390"/>
      <c r="H66" s="2401"/>
      <c r="I66" s="2392">
        <v>42</v>
      </c>
    </row>
    <row r="67" spans="1:11">
      <c r="A67" s="2392">
        <v>43</v>
      </c>
      <c r="B67" s="2390"/>
      <c r="C67" s="2395">
        <v>-90</v>
      </c>
      <c r="D67" s="2375" t="s">
        <v>2742</v>
      </c>
      <c r="E67" s="2403">
        <v>287859</v>
      </c>
      <c r="F67" s="2553"/>
      <c r="G67" s="2553"/>
      <c r="H67" s="2553"/>
      <c r="I67" s="2392">
        <v>43</v>
      </c>
      <c r="J67" s="2439"/>
      <c r="K67" s="2439"/>
    </row>
    <row r="68" spans="1:11">
      <c r="A68" s="2384">
        <v>44</v>
      </c>
      <c r="B68" s="2382"/>
      <c r="C68" s="2554"/>
      <c r="D68" s="2380" t="s">
        <v>328</v>
      </c>
      <c r="E68" s="2555">
        <v>1231288</v>
      </c>
      <c r="F68" s="2382"/>
      <c r="G68" s="2382"/>
      <c r="H68" s="2484"/>
      <c r="I68" s="2384">
        <v>44</v>
      </c>
    </row>
    <row r="69" spans="1:11">
      <c r="A69" s="2556"/>
      <c r="B69" s="2557"/>
      <c r="C69" s="2558"/>
      <c r="D69" s="2557"/>
      <c r="E69" s="2559"/>
      <c r="F69" s="2557"/>
      <c r="G69" s="2557"/>
      <c r="H69" s="2557"/>
      <c r="I69" s="2560"/>
    </row>
    <row r="70" spans="1:11">
      <c r="A70" s="3906" t="s">
        <v>37</v>
      </c>
      <c r="B70" s="3898"/>
      <c r="C70" s="3898"/>
      <c r="D70" s="3898"/>
      <c r="E70" s="3898"/>
      <c r="F70" s="3898"/>
      <c r="G70" s="3898"/>
      <c r="H70" s="3898"/>
      <c r="I70" s="3907"/>
    </row>
    <row r="71" spans="1:11">
      <c r="A71" s="2509"/>
      <c r="B71" s="2510"/>
      <c r="C71" s="2492"/>
      <c r="D71" s="2492"/>
      <c r="E71" s="2561"/>
      <c r="F71" s="2510"/>
      <c r="G71" s="2510"/>
      <c r="H71" s="2510"/>
      <c r="I71" s="2562"/>
    </row>
    <row r="72" spans="1:11">
      <c r="A72" s="2509"/>
      <c r="B72" s="2510"/>
      <c r="C72" s="2492"/>
      <c r="D72" s="2492" t="s">
        <v>3503</v>
      </c>
      <c r="E72" s="2561"/>
      <c r="F72" s="2510"/>
      <c r="G72" s="2510"/>
      <c r="H72" s="2510"/>
      <c r="I72" s="2562"/>
    </row>
    <row r="73" spans="1:11">
      <c r="A73" s="2563"/>
      <c r="B73" s="2516"/>
      <c r="C73" s="2515"/>
      <c r="D73" s="2516"/>
      <c r="E73" s="2516"/>
      <c r="F73" s="2516"/>
      <c r="G73" s="2516"/>
      <c r="H73" s="2516"/>
      <c r="I73" s="2517"/>
    </row>
    <row r="74" spans="1:11">
      <c r="I74" s="2358" t="s">
        <v>108</v>
      </c>
    </row>
  </sheetData>
  <customSheetViews>
    <customSheetView guid="{4E7A3D04-9F51-465C-A42B-3DF9B3E7D5B5}" showPageBreaks="1" printArea="1">
      <selection sqref="A1:A16"/>
      <pageMargins left="0.5" right="0.5" top="0.5" bottom="0.25" header="0" footer="0"/>
      <printOptions horizontalCentered="1" verticalCentered="1"/>
      <pageSetup scale="82" orientation="portrait" r:id="rId1"/>
      <headerFooter alignWithMargins="0"/>
    </customSheetView>
    <customSheetView guid="{0DB5BAD5-393A-4F38-9E8B-709DEA7858B1}" showPageBreaks="1" printArea="1">
      <selection sqref="A1:A16"/>
      <pageMargins left="0.5" right="0.5" top="0.5" bottom="0.25" header="0" footer="0"/>
      <printOptions horizontalCentered="1" verticalCentered="1"/>
      <pageSetup scale="82" orientation="portrait" r:id="rId2"/>
      <headerFooter alignWithMargins="0"/>
    </customSheetView>
    <customSheetView guid="{9188604F-721B-4607-B5A7-F14601E34BB8}" showPageBreaks="1" printArea="1">
      <selection sqref="A1:A16"/>
      <pageMargins left="0.5" right="0.5" top="0.5" bottom="0.25" header="0" footer="0"/>
      <printOptions horizontalCentered="1" verticalCentered="1"/>
      <pageSetup scale="82" orientation="portrait" r:id="rId3"/>
      <headerFooter alignWithMargins="0"/>
    </customSheetView>
    <customSheetView guid="{26429A53-B624-4AA6-8C8D-667186B058B8}">
      <selection sqref="A1:A16"/>
      <pageMargins left="0.5" right="0.5" top="0.5" bottom="0.25" header="0" footer="0"/>
      <printOptions horizontalCentered="1" verticalCentered="1"/>
      <pageSetup scale="82" orientation="portrait" r:id="rId4"/>
      <headerFooter alignWithMargins="0"/>
    </customSheetView>
    <customSheetView guid="{7390B031-6060-4327-BF01-8B9465EDB6D9}">
      <selection sqref="A1:A16"/>
      <pageMargins left="0.5" right="0.5" top="0.5" bottom="0.25" header="0" footer="0"/>
      <printOptions horizontalCentered="1" verticalCentered="1"/>
      <pageSetup scale="82" orientation="portrait" r:id="rId5"/>
      <headerFooter alignWithMargins="0"/>
    </customSheetView>
    <customSheetView guid="{49D366EC-C851-4932-854D-8EA887B298C5}">
      <selection sqref="A1:A16"/>
      <pageMargins left="0.5" right="0.5" top="0.5" bottom="0.25" header="0" footer="0"/>
      <printOptions horizontalCentered="1" verticalCentered="1"/>
      <pageSetup scale="82" orientation="portrait" r:id="rId6"/>
      <headerFooter alignWithMargins="0"/>
    </customSheetView>
    <customSheetView guid="{F228F194-B0FE-4A91-A927-06A4E89703F0}">
      <selection sqref="A1:A16"/>
      <pageMargins left="0.5" right="0.5" top="0.5" bottom="0.25" header="0" footer="0"/>
      <printOptions horizontalCentered="1" verticalCentered="1"/>
      <pageSetup scale="82" orientation="portrait" r:id="rId7"/>
      <headerFooter alignWithMargins="0"/>
    </customSheetView>
    <customSheetView guid="{A2494C54-8D9D-4A05-9F27-C858173D9692}">
      <selection sqref="A1:A16"/>
      <pageMargins left="0.5" right="0.5" top="0.5" bottom="0.25" header="0" footer="0"/>
      <printOptions horizontalCentered="1" verticalCentered="1"/>
      <pageSetup scale="82" orientation="portrait" r:id="rId8"/>
      <headerFooter alignWithMargins="0"/>
    </customSheetView>
    <customSheetView guid="{74404EEC-CA6A-48B0-B168-B7933282EEB2}" showPageBreaks="1" printArea="1">
      <selection sqref="A1:A16"/>
      <pageMargins left="0.5" right="0.5" top="0.5" bottom="0.25" header="0" footer="0"/>
      <printOptions horizontalCentered="1" verticalCentered="1"/>
      <pageSetup scale="82" orientation="portrait" r:id="rId9"/>
      <headerFooter alignWithMargins="0"/>
    </customSheetView>
    <customSheetView guid="{FB19BFAA-60BA-4CC2-92E5-E4C141AE804E}">
      <selection sqref="A1:A16"/>
      <pageMargins left="0.5" right="0.5" top="0.5" bottom="0.25" header="0" footer="0"/>
      <printOptions horizontalCentered="1" verticalCentered="1"/>
      <pageSetup scale="82" orientation="portrait" r:id="rId10"/>
      <headerFooter alignWithMargins="0"/>
    </customSheetView>
    <customSheetView guid="{F56BCD39-3910-4701-BCCF-245589B07D98}" showPageBreaks="1" printArea="1" topLeftCell="A33">
      <selection activeCell="E69" sqref="E69"/>
      <pageMargins left="0.5" right="0.5" top="0.5" bottom="0.25" header="0" footer="0"/>
      <printOptions horizontalCentered="1" verticalCentered="1"/>
      <pageSetup scale="82" orientation="portrait" r:id="rId11"/>
      <headerFooter alignWithMargins="0"/>
    </customSheetView>
    <customSheetView guid="{D099E5BD-69C3-4A36-A01A-AB9127CD02AF}" scale="60" showPageBreaks="1" printArea="1" view="pageBreakPreview">
      <selection activeCell="D69" sqref="D69"/>
      <pageMargins left="0.5" right="0.5" top="0.5" bottom="0.25" header="0" footer="0"/>
      <printOptions horizontalCentered="1" verticalCentered="1"/>
      <pageSetup scale="82" orientation="portrait" r:id="rId12"/>
      <headerFooter alignWithMargins="0"/>
    </customSheetView>
  </customSheetViews>
  <mergeCells count="1">
    <mergeCell ref="A70:I70"/>
  </mergeCells>
  <printOptions horizontalCentered="1" verticalCentered="1"/>
  <pageMargins left="0.5" right="0.5" top="0.5" bottom="0.25" header="0" footer="0"/>
  <pageSetup scale="82" orientation="portrait" r:id="rId1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L58"/>
  <sheetViews>
    <sheetView workbookViewId="0">
      <selection activeCell="C6" sqref="C6"/>
    </sheetView>
  </sheetViews>
  <sheetFormatPr defaultColWidth="9.140625" defaultRowHeight="12.75"/>
  <cols>
    <col min="1" max="1" width="9.140625" style="313"/>
    <col min="2" max="2" width="5.5703125" style="313" customWidth="1"/>
    <col min="3" max="3" width="11.140625" style="313" customWidth="1"/>
    <col min="4" max="4" width="4.140625" style="313" customWidth="1"/>
    <col min="5" max="5" width="11.85546875" style="313" customWidth="1"/>
    <col min="6" max="6" width="10.7109375" style="313" customWidth="1"/>
    <col min="7" max="7" width="11.85546875" style="313" customWidth="1"/>
    <col min="8" max="8" width="11.28515625" style="313" customWidth="1"/>
    <col min="9" max="9" width="10.7109375" style="313" customWidth="1"/>
    <col min="10" max="10" width="10.140625" style="313" customWidth="1"/>
    <col min="11" max="16384" width="9.140625" style="313"/>
  </cols>
  <sheetData>
    <row r="2" spans="2:12">
      <c r="B2" s="308" t="s">
        <v>3204</v>
      </c>
      <c r="C2" s="309"/>
      <c r="D2" s="310"/>
      <c r="E2" s="310"/>
      <c r="F2" s="310"/>
      <c r="G2" s="311"/>
      <c r="H2" s="310"/>
      <c r="I2" s="310"/>
      <c r="J2" s="310"/>
      <c r="K2" s="310">
        <v>1</v>
      </c>
      <c r="L2" s="312"/>
    </row>
    <row r="3" spans="2:12">
      <c r="B3" s="314"/>
      <c r="C3" s="315"/>
      <c r="D3" s="316"/>
      <c r="E3" s="316"/>
      <c r="F3" s="316"/>
      <c r="G3" s="315"/>
      <c r="H3" s="316"/>
      <c r="I3" s="316"/>
      <c r="J3" s="316"/>
      <c r="K3" s="317"/>
      <c r="L3" s="312"/>
    </row>
    <row r="4" spans="2:12">
      <c r="B4" s="3692" t="s">
        <v>379</v>
      </c>
      <c r="C4" s="3693"/>
      <c r="D4" s="3693"/>
      <c r="E4" s="3693"/>
      <c r="F4" s="3693"/>
      <c r="G4" s="3693"/>
      <c r="H4" s="3693"/>
      <c r="I4" s="3693"/>
      <c r="J4" s="3693"/>
      <c r="K4" s="3694"/>
      <c r="L4" s="312"/>
    </row>
    <row r="5" spans="2:12">
      <c r="B5" s="318"/>
      <c r="C5" s="309"/>
      <c r="D5" s="310"/>
      <c r="E5" s="310"/>
      <c r="F5" s="310"/>
      <c r="G5" s="309"/>
      <c r="H5" s="310"/>
      <c r="I5" s="310"/>
      <c r="J5" s="310"/>
      <c r="K5" s="319"/>
      <c r="L5" s="312"/>
    </row>
    <row r="6" spans="2:12">
      <c r="B6" s="318">
        <v>1</v>
      </c>
      <c r="C6" s="309" t="s">
        <v>380</v>
      </c>
      <c r="D6" s="310"/>
      <c r="E6" s="310"/>
      <c r="F6" s="310"/>
      <c r="G6" s="309"/>
      <c r="H6" s="310"/>
      <c r="I6" s="310"/>
      <c r="J6" s="310"/>
      <c r="K6" s="319"/>
      <c r="L6" s="312"/>
    </row>
    <row r="7" spans="2:12">
      <c r="B7" s="318"/>
      <c r="C7" s="309" t="s">
        <v>381</v>
      </c>
      <c r="D7" s="310"/>
      <c r="E7" s="310"/>
      <c r="F7" s="310"/>
      <c r="G7" s="309"/>
      <c r="H7" s="310"/>
      <c r="I7" s="310"/>
      <c r="J7" s="310"/>
      <c r="K7" s="319"/>
      <c r="L7" s="312"/>
    </row>
    <row r="8" spans="2:12">
      <c r="B8" s="318">
        <v>2</v>
      </c>
      <c r="C8" s="309" t="s">
        <v>382</v>
      </c>
      <c r="D8" s="310"/>
      <c r="E8" s="310"/>
      <c r="F8" s="310"/>
      <c r="G8" s="309"/>
      <c r="H8" s="310"/>
      <c r="I8" s="310"/>
      <c r="J8" s="310"/>
      <c r="K8" s="319"/>
      <c r="L8" s="312"/>
    </row>
    <row r="9" spans="2:12">
      <c r="B9" s="318">
        <v>3</v>
      </c>
      <c r="C9" s="309" t="s">
        <v>383</v>
      </c>
      <c r="D9" s="310"/>
      <c r="E9" s="310"/>
      <c r="F9" s="310"/>
      <c r="G9" s="309"/>
      <c r="H9" s="310"/>
      <c r="I9" s="310"/>
      <c r="J9" s="310"/>
      <c r="K9" s="319"/>
      <c r="L9" s="312"/>
    </row>
    <row r="10" spans="2:12">
      <c r="B10" s="318"/>
      <c r="C10" s="309"/>
      <c r="D10" s="310"/>
      <c r="E10" s="310"/>
      <c r="F10" s="310"/>
      <c r="G10" s="309"/>
      <c r="H10" s="310"/>
      <c r="I10" s="310"/>
      <c r="J10" s="310"/>
      <c r="K10" s="319"/>
      <c r="L10" s="312"/>
    </row>
    <row r="11" spans="2:12">
      <c r="B11" s="320" t="s">
        <v>384</v>
      </c>
      <c r="C11" s="321" t="s">
        <v>385</v>
      </c>
      <c r="D11" s="322"/>
      <c r="E11" s="322"/>
      <c r="F11" s="323" t="s">
        <v>386</v>
      </c>
      <c r="G11" s="324"/>
      <c r="H11" s="322"/>
      <c r="I11" s="322"/>
      <c r="J11" s="322"/>
      <c r="K11" s="325"/>
      <c r="L11" s="312"/>
    </row>
    <row r="12" spans="2:12">
      <c r="B12" s="318"/>
      <c r="C12" s="326"/>
      <c r="D12" s="310"/>
      <c r="E12" s="310"/>
      <c r="F12" s="310"/>
      <c r="G12" s="309"/>
      <c r="H12" s="310"/>
      <c r="I12" s="310"/>
      <c r="J12" s="310"/>
      <c r="K12" s="319"/>
      <c r="L12" s="312"/>
    </row>
    <row r="13" spans="2:12">
      <c r="B13" s="318"/>
      <c r="C13" s="326"/>
      <c r="D13" s="310"/>
      <c r="E13" s="310"/>
      <c r="F13" s="310"/>
      <c r="G13" s="309"/>
      <c r="H13" s="310"/>
      <c r="I13" s="310"/>
      <c r="J13" s="310"/>
      <c r="K13" s="319"/>
      <c r="L13" s="312"/>
    </row>
    <row r="14" spans="2:12">
      <c r="B14" s="318"/>
      <c r="C14" s="326"/>
      <c r="D14" s="310"/>
      <c r="E14" s="327" t="s">
        <v>387</v>
      </c>
      <c r="F14" s="310"/>
      <c r="G14" s="309"/>
      <c r="H14" s="310"/>
      <c r="I14" s="310"/>
      <c r="J14" s="310"/>
      <c r="K14" s="319"/>
      <c r="L14" s="312"/>
    </row>
    <row r="15" spans="2:12">
      <c r="B15" s="318"/>
      <c r="C15" s="326"/>
      <c r="D15" s="310"/>
      <c r="E15" s="310"/>
      <c r="F15" s="310"/>
      <c r="G15" s="309"/>
      <c r="H15" s="310"/>
      <c r="I15" s="310"/>
      <c r="J15" s="310"/>
      <c r="K15" s="319"/>
      <c r="L15" s="312"/>
    </row>
    <row r="16" spans="2:12">
      <c r="B16" s="318"/>
      <c r="C16" s="326"/>
      <c r="D16" s="310"/>
      <c r="E16" s="310"/>
      <c r="F16" s="310"/>
      <c r="G16" s="309"/>
      <c r="H16" s="310"/>
      <c r="I16" s="310"/>
      <c r="J16" s="310"/>
      <c r="K16" s="319"/>
      <c r="L16" s="312"/>
    </row>
    <row r="17" spans="2:12">
      <c r="B17" s="318"/>
      <c r="C17" s="326"/>
      <c r="D17" s="310"/>
      <c r="E17" s="310"/>
      <c r="F17" s="310"/>
      <c r="G17" s="309"/>
      <c r="H17" s="310"/>
      <c r="I17" s="310"/>
      <c r="J17" s="310"/>
      <c r="K17" s="319"/>
      <c r="L17" s="312"/>
    </row>
    <row r="18" spans="2:12">
      <c r="B18" s="318"/>
      <c r="C18" s="326"/>
      <c r="D18" s="310"/>
      <c r="E18" s="310"/>
      <c r="F18" s="310"/>
      <c r="G18" s="309"/>
      <c r="H18" s="310"/>
      <c r="I18" s="310"/>
      <c r="J18" s="310"/>
      <c r="K18" s="319"/>
      <c r="L18" s="312"/>
    </row>
    <row r="19" spans="2:12">
      <c r="B19" s="318"/>
      <c r="C19" s="326"/>
      <c r="D19" s="310"/>
      <c r="E19" s="310"/>
      <c r="F19" s="310"/>
      <c r="G19" s="309"/>
      <c r="H19" s="310"/>
      <c r="I19" s="310"/>
      <c r="J19" s="310"/>
      <c r="K19" s="319"/>
      <c r="L19" s="312"/>
    </row>
    <row r="20" spans="2:12">
      <c r="B20" s="318"/>
      <c r="C20" s="326"/>
      <c r="D20" s="310"/>
      <c r="E20" s="310"/>
      <c r="F20" s="310"/>
      <c r="G20" s="309"/>
      <c r="H20" s="310"/>
      <c r="I20" s="310"/>
      <c r="J20" s="310"/>
      <c r="K20" s="319"/>
      <c r="L20" s="312"/>
    </row>
    <row r="21" spans="2:12">
      <c r="B21" s="318"/>
      <c r="C21" s="326"/>
      <c r="D21" s="310"/>
      <c r="E21" s="310"/>
      <c r="F21" s="310"/>
      <c r="G21" s="309"/>
      <c r="H21" s="310"/>
      <c r="I21" s="310"/>
      <c r="J21" s="310"/>
      <c r="K21" s="319"/>
      <c r="L21" s="312"/>
    </row>
    <row r="22" spans="2:12">
      <c r="B22" s="318"/>
      <c r="C22" s="326"/>
      <c r="D22" s="310"/>
      <c r="E22" s="310"/>
      <c r="F22" s="310"/>
      <c r="G22" s="309"/>
      <c r="H22" s="310"/>
      <c r="I22" s="310"/>
      <c r="J22" s="310"/>
      <c r="K22" s="319"/>
      <c r="L22" s="312"/>
    </row>
    <row r="23" spans="2:12">
      <c r="B23" s="318"/>
      <c r="C23" s="326"/>
      <c r="D23" s="310"/>
      <c r="E23" s="310"/>
      <c r="F23" s="310"/>
      <c r="G23" s="309"/>
      <c r="H23" s="310"/>
      <c r="I23" s="310"/>
      <c r="J23" s="310"/>
      <c r="K23" s="319"/>
      <c r="L23" s="312"/>
    </row>
    <row r="24" spans="2:12">
      <c r="B24" s="318"/>
      <c r="C24" s="326"/>
      <c r="D24" s="310"/>
      <c r="E24" s="310"/>
      <c r="F24" s="310"/>
      <c r="G24" s="309"/>
      <c r="H24" s="310"/>
      <c r="I24" s="310"/>
      <c r="J24" s="310"/>
      <c r="K24" s="319"/>
      <c r="L24" s="312"/>
    </row>
    <row r="25" spans="2:12">
      <c r="B25" s="318"/>
      <c r="C25" s="326"/>
      <c r="D25" s="310"/>
      <c r="E25" s="310"/>
      <c r="F25" s="310"/>
      <c r="G25" s="309"/>
      <c r="H25" s="310"/>
      <c r="I25" s="310"/>
      <c r="J25" s="310"/>
      <c r="K25" s="319"/>
      <c r="L25" s="312"/>
    </row>
    <row r="26" spans="2:12">
      <c r="B26" s="318"/>
      <c r="C26" s="326"/>
      <c r="D26" s="310"/>
      <c r="E26" s="310"/>
      <c r="F26" s="310"/>
      <c r="G26" s="309"/>
      <c r="H26" s="310"/>
      <c r="I26" s="310"/>
      <c r="J26" s="310"/>
      <c r="K26" s="319"/>
      <c r="L26" s="312"/>
    </row>
    <row r="27" spans="2:12">
      <c r="B27" s="318"/>
      <c r="C27" s="326"/>
      <c r="D27" s="310"/>
      <c r="E27" s="310"/>
      <c r="F27" s="310"/>
      <c r="G27" s="309"/>
      <c r="H27" s="310"/>
      <c r="I27" s="310"/>
      <c r="J27" s="310"/>
      <c r="K27" s="319"/>
      <c r="L27" s="312"/>
    </row>
    <row r="28" spans="2:12">
      <c r="B28" s="318"/>
      <c r="C28" s="326"/>
      <c r="D28" s="310"/>
      <c r="E28" s="310"/>
      <c r="F28" s="310"/>
      <c r="G28" s="309"/>
      <c r="H28" s="310"/>
      <c r="I28" s="310"/>
      <c r="J28" s="310"/>
      <c r="K28" s="319"/>
      <c r="L28" s="312"/>
    </row>
    <row r="29" spans="2:12">
      <c r="B29" s="318"/>
      <c r="C29" s="326"/>
      <c r="D29" s="310"/>
      <c r="E29" s="310"/>
      <c r="F29" s="310"/>
      <c r="G29" s="309"/>
      <c r="H29" s="310"/>
      <c r="I29" s="310"/>
      <c r="J29" s="310"/>
      <c r="K29" s="319"/>
      <c r="L29" s="312"/>
    </row>
    <row r="30" spans="2:12">
      <c r="B30" s="318"/>
      <c r="C30" s="326"/>
      <c r="D30" s="310"/>
      <c r="E30" s="310"/>
      <c r="F30" s="310"/>
      <c r="G30" s="309"/>
      <c r="H30" s="310"/>
      <c r="I30" s="310"/>
      <c r="J30" s="310"/>
      <c r="K30" s="319"/>
      <c r="L30" s="312"/>
    </row>
    <row r="31" spans="2:12">
      <c r="B31" s="318"/>
      <c r="C31" s="326"/>
      <c r="D31" s="310"/>
      <c r="E31" s="310"/>
      <c r="F31" s="310"/>
      <c r="G31" s="309"/>
      <c r="H31" s="310"/>
      <c r="I31" s="310"/>
      <c r="J31" s="310"/>
      <c r="K31" s="319"/>
      <c r="L31" s="312"/>
    </row>
    <row r="32" spans="2:12">
      <c r="B32" s="318"/>
      <c r="C32" s="326"/>
      <c r="D32" s="310"/>
      <c r="E32" s="310"/>
      <c r="F32" s="310"/>
      <c r="G32" s="309"/>
      <c r="H32" s="310"/>
      <c r="I32" s="310"/>
      <c r="J32" s="310"/>
      <c r="K32" s="319"/>
      <c r="L32" s="312"/>
    </row>
    <row r="33" spans="2:12">
      <c r="B33" s="318"/>
      <c r="C33" s="326"/>
      <c r="D33" s="310"/>
      <c r="E33" s="310"/>
      <c r="F33" s="310"/>
      <c r="G33" s="309"/>
      <c r="H33" s="310"/>
      <c r="I33" s="310"/>
      <c r="J33" s="310"/>
      <c r="K33" s="319"/>
      <c r="L33" s="312"/>
    </row>
    <row r="34" spans="2:12">
      <c r="B34" s="318"/>
      <c r="C34" s="326"/>
      <c r="D34" s="310"/>
      <c r="E34" s="310"/>
      <c r="F34" s="310"/>
      <c r="G34" s="309"/>
      <c r="H34" s="310"/>
      <c r="I34" s="310"/>
      <c r="J34" s="310"/>
      <c r="K34" s="319"/>
      <c r="L34" s="312"/>
    </row>
    <row r="35" spans="2:12">
      <c r="B35" s="318"/>
      <c r="C35" s="326"/>
      <c r="D35" s="310"/>
      <c r="E35" s="310"/>
      <c r="F35" s="310"/>
      <c r="G35" s="309"/>
      <c r="H35" s="310"/>
      <c r="I35" s="310"/>
      <c r="J35" s="310"/>
      <c r="K35" s="319"/>
      <c r="L35" s="312"/>
    </row>
    <row r="36" spans="2:12">
      <c r="B36" s="318"/>
      <c r="C36" s="326"/>
      <c r="D36" s="310"/>
      <c r="E36" s="310"/>
      <c r="F36" s="310"/>
      <c r="G36" s="309"/>
      <c r="H36" s="310"/>
      <c r="I36" s="310"/>
      <c r="J36" s="310"/>
      <c r="K36" s="319"/>
      <c r="L36" s="312"/>
    </row>
    <row r="37" spans="2:12">
      <c r="B37" s="318"/>
      <c r="C37" s="326"/>
      <c r="D37" s="310"/>
      <c r="E37" s="310"/>
      <c r="F37" s="310"/>
      <c r="G37" s="309"/>
      <c r="H37" s="310"/>
      <c r="I37" s="310"/>
      <c r="J37" s="310"/>
      <c r="K37" s="319"/>
      <c r="L37" s="312"/>
    </row>
    <row r="38" spans="2:12">
      <c r="B38" s="318"/>
      <c r="C38" s="326"/>
      <c r="D38" s="310"/>
      <c r="E38" s="310"/>
      <c r="F38" s="310"/>
      <c r="G38" s="309"/>
      <c r="H38" s="310"/>
      <c r="I38" s="310"/>
      <c r="J38" s="310"/>
      <c r="K38" s="319"/>
      <c r="L38" s="312"/>
    </row>
    <row r="39" spans="2:12">
      <c r="B39" s="318"/>
      <c r="C39" s="326"/>
      <c r="D39" s="310"/>
      <c r="E39" s="310"/>
      <c r="F39" s="310"/>
      <c r="G39" s="309"/>
      <c r="H39" s="310"/>
      <c r="I39" s="310"/>
      <c r="J39" s="310"/>
      <c r="K39" s="319"/>
      <c r="L39" s="312"/>
    </row>
    <row r="40" spans="2:12">
      <c r="B40" s="318"/>
      <c r="C40" s="326"/>
      <c r="D40" s="310"/>
      <c r="E40" s="310"/>
      <c r="F40" s="310"/>
      <c r="G40" s="309"/>
      <c r="H40" s="310"/>
      <c r="I40" s="310"/>
      <c r="J40" s="310"/>
      <c r="K40" s="319"/>
      <c r="L40" s="312"/>
    </row>
    <row r="41" spans="2:12">
      <c r="B41" s="318"/>
      <c r="C41" s="326"/>
      <c r="D41" s="310"/>
      <c r="E41" s="310"/>
      <c r="F41" s="310"/>
      <c r="G41" s="309"/>
      <c r="H41" s="310"/>
      <c r="I41" s="310"/>
      <c r="J41" s="310"/>
      <c r="K41" s="319"/>
      <c r="L41" s="312"/>
    </row>
    <row r="42" spans="2:12">
      <c r="B42" s="318"/>
      <c r="C42" s="326"/>
      <c r="D42" s="310"/>
      <c r="E42" s="310"/>
      <c r="F42" s="310"/>
      <c r="G42" s="309"/>
      <c r="H42" s="310"/>
      <c r="I42" s="310"/>
      <c r="J42" s="310"/>
      <c r="K42" s="319"/>
      <c r="L42" s="312"/>
    </row>
    <row r="43" spans="2:12">
      <c r="B43" s="318"/>
      <c r="C43" s="326"/>
      <c r="D43" s="310"/>
      <c r="E43" s="310"/>
      <c r="F43" s="310"/>
      <c r="G43" s="309"/>
      <c r="H43" s="310"/>
      <c r="I43" s="310"/>
      <c r="J43" s="310"/>
      <c r="K43" s="319"/>
      <c r="L43" s="312"/>
    </row>
    <row r="44" spans="2:12">
      <c r="B44" s="318"/>
      <c r="C44" s="326"/>
      <c r="D44" s="310"/>
      <c r="E44" s="310"/>
      <c r="F44" s="310"/>
      <c r="G44" s="309"/>
      <c r="H44" s="310"/>
      <c r="I44" s="310"/>
      <c r="J44" s="310"/>
      <c r="K44" s="319"/>
      <c r="L44" s="312"/>
    </row>
    <row r="45" spans="2:12">
      <c r="B45" s="318"/>
      <c r="C45" s="326"/>
      <c r="D45" s="310"/>
      <c r="E45" s="310"/>
      <c r="F45" s="310"/>
      <c r="G45" s="309"/>
      <c r="H45" s="310"/>
      <c r="I45" s="310"/>
      <c r="J45" s="310"/>
      <c r="K45" s="319"/>
      <c r="L45" s="312"/>
    </row>
    <row r="46" spans="2:12">
      <c r="B46" s="318"/>
      <c r="C46" s="326"/>
      <c r="D46" s="310"/>
      <c r="E46" s="310"/>
      <c r="F46" s="310"/>
      <c r="G46" s="309"/>
      <c r="H46" s="310"/>
      <c r="I46" s="310"/>
      <c r="J46" s="310"/>
      <c r="K46" s="319"/>
      <c r="L46" s="312"/>
    </row>
    <row r="47" spans="2:12">
      <c r="B47" s="318"/>
      <c r="C47" s="326"/>
      <c r="D47" s="310"/>
      <c r="E47" s="310"/>
      <c r="F47" s="310"/>
      <c r="G47" s="309"/>
      <c r="H47" s="310"/>
      <c r="I47" s="310"/>
      <c r="J47" s="310"/>
      <c r="K47" s="319"/>
      <c r="L47" s="312"/>
    </row>
    <row r="48" spans="2:12">
      <c r="B48" s="318"/>
      <c r="C48" s="326"/>
      <c r="D48" s="310"/>
      <c r="E48" s="310"/>
      <c r="F48" s="310"/>
      <c r="G48" s="309"/>
      <c r="H48" s="310"/>
      <c r="I48" s="310"/>
      <c r="J48" s="310"/>
      <c r="K48" s="319"/>
      <c r="L48" s="312"/>
    </row>
    <row r="49" spans="2:12">
      <c r="B49" s="318"/>
      <c r="C49" s="326"/>
      <c r="D49" s="310"/>
      <c r="E49" s="310"/>
      <c r="F49" s="310"/>
      <c r="G49" s="309"/>
      <c r="H49" s="310"/>
      <c r="I49" s="310"/>
      <c r="J49" s="310"/>
      <c r="K49" s="319"/>
      <c r="L49" s="312"/>
    </row>
    <row r="50" spans="2:12">
      <c r="B50" s="318"/>
      <c r="C50" s="326"/>
      <c r="D50" s="310"/>
      <c r="E50" s="310"/>
      <c r="F50" s="310"/>
      <c r="G50" s="309"/>
      <c r="H50" s="310"/>
      <c r="I50" s="310"/>
      <c r="J50" s="310"/>
      <c r="K50" s="319"/>
      <c r="L50" s="312"/>
    </row>
    <row r="51" spans="2:12">
      <c r="B51" s="318"/>
      <c r="C51" s="326"/>
      <c r="D51" s="310"/>
      <c r="E51" s="310"/>
      <c r="F51" s="310"/>
      <c r="G51" s="309"/>
      <c r="H51" s="310"/>
      <c r="I51" s="310"/>
      <c r="J51" s="310"/>
      <c r="K51" s="319"/>
      <c r="L51" s="312"/>
    </row>
    <row r="52" spans="2:12">
      <c r="B52" s="318"/>
      <c r="C52" s="326"/>
      <c r="D52" s="310"/>
      <c r="E52" s="310"/>
      <c r="F52" s="310"/>
      <c r="G52" s="309"/>
      <c r="H52" s="310"/>
      <c r="I52" s="310"/>
      <c r="J52" s="310"/>
      <c r="K52" s="319"/>
      <c r="L52" s="312"/>
    </row>
    <row r="53" spans="2:12">
      <c r="B53" s="318"/>
      <c r="C53" s="326"/>
      <c r="D53" s="310"/>
      <c r="E53" s="310"/>
      <c r="F53" s="310"/>
      <c r="G53" s="309"/>
      <c r="H53" s="310"/>
      <c r="I53" s="310"/>
      <c r="J53" s="310"/>
      <c r="K53" s="319"/>
      <c r="L53" s="312"/>
    </row>
    <row r="54" spans="2:12">
      <c r="B54" s="318"/>
      <c r="C54" s="326"/>
      <c r="D54" s="310"/>
      <c r="E54" s="310"/>
      <c r="F54" s="310"/>
      <c r="G54" s="309"/>
      <c r="H54" s="310"/>
      <c r="I54" s="310"/>
      <c r="J54" s="310"/>
      <c r="K54" s="319"/>
      <c r="L54" s="312"/>
    </row>
    <row r="55" spans="2:12">
      <c r="B55" s="318"/>
      <c r="C55" s="326"/>
      <c r="D55" s="310"/>
      <c r="E55" s="310"/>
      <c r="F55" s="310"/>
      <c r="G55" s="309"/>
      <c r="H55" s="310"/>
      <c r="I55" s="310"/>
      <c r="J55" s="310"/>
      <c r="K55" s="319"/>
      <c r="L55" s="312"/>
    </row>
    <row r="56" spans="2:12">
      <c r="B56" s="318"/>
      <c r="C56" s="326"/>
      <c r="D56" s="310"/>
      <c r="E56" s="310"/>
      <c r="F56" s="310"/>
      <c r="G56" s="309"/>
      <c r="H56" s="310"/>
      <c r="I56" s="310"/>
      <c r="J56" s="310"/>
      <c r="K56" s="319"/>
      <c r="L56" s="312"/>
    </row>
    <row r="57" spans="2:12">
      <c r="B57" s="328"/>
      <c r="C57" s="329"/>
      <c r="D57" s="330"/>
      <c r="E57" s="330"/>
      <c r="F57" s="330"/>
      <c r="G57" s="331"/>
      <c r="H57" s="330"/>
      <c r="I57" s="330"/>
      <c r="J57" s="330"/>
      <c r="K57" s="332"/>
      <c r="L57" s="312"/>
    </row>
    <row r="58" spans="2:12">
      <c r="B58" s="308" t="s">
        <v>388</v>
      </c>
      <c r="C58" s="309"/>
      <c r="D58" s="310"/>
      <c r="E58" s="310"/>
      <c r="F58" s="310"/>
      <c r="G58" s="309"/>
      <c r="H58" s="310"/>
      <c r="I58" s="310"/>
      <c r="J58" s="310"/>
      <c r="K58" s="310"/>
      <c r="L58" s="312"/>
    </row>
  </sheetData>
  <customSheetViews>
    <customSheetView guid="{4E7A3D04-9F51-465C-A42B-3DF9B3E7D5B5}" showPageBreaks="1" fitToPage="1" printArea="1">
      <selection activeCell="O35" sqref="O35"/>
      <pageMargins left="0.5" right="0.5" top="0.5" bottom="0.5" header="0.5" footer="0.5"/>
      <pageSetup scale="98" orientation="portrait" r:id="rId1"/>
      <headerFooter alignWithMargins="0"/>
    </customSheetView>
    <customSheetView guid="{0DB5BAD5-393A-4F38-9E8B-709DEA7858B1}" showPageBreaks="1" fitToPage="1" printArea="1">
      <selection activeCell="O35" sqref="O35"/>
      <pageMargins left="0.5" right="0.5" top="0.5" bottom="0.5" header="0.5" footer="0.5"/>
      <pageSetup scale="98" orientation="portrait" r:id="rId2"/>
      <headerFooter alignWithMargins="0"/>
    </customSheetView>
    <customSheetView guid="{9188604F-721B-4607-B5A7-F14601E34BB8}" showPageBreaks="1" fitToPage="1" printArea="1">
      <selection activeCell="O35" sqref="O35"/>
      <pageMargins left="0.5" right="0.5" top="0.5" bottom="0.5" header="0.5" footer="0.5"/>
      <pageSetup scale="98" orientation="portrait" r:id="rId3"/>
      <headerFooter alignWithMargins="0"/>
    </customSheetView>
    <customSheetView guid="{26429A53-B624-4AA6-8C8D-667186B058B8}" fitToPage="1">
      <selection activeCell="O35" sqref="O35"/>
      <pageMargins left="0.5" right="0.5" top="0.5" bottom="0.5" header="0.5" footer="0.5"/>
      <pageSetup scale="95" orientation="portrait" r:id="rId4"/>
      <headerFooter alignWithMargins="0"/>
    </customSheetView>
    <customSheetView guid="{7390B031-6060-4327-BF01-8B9465EDB6D9}" fitToPage="1">
      <selection activeCell="O35" sqref="O35"/>
      <pageMargins left="0.5" right="0.5" top="0.5" bottom="0.5" header="0.5" footer="0.5"/>
      <pageSetup scale="95" orientation="portrait" r:id="rId5"/>
      <headerFooter alignWithMargins="0"/>
    </customSheetView>
    <customSheetView guid="{49D366EC-C851-4932-854D-8EA887B298C5}" fitToPage="1">
      <selection activeCell="O35" sqref="O35"/>
      <pageMargins left="0.5" right="0.5" top="0.5" bottom="0.5" header="0.5" footer="0.5"/>
      <pageSetup scale="95" orientation="portrait" r:id="rId6"/>
      <headerFooter alignWithMargins="0"/>
    </customSheetView>
    <customSheetView guid="{F228F194-B0FE-4A91-A927-06A4E89703F0}" fitToPage="1">
      <selection activeCell="O35" sqref="O35"/>
      <pageMargins left="0.5" right="0.5" top="0.5" bottom="0.5" header="0.5" footer="0.5"/>
      <pageSetup scale="98" orientation="portrait" r:id="rId7"/>
      <headerFooter alignWithMargins="0"/>
    </customSheetView>
    <customSheetView guid="{A2494C54-8D9D-4A05-9F27-C858173D9692}" fitToPage="1">
      <selection activeCell="O35" sqref="O35"/>
      <pageMargins left="0.5" right="0.5" top="0.5" bottom="0.5" header="0.5" footer="0.5"/>
      <pageSetup scale="98" orientation="portrait" r:id="rId8"/>
      <headerFooter alignWithMargins="0"/>
    </customSheetView>
    <customSheetView guid="{74404EEC-CA6A-48B0-B168-B7933282EEB2}" showPageBreaks="1" fitToPage="1" printArea="1">
      <selection activeCell="O35" sqref="O35"/>
      <pageMargins left="0.5" right="0.5" top="0.5" bottom="0.5" header="0.5" footer="0.5"/>
      <pageSetup scale="95" orientation="portrait" r:id="rId9"/>
      <headerFooter alignWithMargins="0"/>
    </customSheetView>
    <customSheetView guid="{FB19BFAA-60BA-4CC2-92E5-E4C141AE804E}" fitToPage="1">
      <selection activeCell="O35" sqref="O35"/>
      <pageMargins left="0.5" right="0.5" top="0.5" bottom="0.5" header="0.5" footer="0.5"/>
      <pageSetup scale="98" orientation="portrait" r:id="rId10"/>
      <headerFooter alignWithMargins="0"/>
    </customSheetView>
    <customSheetView guid="{F56BCD39-3910-4701-BCCF-245589B07D98}" showPageBreaks="1" fitToPage="1" printArea="1">
      <selection activeCell="O35" sqref="O35"/>
      <pageMargins left="0.5" right="0.5" top="0.5" bottom="0.5" header="0.5" footer="0.5"/>
      <pageSetup scale="98" orientation="portrait" r:id="rId11"/>
      <headerFooter alignWithMargins="0"/>
    </customSheetView>
    <customSheetView guid="{D099E5BD-69C3-4A36-A01A-AB9127CD02AF}" fitToPage="1">
      <selection activeCell="C6" sqref="C6"/>
      <pageMargins left="0.5" right="0.5" top="0.5" bottom="0.5" header="0.5" footer="0.5"/>
      <pageSetup scale="95" orientation="portrait" r:id="rId12"/>
      <headerFooter alignWithMargins="0"/>
    </customSheetView>
  </customSheetViews>
  <mergeCells count="1">
    <mergeCell ref="B4:K4"/>
  </mergeCells>
  <pageMargins left="0.5" right="0.5" top="0.5" bottom="0.5" header="0.5" footer="0.5"/>
  <pageSetup scale="95" orientation="portrait" r:id="rId13"/>
  <headerFooter alignWithMargins="0"/>
  <legacyDrawing r:id="rId14"/>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5"/>
  <sheetViews>
    <sheetView showGridLines="0" showZeros="0" showOutlineSymbols="0" topLeftCell="E1" zoomScaleNormal="100" workbookViewId="0">
      <selection activeCell="I312" sqref="I312"/>
    </sheetView>
  </sheetViews>
  <sheetFormatPr defaultColWidth="10.7109375" defaultRowHeight="12.75"/>
  <cols>
    <col min="1" max="1" width="3.5703125" style="2568" customWidth="1"/>
    <col min="2" max="2" width="4.42578125" style="2569" customWidth="1"/>
    <col min="3" max="3" width="5.85546875" style="2569" customWidth="1"/>
    <col min="4" max="4" width="3.7109375" style="2569" customWidth="1"/>
    <col min="5" max="5" width="49.5703125" style="2568" customWidth="1"/>
    <col min="6" max="6" width="11.7109375" style="2636" customWidth="1"/>
    <col min="7" max="7" width="13" style="2636" customWidth="1"/>
    <col min="8" max="9" width="11.7109375" style="2636" customWidth="1"/>
    <col min="10" max="10" width="11.7109375" style="2568" customWidth="1"/>
    <col min="11" max="11" width="9.85546875" style="2568" customWidth="1"/>
    <col min="12" max="12" width="10.7109375" style="2568" customWidth="1"/>
    <col min="13" max="13" width="4.5703125" style="2568" customWidth="1"/>
    <col min="14" max="14" width="3.42578125" style="2568" customWidth="1"/>
    <col min="15" max="15" width="10.7109375" style="2568"/>
    <col min="16" max="16" width="10.140625" style="2569" bestFit="1" customWidth="1"/>
    <col min="17" max="17" width="20.140625" style="2568" bestFit="1" customWidth="1"/>
    <col min="18" max="18" width="10.140625" style="2568" bestFit="1" customWidth="1"/>
    <col min="19" max="19" width="20.140625" style="2568" bestFit="1" customWidth="1"/>
    <col min="20" max="20" width="10.140625" style="2568" bestFit="1" customWidth="1"/>
    <col min="21" max="255" width="10.7109375" style="2568"/>
    <col min="256" max="256" width="3.5703125" style="2568" customWidth="1"/>
    <col min="257" max="257" width="4.42578125" style="2568" customWidth="1"/>
    <col min="258" max="258" width="5.85546875" style="2568" customWidth="1"/>
    <col min="259" max="259" width="3.7109375" style="2568" customWidth="1"/>
    <col min="260" max="260" width="49.5703125" style="2568" customWidth="1"/>
    <col min="261" max="261" width="11.7109375" style="2568" customWidth="1"/>
    <col min="262" max="262" width="13" style="2568" customWidth="1"/>
    <col min="263" max="265" width="11.7109375" style="2568" customWidth="1"/>
    <col min="266" max="266" width="9.85546875" style="2568" customWidth="1"/>
    <col min="267" max="267" width="10.7109375" style="2568" customWidth="1"/>
    <col min="268" max="268" width="4.5703125" style="2568" customWidth="1"/>
    <col min="269" max="269" width="2.7109375" style="2568" customWidth="1"/>
    <col min="270" max="511" width="10.7109375" style="2568"/>
    <col min="512" max="512" width="3.5703125" style="2568" customWidth="1"/>
    <col min="513" max="513" width="4.42578125" style="2568" customWidth="1"/>
    <col min="514" max="514" width="5.85546875" style="2568" customWidth="1"/>
    <col min="515" max="515" width="3.7109375" style="2568" customWidth="1"/>
    <col min="516" max="516" width="49.5703125" style="2568" customWidth="1"/>
    <col min="517" max="517" width="11.7109375" style="2568" customWidth="1"/>
    <col min="518" max="518" width="13" style="2568" customWidth="1"/>
    <col min="519" max="521" width="11.7109375" style="2568" customWidth="1"/>
    <col min="522" max="522" width="9.85546875" style="2568" customWidth="1"/>
    <col min="523" max="523" width="10.7109375" style="2568" customWidth="1"/>
    <col min="524" max="524" width="4.5703125" style="2568" customWidth="1"/>
    <col min="525" max="525" width="2.7109375" style="2568" customWidth="1"/>
    <col min="526" max="767" width="10.7109375" style="2568"/>
    <col min="768" max="768" width="3.5703125" style="2568" customWidth="1"/>
    <col min="769" max="769" width="4.42578125" style="2568" customWidth="1"/>
    <col min="770" max="770" width="5.85546875" style="2568" customWidth="1"/>
    <col min="771" max="771" width="3.7109375" style="2568" customWidth="1"/>
    <col min="772" max="772" width="49.5703125" style="2568" customWidth="1"/>
    <col min="773" max="773" width="11.7109375" style="2568" customWidth="1"/>
    <col min="774" max="774" width="13" style="2568" customWidth="1"/>
    <col min="775" max="777" width="11.7109375" style="2568" customWidth="1"/>
    <col min="778" max="778" width="9.85546875" style="2568" customWidth="1"/>
    <col min="779" max="779" width="10.7109375" style="2568" customWidth="1"/>
    <col min="780" max="780" width="4.5703125" style="2568" customWidth="1"/>
    <col min="781" max="781" width="2.7109375" style="2568" customWidth="1"/>
    <col min="782" max="1023" width="10.7109375" style="2568"/>
    <col min="1024" max="1024" width="3.5703125" style="2568" customWidth="1"/>
    <col min="1025" max="1025" width="4.42578125" style="2568" customWidth="1"/>
    <col min="1026" max="1026" width="5.85546875" style="2568" customWidth="1"/>
    <col min="1027" max="1027" width="3.7109375" style="2568" customWidth="1"/>
    <col min="1028" max="1028" width="49.5703125" style="2568" customWidth="1"/>
    <col min="1029" max="1029" width="11.7109375" style="2568" customWidth="1"/>
    <col min="1030" max="1030" width="13" style="2568" customWidth="1"/>
    <col min="1031" max="1033" width="11.7109375" style="2568" customWidth="1"/>
    <col min="1034" max="1034" width="9.85546875" style="2568" customWidth="1"/>
    <col min="1035" max="1035" width="10.7109375" style="2568" customWidth="1"/>
    <col min="1036" max="1036" width="4.5703125" style="2568" customWidth="1"/>
    <col min="1037" max="1037" width="2.7109375" style="2568" customWidth="1"/>
    <col min="1038" max="1279" width="10.7109375" style="2568"/>
    <col min="1280" max="1280" width="3.5703125" style="2568" customWidth="1"/>
    <col min="1281" max="1281" width="4.42578125" style="2568" customWidth="1"/>
    <col min="1282" max="1282" width="5.85546875" style="2568" customWidth="1"/>
    <col min="1283" max="1283" width="3.7109375" style="2568" customWidth="1"/>
    <col min="1284" max="1284" width="49.5703125" style="2568" customWidth="1"/>
    <col min="1285" max="1285" width="11.7109375" style="2568" customWidth="1"/>
    <col min="1286" max="1286" width="13" style="2568" customWidth="1"/>
    <col min="1287" max="1289" width="11.7109375" style="2568" customWidth="1"/>
    <col min="1290" max="1290" width="9.85546875" style="2568" customWidth="1"/>
    <col min="1291" max="1291" width="10.7109375" style="2568" customWidth="1"/>
    <col min="1292" max="1292" width="4.5703125" style="2568" customWidth="1"/>
    <col min="1293" max="1293" width="2.7109375" style="2568" customWidth="1"/>
    <col min="1294" max="1535" width="10.7109375" style="2568"/>
    <col min="1536" max="1536" width="3.5703125" style="2568" customWidth="1"/>
    <col min="1537" max="1537" width="4.42578125" style="2568" customWidth="1"/>
    <col min="1538" max="1538" width="5.85546875" style="2568" customWidth="1"/>
    <col min="1539" max="1539" width="3.7109375" style="2568" customWidth="1"/>
    <col min="1540" max="1540" width="49.5703125" style="2568" customWidth="1"/>
    <col min="1541" max="1541" width="11.7109375" style="2568" customWidth="1"/>
    <col min="1542" max="1542" width="13" style="2568" customWidth="1"/>
    <col min="1543" max="1545" width="11.7109375" style="2568" customWidth="1"/>
    <col min="1546" max="1546" width="9.85546875" style="2568" customWidth="1"/>
    <col min="1547" max="1547" width="10.7109375" style="2568" customWidth="1"/>
    <col min="1548" max="1548" width="4.5703125" style="2568" customWidth="1"/>
    <col min="1549" max="1549" width="2.7109375" style="2568" customWidth="1"/>
    <col min="1550" max="1791" width="10.7109375" style="2568"/>
    <col min="1792" max="1792" width="3.5703125" style="2568" customWidth="1"/>
    <col min="1793" max="1793" width="4.42578125" style="2568" customWidth="1"/>
    <col min="1794" max="1794" width="5.85546875" style="2568" customWidth="1"/>
    <col min="1795" max="1795" width="3.7109375" style="2568" customWidth="1"/>
    <col min="1796" max="1796" width="49.5703125" style="2568" customWidth="1"/>
    <col min="1797" max="1797" width="11.7109375" style="2568" customWidth="1"/>
    <col min="1798" max="1798" width="13" style="2568" customWidth="1"/>
    <col min="1799" max="1801" width="11.7109375" style="2568" customWidth="1"/>
    <col min="1802" max="1802" width="9.85546875" style="2568" customWidth="1"/>
    <col min="1803" max="1803" width="10.7109375" style="2568" customWidth="1"/>
    <col min="1804" max="1804" width="4.5703125" style="2568" customWidth="1"/>
    <col min="1805" max="1805" width="2.7109375" style="2568" customWidth="1"/>
    <col min="1806" max="2047" width="10.7109375" style="2568"/>
    <col min="2048" max="2048" width="3.5703125" style="2568" customWidth="1"/>
    <col min="2049" max="2049" width="4.42578125" style="2568" customWidth="1"/>
    <col min="2050" max="2050" width="5.85546875" style="2568" customWidth="1"/>
    <col min="2051" max="2051" width="3.7109375" style="2568" customWidth="1"/>
    <col min="2052" max="2052" width="49.5703125" style="2568" customWidth="1"/>
    <col min="2053" max="2053" width="11.7109375" style="2568" customWidth="1"/>
    <col min="2054" max="2054" width="13" style="2568" customWidth="1"/>
    <col min="2055" max="2057" width="11.7109375" style="2568" customWidth="1"/>
    <col min="2058" max="2058" width="9.85546875" style="2568" customWidth="1"/>
    <col min="2059" max="2059" width="10.7109375" style="2568" customWidth="1"/>
    <col min="2060" max="2060" width="4.5703125" style="2568" customWidth="1"/>
    <col min="2061" max="2061" width="2.7109375" style="2568" customWidth="1"/>
    <col min="2062" max="2303" width="10.7109375" style="2568"/>
    <col min="2304" max="2304" width="3.5703125" style="2568" customWidth="1"/>
    <col min="2305" max="2305" width="4.42578125" style="2568" customWidth="1"/>
    <col min="2306" max="2306" width="5.85546875" style="2568" customWidth="1"/>
    <col min="2307" max="2307" width="3.7109375" style="2568" customWidth="1"/>
    <col min="2308" max="2308" width="49.5703125" style="2568" customWidth="1"/>
    <col min="2309" max="2309" width="11.7109375" style="2568" customWidth="1"/>
    <col min="2310" max="2310" width="13" style="2568" customWidth="1"/>
    <col min="2311" max="2313" width="11.7109375" style="2568" customWidth="1"/>
    <col min="2314" max="2314" width="9.85546875" style="2568" customWidth="1"/>
    <col min="2315" max="2315" width="10.7109375" style="2568" customWidth="1"/>
    <col min="2316" max="2316" width="4.5703125" style="2568" customWidth="1"/>
    <col min="2317" max="2317" width="2.7109375" style="2568" customWidth="1"/>
    <col min="2318" max="2559" width="10.7109375" style="2568"/>
    <col min="2560" max="2560" width="3.5703125" style="2568" customWidth="1"/>
    <col min="2561" max="2561" width="4.42578125" style="2568" customWidth="1"/>
    <col min="2562" max="2562" width="5.85546875" style="2568" customWidth="1"/>
    <col min="2563" max="2563" width="3.7109375" style="2568" customWidth="1"/>
    <col min="2564" max="2564" width="49.5703125" style="2568" customWidth="1"/>
    <col min="2565" max="2565" width="11.7109375" style="2568" customWidth="1"/>
    <col min="2566" max="2566" width="13" style="2568" customWidth="1"/>
    <col min="2567" max="2569" width="11.7109375" style="2568" customWidth="1"/>
    <col min="2570" max="2570" width="9.85546875" style="2568" customWidth="1"/>
    <col min="2571" max="2571" width="10.7109375" style="2568" customWidth="1"/>
    <col min="2572" max="2572" width="4.5703125" style="2568" customWidth="1"/>
    <col min="2573" max="2573" width="2.7109375" style="2568" customWidth="1"/>
    <col min="2574" max="2815" width="10.7109375" style="2568"/>
    <col min="2816" max="2816" width="3.5703125" style="2568" customWidth="1"/>
    <col min="2817" max="2817" width="4.42578125" style="2568" customWidth="1"/>
    <col min="2818" max="2818" width="5.85546875" style="2568" customWidth="1"/>
    <col min="2819" max="2819" width="3.7109375" style="2568" customWidth="1"/>
    <col min="2820" max="2820" width="49.5703125" style="2568" customWidth="1"/>
    <col min="2821" max="2821" width="11.7109375" style="2568" customWidth="1"/>
    <col min="2822" max="2822" width="13" style="2568" customWidth="1"/>
    <col min="2823" max="2825" width="11.7109375" style="2568" customWidth="1"/>
    <col min="2826" max="2826" width="9.85546875" style="2568" customWidth="1"/>
    <col min="2827" max="2827" width="10.7109375" style="2568" customWidth="1"/>
    <col min="2828" max="2828" width="4.5703125" style="2568" customWidth="1"/>
    <col min="2829" max="2829" width="2.7109375" style="2568" customWidth="1"/>
    <col min="2830" max="3071" width="10.7109375" style="2568"/>
    <col min="3072" max="3072" width="3.5703125" style="2568" customWidth="1"/>
    <col min="3073" max="3073" width="4.42578125" style="2568" customWidth="1"/>
    <col min="3074" max="3074" width="5.85546875" style="2568" customWidth="1"/>
    <col min="3075" max="3075" width="3.7109375" style="2568" customWidth="1"/>
    <col min="3076" max="3076" width="49.5703125" style="2568" customWidth="1"/>
    <col min="3077" max="3077" width="11.7109375" style="2568" customWidth="1"/>
    <col min="3078" max="3078" width="13" style="2568" customWidth="1"/>
    <col min="3079" max="3081" width="11.7109375" style="2568" customWidth="1"/>
    <col min="3082" max="3082" width="9.85546875" style="2568" customWidth="1"/>
    <col min="3083" max="3083" width="10.7109375" style="2568" customWidth="1"/>
    <col min="3084" max="3084" width="4.5703125" style="2568" customWidth="1"/>
    <col min="3085" max="3085" width="2.7109375" style="2568" customWidth="1"/>
    <col min="3086" max="3327" width="10.7109375" style="2568"/>
    <col min="3328" max="3328" width="3.5703125" style="2568" customWidth="1"/>
    <col min="3329" max="3329" width="4.42578125" style="2568" customWidth="1"/>
    <col min="3330" max="3330" width="5.85546875" style="2568" customWidth="1"/>
    <col min="3331" max="3331" width="3.7109375" style="2568" customWidth="1"/>
    <col min="3332" max="3332" width="49.5703125" style="2568" customWidth="1"/>
    <col min="3333" max="3333" width="11.7109375" style="2568" customWidth="1"/>
    <col min="3334" max="3334" width="13" style="2568" customWidth="1"/>
    <col min="3335" max="3337" width="11.7109375" style="2568" customWidth="1"/>
    <col min="3338" max="3338" width="9.85546875" style="2568" customWidth="1"/>
    <col min="3339" max="3339" width="10.7109375" style="2568" customWidth="1"/>
    <col min="3340" max="3340" width="4.5703125" style="2568" customWidth="1"/>
    <col min="3341" max="3341" width="2.7109375" style="2568" customWidth="1"/>
    <col min="3342" max="3583" width="10.7109375" style="2568"/>
    <col min="3584" max="3584" width="3.5703125" style="2568" customWidth="1"/>
    <col min="3585" max="3585" width="4.42578125" style="2568" customWidth="1"/>
    <col min="3586" max="3586" width="5.85546875" style="2568" customWidth="1"/>
    <col min="3587" max="3587" width="3.7109375" style="2568" customWidth="1"/>
    <col min="3588" max="3588" width="49.5703125" style="2568" customWidth="1"/>
    <col min="3589" max="3589" width="11.7109375" style="2568" customWidth="1"/>
    <col min="3590" max="3590" width="13" style="2568" customWidth="1"/>
    <col min="3591" max="3593" width="11.7109375" style="2568" customWidth="1"/>
    <col min="3594" max="3594" width="9.85546875" style="2568" customWidth="1"/>
    <col min="3595" max="3595" width="10.7109375" style="2568" customWidth="1"/>
    <col min="3596" max="3596" width="4.5703125" style="2568" customWidth="1"/>
    <col min="3597" max="3597" width="2.7109375" style="2568" customWidth="1"/>
    <col min="3598" max="3839" width="10.7109375" style="2568"/>
    <col min="3840" max="3840" width="3.5703125" style="2568" customWidth="1"/>
    <col min="3841" max="3841" width="4.42578125" style="2568" customWidth="1"/>
    <col min="3842" max="3842" width="5.85546875" style="2568" customWidth="1"/>
    <col min="3843" max="3843" width="3.7109375" style="2568" customWidth="1"/>
    <col min="3844" max="3844" width="49.5703125" style="2568" customWidth="1"/>
    <col min="3845" max="3845" width="11.7109375" style="2568" customWidth="1"/>
    <col min="3846" max="3846" width="13" style="2568" customWidth="1"/>
    <col min="3847" max="3849" width="11.7109375" style="2568" customWidth="1"/>
    <col min="3850" max="3850" width="9.85546875" style="2568" customWidth="1"/>
    <col min="3851" max="3851" width="10.7109375" style="2568" customWidth="1"/>
    <col min="3852" max="3852" width="4.5703125" style="2568" customWidth="1"/>
    <col min="3853" max="3853" width="2.7109375" style="2568" customWidth="1"/>
    <col min="3854" max="4095" width="10.7109375" style="2568"/>
    <col min="4096" max="4096" width="3.5703125" style="2568" customWidth="1"/>
    <col min="4097" max="4097" width="4.42578125" style="2568" customWidth="1"/>
    <col min="4098" max="4098" width="5.85546875" style="2568" customWidth="1"/>
    <col min="4099" max="4099" width="3.7109375" style="2568" customWidth="1"/>
    <col min="4100" max="4100" width="49.5703125" style="2568" customWidth="1"/>
    <col min="4101" max="4101" width="11.7109375" style="2568" customWidth="1"/>
    <col min="4102" max="4102" width="13" style="2568" customWidth="1"/>
    <col min="4103" max="4105" width="11.7109375" style="2568" customWidth="1"/>
    <col min="4106" max="4106" width="9.85546875" style="2568" customWidth="1"/>
    <col min="4107" max="4107" width="10.7109375" style="2568" customWidth="1"/>
    <col min="4108" max="4108" width="4.5703125" style="2568" customWidth="1"/>
    <col min="4109" max="4109" width="2.7109375" style="2568" customWidth="1"/>
    <col min="4110" max="4351" width="10.7109375" style="2568"/>
    <col min="4352" max="4352" width="3.5703125" style="2568" customWidth="1"/>
    <col min="4353" max="4353" width="4.42578125" style="2568" customWidth="1"/>
    <col min="4354" max="4354" width="5.85546875" style="2568" customWidth="1"/>
    <col min="4355" max="4355" width="3.7109375" style="2568" customWidth="1"/>
    <col min="4356" max="4356" width="49.5703125" style="2568" customWidth="1"/>
    <col min="4357" max="4357" width="11.7109375" style="2568" customWidth="1"/>
    <col min="4358" max="4358" width="13" style="2568" customWidth="1"/>
    <col min="4359" max="4361" width="11.7109375" style="2568" customWidth="1"/>
    <col min="4362" max="4362" width="9.85546875" style="2568" customWidth="1"/>
    <col min="4363" max="4363" width="10.7109375" style="2568" customWidth="1"/>
    <col min="4364" max="4364" width="4.5703125" style="2568" customWidth="1"/>
    <col min="4365" max="4365" width="2.7109375" style="2568" customWidth="1"/>
    <col min="4366" max="4607" width="10.7109375" style="2568"/>
    <col min="4608" max="4608" width="3.5703125" style="2568" customWidth="1"/>
    <col min="4609" max="4609" width="4.42578125" style="2568" customWidth="1"/>
    <col min="4610" max="4610" width="5.85546875" style="2568" customWidth="1"/>
    <col min="4611" max="4611" width="3.7109375" style="2568" customWidth="1"/>
    <col min="4612" max="4612" width="49.5703125" style="2568" customWidth="1"/>
    <col min="4613" max="4613" width="11.7109375" style="2568" customWidth="1"/>
    <col min="4614" max="4614" width="13" style="2568" customWidth="1"/>
    <col min="4615" max="4617" width="11.7109375" style="2568" customWidth="1"/>
    <col min="4618" max="4618" width="9.85546875" style="2568" customWidth="1"/>
    <col min="4619" max="4619" width="10.7109375" style="2568" customWidth="1"/>
    <col min="4620" max="4620" width="4.5703125" style="2568" customWidth="1"/>
    <col min="4621" max="4621" width="2.7109375" style="2568" customWidth="1"/>
    <col min="4622" max="4863" width="10.7109375" style="2568"/>
    <col min="4864" max="4864" width="3.5703125" style="2568" customWidth="1"/>
    <col min="4865" max="4865" width="4.42578125" style="2568" customWidth="1"/>
    <col min="4866" max="4866" width="5.85546875" style="2568" customWidth="1"/>
    <col min="4867" max="4867" width="3.7109375" style="2568" customWidth="1"/>
    <col min="4868" max="4868" width="49.5703125" style="2568" customWidth="1"/>
    <col min="4869" max="4869" width="11.7109375" style="2568" customWidth="1"/>
    <col min="4870" max="4870" width="13" style="2568" customWidth="1"/>
    <col min="4871" max="4873" width="11.7109375" style="2568" customWidth="1"/>
    <col min="4874" max="4874" width="9.85546875" style="2568" customWidth="1"/>
    <col min="4875" max="4875" width="10.7109375" style="2568" customWidth="1"/>
    <col min="4876" max="4876" width="4.5703125" style="2568" customWidth="1"/>
    <col min="4877" max="4877" width="2.7109375" style="2568" customWidth="1"/>
    <col min="4878" max="5119" width="10.7109375" style="2568"/>
    <col min="5120" max="5120" width="3.5703125" style="2568" customWidth="1"/>
    <col min="5121" max="5121" width="4.42578125" style="2568" customWidth="1"/>
    <col min="5122" max="5122" width="5.85546875" style="2568" customWidth="1"/>
    <col min="5123" max="5123" width="3.7109375" style="2568" customWidth="1"/>
    <col min="5124" max="5124" width="49.5703125" style="2568" customWidth="1"/>
    <col min="5125" max="5125" width="11.7109375" style="2568" customWidth="1"/>
    <col min="5126" max="5126" width="13" style="2568" customWidth="1"/>
    <col min="5127" max="5129" width="11.7109375" style="2568" customWidth="1"/>
    <col min="5130" max="5130" width="9.85546875" style="2568" customWidth="1"/>
    <col min="5131" max="5131" width="10.7109375" style="2568" customWidth="1"/>
    <col min="5132" max="5132" width="4.5703125" style="2568" customWidth="1"/>
    <col min="5133" max="5133" width="2.7109375" style="2568" customWidth="1"/>
    <col min="5134" max="5375" width="10.7109375" style="2568"/>
    <col min="5376" max="5376" width="3.5703125" style="2568" customWidth="1"/>
    <col min="5377" max="5377" width="4.42578125" style="2568" customWidth="1"/>
    <col min="5378" max="5378" width="5.85546875" style="2568" customWidth="1"/>
    <col min="5379" max="5379" width="3.7109375" style="2568" customWidth="1"/>
    <col min="5380" max="5380" width="49.5703125" style="2568" customWidth="1"/>
    <col min="5381" max="5381" width="11.7109375" style="2568" customWidth="1"/>
    <col min="5382" max="5382" width="13" style="2568" customWidth="1"/>
    <col min="5383" max="5385" width="11.7109375" style="2568" customWidth="1"/>
    <col min="5386" max="5386" width="9.85546875" style="2568" customWidth="1"/>
    <col min="5387" max="5387" width="10.7109375" style="2568" customWidth="1"/>
    <col min="5388" max="5388" width="4.5703125" style="2568" customWidth="1"/>
    <col min="5389" max="5389" width="2.7109375" style="2568" customWidth="1"/>
    <col min="5390" max="5631" width="10.7109375" style="2568"/>
    <col min="5632" max="5632" width="3.5703125" style="2568" customWidth="1"/>
    <col min="5633" max="5633" width="4.42578125" style="2568" customWidth="1"/>
    <col min="5634" max="5634" width="5.85546875" style="2568" customWidth="1"/>
    <col min="5635" max="5635" width="3.7109375" style="2568" customWidth="1"/>
    <col min="5636" max="5636" width="49.5703125" style="2568" customWidth="1"/>
    <col min="5637" max="5637" width="11.7109375" style="2568" customWidth="1"/>
    <col min="5638" max="5638" width="13" style="2568" customWidth="1"/>
    <col min="5639" max="5641" width="11.7109375" style="2568" customWidth="1"/>
    <col min="5642" max="5642" width="9.85546875" style="2568" customWidth="1"/>
    <col min="5643" max="5643" width="10.7109375" style="2568" customWidth="1"/>
    <col min="5644" max="5644" width="4.5703125" style="2568" customWidth="1"/>
    <col min="5645" max="5645" width="2.7109375" style="2568" customWidth="1"/>
    <col min="5646" max="5887" width="10.7109375" style="2568"/>
    <col min="5888" max="5888" width="3.5703125" style="2568" customWidth="1"/>
    <col min="5889" max="5889" width="4.42578125" style="2568" customWidth="1"/>
    <col min="5890" max="5890" width="5.85546875" style="2568" customWidth="1"/>
    <col min="5891" max="5891" width="3.7109375" style="2568" customWidth="1"/>
    <col min="5892" max="5892" width="49.5703125" style="2568" customWidth="1"/>
    <col min="5893" max="5893" width="11.7109375" style="2568" customWidth="1"/>
    <col min="5894" max="5894" width="13" style="2568" customWidth="1"/>
    <col min="5895" max="5897" width="11.7109375" style="2568" customWidth="1"/>
    <col min="5898" max="5898" width="9.85546875" style="2568" customWidth="1"/>
    <col min="5899" max="5899" width="10.7109375" style="2568" customWidth="1"/>
    <col min="5900" max="5900" width="4.5703125" style="2568" customWidth="1"/>
    <col min="5901" max="5901" width="2.7109375" style="2568" customWidth="1"/>
    <col min="5902" max="6143" width="10.7109375" style="2568"/>
    <col min="6144" max="6144" width="3.5703125" style="2568" customWidth="1"/>
    <col min="6145" max="6145" width="4.42578125" style="2568" customWidth="1"/>
    <col min="6146" max="6146" width="5.85546875" style="2568" customWidth="1"/>
    <col min="6147" max="6147" width="3.7109375" style="2568" customWidth="1"/>
    <col min="6148" max="6148" width="49.5703125" style="2568" customWidth="1"/>
    <col min="6149" max="6149" width="11.7109375" style="2568" customWidth="1"/>
    <col min="6150" max="6150" width="13" style="2568" customWidth="1"/>
    <col min="6151" max="6153" width="11.7109375" style="2568" customWidth="1"/>
    <col min="6154" max="6154" width="9.85546875" style="2568" customWidth="1"/>
    <col min="6155" max="6155" width="10.7109375" style="2568" customWidth="1"/>
    <col min="6156" max="6156" width="4.5703125" style="2568" customWidth="1"/>
    <col min="6157" max="6157" width="2.7109375" style="2568" customWidth="1"/>
    <col min="6158" max="6399" width="10.7109375" style="2568"/>
    <col min="6400" max="6400" width="3.5703125" style="2568" customWidth="1"/>
    <col min="6401" max="6401" width="4.42578125" style="2568" customWidth="1"/>
    <col min="6402" max="6402" width="5.85546875" style="2568" customWidth="1"/>
    <col min="6403" max="6403" width="3.7109375" style="2568" customWidth="1"/>
    <col min="6404" max="6404" width="49.5703125" style="2568" customWidth="1"/>
    <col min="6405" max="6405" width="11.7109375" style="2568" customWidth="1"/>
    <col min="6406" max="6406" width="13" style="2568" customWidth="1"/>
    <col min="6407" max="6409" width="11.7109375" style="2568" customWidth="1"/>
    <col min="6410" max="6410" width="9.85546875" style="2568" customWidth="1"/>
    <col min="6411" max="6411" width="10.7109375" style="2568" customWidth="1"/>
    <col min="6412" max="6412" width="4.5703125" style="2568" customWidth="1"/>
    <col min="6413" max="6413" width="2.7109375" style="2568" customWidth="1"/>
    <col min="6414" max="6655" width="10.7109375" style="2568"/>
    <col min="6656" max="6656" width="3.5703125" style="2568" customWidth="1"/>
    <col min="6657" max="6657" width="4.42578125" style="2568" customWidth="1"/>
    <col min="6658" max="6658" width="5.85546875" style="2568" customWidth="1"/>
    <col min="6659" max="6659" width="3.7109375" style="2568" customWidth="1"/>
    <col min="6660" max="6660" width="49.5703125" style="2568" customWidth="1"/>
    <col min="6661" max="6661" width="11.7109375" style="2568" customWidth="1"/>
    <col min="6662" max="6662" width="13" style="2568" customWidth="1"/>
    <col min="6663" max="6665" width="11.7109375" style="2568" customWidth="1"/>
    <col min="6666" max="6666" width="9.85546875" style="2568" customWidth="1"/>
    <col min="6667" max="6667" width="10.7109375" style="2568" customWidth="1"/>
    <col min="6668" max="6668" width="4.5703125" style="2568" customWidth="1"/>
    <col min="6669" max="6669" width="2.7109375" style="2568" customWidth="1"/>
    <col min="6670" max="6911" width="10.7109375" style="2568"/>
    <col min="6912" max="6912" width="3.5703125" style="2568" customWidth="1"/>
    <col min="6913" max="6913" width="4.42578125" style="2568" customWidth="1"/>
    <col min="6914" max="6914" width="5.85546875" style="2568" customWidth="1"/>
    <col min="6915" max="6915" width="3.7109375" style="2568" customWidth="1"/>
    <col min="6916" max="6916" width="49.5703125" style="2568" customWidth="1"/>
    <col min="6917" max="6917" width="11.7109375" style="2568" customWidth="1"/>
    <col min="6918" max="6918" width="13" style="2568" customWidth="1"/>
    <col min="6919" max="6921" width="11.7109375" style="2568" customWidth="1"/>
    <col min="6922" max="6922" width="9.85546875" style="2568" customWidth="1"/>
    <col min="6923" max="6923" width="10.7109375" style="2568" customWidth="1"/>
    <col min="6924" max="6924" width="4.5703125" style="2568" customWidth="1"/>
    <col min="6925" max="6925" width="2.7109375" style="2568" customWidth="1"/>
    <col min="6926" max="7167" width="10.7109375" style="2568"/>
    <col min="7168" max="7168" width="3.5703125" style="2568" customWidth="1"/>
    <col min="7169" max="7169" width="4.42578125" style="2568" customWidth="1"/>
    <col min="7170" max="7170" width="5.85546875" style="2568" customWidth="1"/>
    <col min="7171" max="7171" width="3.7109375" style="2568" customWidth="1"/>
    <col min="7172" max="7172" width="49.5703125" style="2568" customWidth="1"/>
    <col min="7173" max="7173" width="11.7109375" style="2568" customWidth="1"/>
    <col min="7174" max="7174" width="13" style="2568" customWidth="1"/>
    <col min="7175" max="7177" width="11.7109375" style="2568" customWidth="1"/>
    <col min="7178" max="7178" width="9.85546875" style="2568" customWidth="1"/>
    <col min="7179" max="7179" width="10.7109375" style="2568" customWidth="1"/>
    <col min="7180" max="7180" width="4.5703125" style="2568" customWidth="1"/>
    <col min="7181" max="7181" width="2.7109375" style="2568" customWidth="1"/>
    <col min="7182" max="7423" width="10.7109375" style="2568"/>
    <col min="7424" max="7424" width="3.5703125" style="2568" customWidth="1"/>
    <col min="7425" max="7425" width="4.42578125" style="2568" customWidth="1"/>
    <col min="7426" max="7426" width="5.85546875" style="2568" customWidth="1"/>
    <col min="7427" max="7427" width="3.7109375" style="2568" customWidth="1"/>
    <col min="7428" max="7428" width="49.5703125" style="2568" customWidth="1"/>
    <col min="7429" max="7429" width="11.7109375" style="2568" customWidth="1"/>
    <col min="7430" max="7430" width="13" style="2568" customWidth="1"/>
    <col min="7431" max="7433" width="11.7109375" style="2568" customWidth="1"/>
    <col min="7434" max="7434" width="9.85546875" style="2568" customWidth="1"/>
    <col min="7435" max="7435" width="10.7109375" style="2568" customWidth="1"/>
    <col min="7436" max="7436" width="4.5703125" style="2568" customWidth="1"/>
    <col min="7437" max="7437" width="2.7109375" style="2568" customWidth="1"/>
    <col min="7438" max="7679" width="10.7109375" style="2568"/>
    <col min="7680" max="7680" width="3.5703125" style="2568" customWidth="1"/>
    <col min="7681" max="7681" width="4.42578125" style="2568" customWidth="1"/>
    <col min="7682" max="7682" width="5.85546875" style="2568" customWidth="1"/>
    <col min="7683" max="7683" width="3.7109375" style="2568" customWidth="1"/>
    <col min="7684" max="7684" width="49.5703125" style="2568" customWidth="1"/>
    <col min="7685" max="7685" width="11.7109375" style="2568" customWidth="1"/>
    <col min="7686" max="7686" width="13" style="2568" customWidth="1"/>
    <col min="7687" max="7689" width="11.7109375" style="2568" customWidth="1"/>
    <col min="7690" max="7690" width="9.85546875" style="2568" customWidth="1"/>
    <col min="7691" max="7691" width="10.7109375" style="2568" customWidth="1"/>
    <col min="7692" max="7692" width="4.5703125" style="2568" customWidth="1"/>
    <col min="7693" max="7693" width="2.7109375" style="2568" customWidth="1"/>
    <col min="7694" max="7935" width="10.7109375" style="2568"/>
    <col min="7936" max="7936" width="3.5703125" style="2568" customWidth="1"/>
    <col min="7937" max="7937" width="4.42578125" style="2568" customWidth="1"/>
    <col min="7938" max="7938" width="5.85546875" style="2568" customWidth="1"/>
    <col min="7939" max="7939" width="3.7109375" style="2568" customWidth="1"/>
    <col min="7940" max="7940" width="49.5703125" style="2568" customWidth="1"/>
    <col min="7941" max="7941" width="11.7109375" style="2568" customWidth="1"/>
    <col min="7942" max="7942" width="13" style="2568" customWidth="1"/>
    <col min="7943" max="7945" width="11.7109375" style="2568" customWidth="1"/>
    <col min="7946" max="7946" width="9.85546875" style="2568" customWidth="1"/>
    <col min="7947" max="7947" width="10.7109375" style="2568" customWidth="1"/>
    <col min="7948" max="7948" width="4.5703125" style="2568" customWidth="1"/>
    <col min="7949" max="7949" width="2.7109375" style="2568" customWidth="1"/>
    <col min="7950" max="8191" width="10.7109375" style="2568"/>
    <col min="8192" max="8192" width="3.5703125" style="2568" customWidth="1"/>
    <col min="8193" max="8193" width="4.42578125" style="2568" customWidth="1"/>
    <col min="8194" max="8194" width="5.85546875" style="2568" customWidth="1"/>
    <col min="8195" max="8195" width="3.7109375" style="2568" customWidth="1"/>
    <col min="8196" max="8196" width="49.5703125" style="2568" customWidth="1"/>
    <col min="8197" max="8197" width="11.7109375" style="2568" customWidth="1"/>
    <col min="8198" max="8198" width="13" style="2568" customWidth="1"/>
    <col min="8199" max="8201" width="11.7109375" style="2568" customWidth="1"/>
    <col min="8202" max="8202" width="9.85546875" style="2568" customWidth="1"/>
    <col min="8203" max="8203" width="10.7109375" style="2568" customWidth="1"/>
    <col min="8204" max="8204" width="4.5703125" style="2568" customWidth="1"/>
    <col min="8205" max="8205" width="2.7109375" style="2568" customWidth="1"/>
    <col min="8206" max="8447" width="10.7109375" style="2568"/>
    <col min="8448" max="8448" width="3.5703125" style="2568" customWidth="1"/>
    <col min="8449" max="8449" width="4.42578125" style="2568" customWidth="1"/>
    <col min="8450" max="8450" width="5.85546875" style="2568" customWidth="1"/>
    <col min="8451" max="8451" width="3.7109375" style="2568" customWidth="1"/>
    <col min="8452" max="8452" width="49.5703125" style="2568" customWidth="1"/>
    <col min="8453" max="8453" width="11.7109375" style="2568" customWidth="1"/>
    <col min="8454" max="8454" width="13" style="2568" customWidth="1"/>
    <col min="8455" max="8457" width="11.7109375" style="2568" customWidth="1"/>
    <col min="8458" max="8458" width="9.85546875" style="2568" customWidth="1"/>
    <col min="8459" max="8459" width="10.7109375" style="2568" customWidth="1"/>
    <col min="8460" max="8460" width="4.5703125" style="2568" customWidth="1"/>
    <col min="8461" max="8461" width="2.7109375" style="2568" customWidth="1"/>
    <col min="8462" max="8703" width="10.7109375" style="2568"/>
    <col min="8704" max="8704" width="3.5703125" style="2568" customWidth="1"/>
    <col min="8705" max="8705" width="4.42578125" style="2568" customWidth="1"/>
    <col min="8706" max="8706" width="5.85546875" style="2568" customWidth="1"/>
    <col min="8707" max="8707" width="3.7109375" style="2568" customWidth="1"/>
    <col min="8708" max="8708" width="49.5703125" style="2568" customWidth="1"/>
    <col min="8709" max="8709" width="11.7109375" style="2568" customWidth="1"/>
    <col min="8710" max="8710" width="13" style="2568" customWidth="1"/>
    <col min="8711" max="8713" width="11.7109375" style="2568" customWidth="1"/>
    <col min="8714" max="8714" width="9.85546875" style="2568" customWidth="1"/>
    <col min="8715" max="8715" width="10.7109375" style="2568" customWidth="1"/>
    <col min="8716" max="8716" width="4.5703125" style="2568" customWidth="1"/>
    <col min="8717" max="8717" width="2.7109375" style="2568" customWidth="1"/>
    <col min="8718" max="8959" width="10.7109375" style="2568"/>
    <col min="8960" max="8960" width="3.5703125" style="2568" customWidth="1"/>
    <col min="8961" max="8961" width="4.42578125" style="2568" customWidth="1"/>
    <col min="8962" max="8962" width="5.85546875" style="2568" customWidth="1"/>
    <col min="8963" max="8963" width="3.7109375" style="2568" customWidth="1"/>
    <col min="8964" max="8964" width="49.5703125" style="2568" customWidth="1"/>
    <col min="8965" max="8965" width="11.7109375" style="2568" customWidth="1"/>
    <col min="8966" max="8966" width="13" style="2568" customWidth="1"/>
    <col min="8967" max="8969" width="11.7109375" style="2568" customWidth="1"/>
    <col min="8970" max="8970" width="9.85546875" style="2568" customWidth="1"/>
    <col min="8971" max="8971" width="10.7109375" style="2568" customWidth="1"/>
    <col min="8972" max="8972" width="4.5703125" style="2568" customWidth="1"/>
    <col min="8973" max="8973" width="2.7109375" style="2568" customWidth="1"/>
    <col min="8974" max="9215" width="10.7109375" style="2568"/>
    <col min="9216" max="9216" width="3.5703125" style="2568" customWidth="1"/>
    <col min="9217" max="9217" width="4.42578125" style="2568" customWidth="1"/>
    <col min="9218" max="9218" width="5.85546875" style="2568" customWidth="1"/>
    <col min="9219" max="9219" width="3.7109375" style="2568" customWidth="1"/>
    <col min="9220" max="9220" width="49.5703125" style="2568" customWidth="1"/>
    <col min="9221" max="9221" width="11.7109375" style="2568" customWidth="1"/>
    <col min="9222" max="9222" width="13" style="2568" customWidth="1"/>
    <col min="9223" max="9225" width="11.7109375" style="2568" customWidth="1"/>
    <col min="9226" max="9226" width="9.85546875" style="2568" customWidth="1"/>
    <col min="9227" max="9227" width="10.7109375" style="2568" customWidth="1"/>
    <col min="9228" max="9228" width="4.5703125" style="2568" customWidth="1"/>
    <col min="9229" max="9229" width="2.7109375" style="2568" customWidth="1"/>
    <col min="9230" max="9471" width="10.7109375" style="2568"/>
    <col min="9472" max="9472" width="3.5703125" style="2568" customWidth="1"/>
    <col min="9473" max="9473" width="4.42578125" style="2568" customWidth="1"/>
    <col min="9474" max="9474" width="5.85546875" style="2568" customWidth="1"/>
    <col min="9475" max="9475" width="3.7109375" style="2568" customWidth="1"/>
    <col min="9476" max="9476" width="49.5703125" style="2568" customWidth="1"/>
    <col min="9477" max="9477" width="11.7109375" style="2568" customWidth="1"/>
    <col min="9478" max="9478" width="13" style="2568" customWidth="1"/>
    <col min="9479" max="9481" width="11.7109375" style="2568" customWidth="1"/>
    <col min="9482" max="9482" width="9.85546875" style="2568" customWidth="1"/>
    <col min="9483" max="9483" width="10.7109375" style="2568" customWidth="1"/>
    <col min="9484" max="9484" width="4.5703125" style="2568" customWidth="1"/>
    <col min="9485" max="9485" width="2.7109375" style="2568" customWidth="1"/>
    <col min="9486" max="9727" width="10.7109375" style="2568"/>
    <col min="9728" max="9728" width="3.5703125" style="2568" customWidth="1"/>
    <col min="9729" max="9729" width="4.42578125" style="2568" customWidth="1"/>
    <col min="9730" max="9730" width="5.85546875" style="2568" customWidth="1"/>
    <col min="9731" max="9731" width="3.7109375" style="2568" customWidth="1"/>
    <col min="9732" max="9732" width="49.5703125" style="2568" customWidth="1"/>
    <col min="9733" max="9733" width="11.7109375" style="2568" customWidth="1"/>
    <col min="9734" max="9734" width="13" style="2568" customWidth="1"/>
    <col min="9735" max="9737" width="11.7109375" style="2568" customWidth="1"/>
    <col min="9738" max="9738" width="9.85546875" style="2568" customWidth="1"/>
    <col min="9739" max="9739" width="10.7109375" style="2568" customWidth="1"/>
    <col min="9740" max="9740" width="4.5703125" style="2568" customWidth="1"/>
    <col min="9741" max="9741" width="2.7109375" style="2568" customWidth="1"/>
    <col min="9742" max="9983" width="10.7109375" style="2568"/>
    <col min="9984" max="9984" width="3.5703125" style="2568" customWidth="1"/>
    <col min="9985" max="9985" width="4.42578125" style="2568" customWidth="1"/>
    <col min="9986" max="9986" width="5.85546875" style="2568" customWidth="1"/>
    <col min="9987" max="9987" width="3.7109375" style="2568" customWidth="1"/>
    <col min="9988" max="9988" width="49.5703125" style="2568" customWidth="1"/>
    <col min="9989" max="9989" width="11.7109375" style="2568" customWidth="1"/>
    <col min="9990" max="9990" width="13" style="2568" customWidth="1"/>
    <col min="9991" max="9993" width="11.7109375" style="2568" customWidth="1"/>
    <col min="9994" max="9994" width="9.85546875" style="2568" customWidth="1"/>
    <col min="9995" max="9995" width="10.7109375" style="2568" customWidth="1"/>
    <col min="9996" max="9996" width="4.5703125" style="2568" customWidth="1"/>
    <col min="9997" max="9997" width="2.7109375" style="2568" customWidth="1"/>
    <col min="9998" max="10239" width="10.7109375" style="2568"/>
    <col min="10240" max="10240" width="3.5703125" style="2568" customWidth="1"/>
    <col min="10241" max="10241" width="4.42578125" style="2568" customWidth="1"/>
    <col min="10242" max="10242" width="5.85546875" style="2568" customWidth="1"/>
    <col min="10243" max="10243" width="3.7109375" style="2568" customWidth="1"/>
    <col min="10244" max="10244" width="49.5703125" style="2568" customWidth="1"/>
    <col min="10245" max="10245" width="11.7109375" style="2568" customWidth="1"/>
    <col min="10246" max="10246" width="13" style="2568" customWidth="1"/>
    <col min="10247" max="10249" width="11.7109375" style="2568" customWidth="1"/>
    <col min="10250" max="10250" width="9.85546875" style="2568" customWidth="1"/>
    <col min="10251" max="10251" width="10.7109375" style="2568" customWidth="1"/>
    <col min="10252" max="10252" width="4.5703125" style="2568" customWidth="1"/>
    <col min="10253" max="10253" width="2.7109375" style="2568" customWidth="1"/>
    <col min="10254" max="10495" width="10.7109375" style="2568"/>
    <col min="10496" max="10496" width="3.5703125" style="2568" customWidth="1"/>
    <col min="10497" max="10497" width="4.42578125" style="2568" customWidth="1"/>
    <col min="10498" max="10498" width="5.85546875" style="2568" customWidth="1"/>
    <col min="10499" max="10499" width="3.7109375" style="2568" customWidth="1"/>
    <col min="10500" max="10500" width="49.5703125" style="2568" customWidth="1"/>
    <col min="10501" max="10501" width="11.7109375" style="2568" customWidth="1"/>
    <col min="10502" max="10502" width="13" style="2568" customWidth="1"/>
    <col min="10503" max="10505" width="11.7109375" style="2568" customWidth="1"/>
    <col min="10506" max="10506" width="9.85546875" style="2568" customWidth="1"/>
    <col min="10507" max="10507" width="10.7109375" style="2568" customWidth="1"/>
    <col min="10508" max="10508" width="4.5703125" style="2568" customWidth="1"/>
    <col min="10509" max="10509" width="2.7109375" style="2568" customWidth="1"/>
    <col min="10510" max="10751" width="10.7109375" style="2568"/>
    <col min="10752" max="10752" width="3.5703125" style="2568" customWidth="1"/>
    <col min="10753" max="10753" width="4.42578125" style="2568" customWidth="1"/>
    <col min="10754" max="10754" width="5.85546875" style="2568" customWidth="1"/>
    <col min="10755" max="10755" width="3.7109375" style="2568" customWidth="1"/>
    <col min="10756" max="10756" width="49.5703125" style="2568" customWidth="1"/>
    <col min="10757" max="10757" width="11.7109375" style="2568" customWidth="1"/>
    <col min="10758" max="10758" width="13" style="2568" customWidth="1"/>
    <col min="10759" max="10761" width="11.7109375" style="2568" customWidth="1"/>
    <col min="10762" max="10762" width="9.85546875" style="2568" customWidth="1"/>
    <col min="10763" max="10763" width="10.7109375" style="2568" customWidth="1"/>
    <col min="10764" max="10764" width="4.5703125" style="2568" customWidth="1"/>
    <col min="10765" max="10765" width="2.7109375" style="2568" customWidth="1"/>
    <col min="10766" max="11007" width="10.7109375" style="2568"/>
    <col min="11008" max="11008" width="3.5703125" style="2568" customWidth="1"/>
    <col min="11009" max="11009" width="4.42578125" style="2568" customWidth="1"/>
    <col min="11010" max="11010" width="5.85546875" style="2568" customWidth="1"/>
    <col min="11011" max="11011" width="3.7109375" style="2568" customWidth="1"/>
    <col min="11012" max="11012" width="49.5703125" style="2568" customWidth="1"/>
    <col min="11013" max="11013" width="11.7109375" style="2568" customWidth="1"/>
    <col min="11014" max="11014" width="13" style="2568" customWidth="1"/>
    <col min="11015" max="11017" width="11.7109375" style="2568" customWidth="1"/>
    <col min="11018" max="11018" width="9.85546875" style="2568" customWidth="1"/>
    <col min="11019" max="11019" width="10.7109375" style="2568" customWidth="1"/>
    <col min="11020" max="11020" width="4.5703125" style="2568" customWidth="1"/>
    <col min="11021" max="11021" width="2.7109375" style="2568" customWidth="1"/>
    <col min="11022" max="11263" width="10.7109375" style="2568"/>
    <col min="11264" max="11264" width="3.5703125" style="2568" customWidth="1"/>
    <col min="11265" max="11265" width="4.42578125" style="2568" customWidth="1"/>
    <col min="11266" max="11266" width="5.85546875" style="2568" customWidth="1"/>
    <col min="11267" max="11267" width="3.7109375" style="2568" customWidth="1"/>
    <col min="11268" max="11268" width="49.5703125" style="2568" customWidth="1"/>
    <col min="11269" max="11269" width="11.7109375" style="2568" customWidth="1"/>
    <col min="11270" max="11270" width="13" style="2568" customWidth="1"/>
    <col min="11271" max="11273" width="11.7109375" style="2568" customWidth="1"/>
    <col min="11274" max="11274" width="9.85546875" style="2568" customWidth="1"/>
    <col min="11275" max="11275" width="10.7109375" style="2568" customWidth="1"/>
    <col min="11276" max="11276" width="4.5703125" style="2568" customWidth="1"/>
    <col min="11277" max="11277" width="2.7109375" style="2568" customWidth="1"/>
    <col min="11278" max="11519" width="10.7109375" style="2568"/>
    <col min="11520" max="11520" width="3.5703125" style="2568" customWidth="1"/>
    <col min="11521" max="11521" width="4.42578125" style="2568" customWidth="1"/>
    <col min="11522" max="11522" width="5.85546875" style="2568" customWidth="1"/>
    <col min="11523" max="11523" width="3.7109375" style="2568" customWidth="1"/>
    <col min="11524" max="11524" width="49.5703125" style="2568" customWidth="1"/>
    <col min="11525" max="11525" width="11.7109375" style="2568" customWidth="1"/>
    <col min="11526" max="11526" width="13" style="2568" customWidth="1"/>
    <col min="11527" max="11529" width="11.7109375" style="2568" customWidth="1"/>
    <col min="11530" max="11530" width="9.85546875" style="2568" customWidth="1"/>
    <col min="11531" max="11531" width="10.7109375" style="2568" customWidth="1"/>
    <col min="11532" max="11532" width="4.5703125" style="2568" customWidth="1"/>
    <col min="11533" max="11533" width="2.7109375" style="2568" customWidth="1"/>
    <col min="11534" max="11775" width="10.7109375" style="2568"/>
    <col min="11776" max="11776" width="3.5703125" style="2568" customWidth="1"/>
    <col min="11777" max="11777" width="4.42578125" style="2568" customWidth="1"/>
    <col min="11778" max="11778" width="5.85546875" style="2568" customWidth="1"/>
    <col min="11779" max="11779" width="3.7109375" style="2568" customWidth="1"/>
    <col min="11780" max="11780" width="49.5703125" style="2568" customWidth="1"/>
    <col min="11781" max="11781" width="11.7109375" style="2568" customWidth="1"/>
    <col min="11782" max="11782" width="13" style="2568" customWidth="1"/>
    <col min="11783" max="11785" width="11.7109375" style="2568" customWidth="1"/>
    <col min="11786" max="11786" width="9.85546875" style="2568" customWidth="1"/>
    <col min="11787" max="11787" width="10.7109375" style="2568" customWidth="1"/>
    <col min="11788" max="11788" width="4.5703125" style="2568" customWidth="1"/>
    <col min="11789" max="11789" width="2.7109375" style="2568" customWidth="1"/>
    <col min="11790" max="12031" width="10.7109375" style="2568"/>
    <col min="12032" max="12032" width="3.5703125" style="2568" customWidth="1"/>
    <col min="12033" max="12033" width="4.42578125" style="2568" customWidth="1"/>
    <col min="12034" max="12034" width="5.85546875" style="2568" customWidth="1"/>
    <col min="12035" max="12035" width="3.7109375" style="2568" customWidth="1"/>
    <col min="12036" max="12036" width="49.5703125" style="2568" customWidth="1"/>
    <col min="12037" max="12037" width="11.7109375" style="2568" customWidth="1"/>
    <col min="12038" max="12038" width="13" style="2568" customWidth="1"/>
    <col min="12039" max="12041" width="11.7109375" style="2568" customWidth="1"/>
    <col min="12042" max="12042" width="9.85546875" style="2568" customWidth="1"/>
    <col min="12043" max="12043" width="10.7109375" style="2568" customWidth="1"/>
    <col min="12044" max="12044" width="4.5703125" style="2568" customWidth="1"/>
    <col min="12045" max="12045" width="2.7109375" style="2568" customWidth="1"/>
    <col min="12046" max="12287" width="10.7109375" style="2568"/>
    <col min="12288" max="12288" width="3.5703125" style="2568" customWidth="1"/>
    <col min="12289" max="12289" width="4.42578125" style="2568" customWidth="1"/>
    <col min="12290" max="12290" width="5.85546875" style="2568" customWidth="1"/>
    <col min="12291" max="12291" width="3.7109375" style="2568" customWidth="1"/>
    <col min="12292" max="12292" width="49.5703125" style="2568" customWidth="1"/>
    <col min="12293" max="12293" width="11.7109375" style="2568" customWidth="1"/>
    <col min="12294" max="12294" width="13" style="2568" customWidth="1"/>
    <col min="12295" max="12297" width="11.7109375" style="2568" customWidth="1"/>
    <col min="12298" max="12298" width="9.85546875" style="2568" customWidth="1"/>
    <col min="12299" max="12299" width="10.7109375" style="2568" customWidth="1"/>
    <col min="12300" max="12300" width="4.5703125" style="2568" customWidth="1"/>
    <col min="12301" max="12301" width="2.7109375" style="2568" customWidth="1"/>
    <col min="12302" max="12543" width="10.7109375" style="2568"/>
    <col min="12544" max="12544" width="3.5703125" style="2568" customWidth="1"/>
    <col min="12545" max="12545" width="4.42578125" style="2568" customWidth="1"/>
    <col min="12546" max="12546" width="5.85546875" style="2568" customWidth="1"/>
    <col min="12547" max="12547" width="3.7109375" style="2568" customWidth="1"/>
    <col min="12548" max="12548" width="49.5703125" style="2568" customWidth="1"/>
    <col min="12549" max="12549" width="11.7109375" style="2568" customWidth="1"/>
    <col min="12550" max="12550" width="13" style="2568" customWidth="1"/>
    <col min="12551" max="12553" width="11.7109375" style="2568" customWidth="1"/>
    <col min="12554" max="12554" width="9.85546875" style="2568" customWidth="1"/>
    <col min="12555" max="12555" width="10.7109375" style="2568" customWidth="1"/>
    <col min="12556" max="12556" width="4.5703125" style="2568" customWidth="1"/>
    <col min="12557" max="12557" width="2.7109375" style="2568" customWidth="1"/>
    <col min="12558" max="12799" width="10.7109375" style="2568"/>
    <col min="12800" max="12800" width="3.5703125" style="2568" customWidth="1"/>
    <col min="12801" max="12801" width="4.42578125" style="2568" customWidth="1"/>
    <col min="12802" max="12802" width="5.85546875" style="2568" customWidth="1"/>
    <col min="12803" max="12803" width="3.7109375" style="2568" customWidth="1"/>
    <col min="12804" max="12804" width="49.5703125" style="2568" customWidth="1"/>
    <col min="12805" max="12805" width="11.7109375" style="2568" customWidth="1"/>
    <col min="12806" max="12806" width="13" style="2568" customWidth="1"/>
    <col min="12807" max="12809" width="11.7109375" style="2568" customWidth="1"/>
    <col min="12810" max="12810" width="9.85546875" style="2568" customWidth="1"/>
    <col min="12811" max="12811" width="10.7109375" style="2568" customWidth="1"/>
    <col min="12812" max="12812" width="4.5703125" style="2568" customWidth="1"/>
    <col min="12813" max="12813" width="2.7109375" style="2568" customWidth="1"/>
    <col min="12814" max="13055" width="10.7109375" style="2568"/>
    <col min="13056" max="13056" width="3.5703125" style="2568" customWidth="1"/>
    <col min="13057" max="13057" width="4.42578125" style="2568" customWidth="1"/>
    <col min="13058" max="13058" width="5.85546875" style="2568" customWidth="1"/>
    <col min="13059" max="13059" width="3.7109375" style="2568" customWidth="1"/>
    <col min="13060" max="13060" width="49.5703125" style="2568" customWidth="1"/>
    <col min="13061" max="13061" width="11.7109375" style="2568" customWidth="1"/>
    <col min="13062" max="13062" width="13" style="2568" customWidth="1"/>
    <col min="13063" max="13065" width="11.7109375" style="2568" customWidth="1"/>
    <col min="13066" max="13066" width="9.85546875" style="2568" customWidth="1"/>
    <col min="13067" max="13067" width="10.7109375" style="2568" customWidth="1"/>
    <col min="13068" max="13068" width="4.5703125" style="2568" customWidth="1"/>
    <col min="13069" max="13069" width="2.7109375" style="2568" customWidth="1"/>
    <col min="13070" max="13311" width="10.7109375" style="2568"/>
    <col min="13312" max="13312" width="3.5703125" style="2568" customWidth="1"/>
    <col min="13313" max="13313" width="4.42578125" style="2568" customWidth="1"/>
    <col min="13314" max="13314" width="5.85546875" style="2568" customWidth="1"/>
    <col min="13315" max="13315" width="3.7109375" style="2568" customWidth="1"/>
    <col min="13316" max="13316" width="49.5703125" style="2568" customWidth="1"/>
    <col min="13317" max="13317" width="11.7109375" style="2568" customWidth="1"/>
    <col min="13318" max="13318" width="13" style="2568" customWidth="1"/>
    <col min="13319" max="13321" width="11.7109375" style="2568" customWidth="1"/>
    <col min="13322" max="13322" width="9.85546875" style="2568" customWidth="1"/>
    <col min="13323" max="13323" width="10.7109375" style="2568" customWidth="1"/>
    <col min="13324" max="13324" width="4.5703125" style="2568" customWidth="1"/>
    <col min="13325" max="13325" width="2.7109375" style="2568" customWidth="1"/>
    <col min="13326" max="13567" width="10.7109375" style="2568"/>
    <col min="13568" max="13568" width="3.5703125" style="2568" customWidth="1"/>
    <col min="13569" max="13569" width="4.42578125" style="2568" customWidth="1"/>
    <col min="13570" max="13570" width="5.85546875" style="2568" customWidth="1"/>
    <col min="13571" max="13571" width="3.7109375" style="2568" customWidth="1"/>
    <col min="13572" max="13572" width="49.5703125" style="2568" customWidth="1"/>
    <col min="13573" max="13573" width="11.7109375" style="2568" customWidth="1"/>
    <col min="13574" max="13574" width="13" style="2568" customWidth="1"/>
    <col min="13575" max="13577" width="11.7109375" style="2568" customWidth="1"/>
    <col min="13578" max="13578" width="9.85546875" style="2568" customWidth="1"/>
    <col min="13579" max="13579" width="10.7109375" style="2568" customWidth="1"/>
    <col min="13580" max="13580" width="4.5703125" style="2568" customWidth="1"/>
    <col min="13581" max="13581" width="2.7109375" style="2568" customWidth="1"/>
    <col min="13582" max="13823" width="10.7109375" style="2568"/>
    <col min="13824" max="13824" width="3.5703125" style="2568" customWidth="1"/>
    <col min="13825" max="13825" width="4.42578125" style="2568" customWidth="1"/>
    <col min="13826" max="13826" width="5.85546875" style="2568" customWidth="1"/>
    <col min="13827" max="13827" width="3.7109375" style="2568" customWidth="1"/>
    <col min="13828" max="13828" width="49.5703125" style="2568" customWidth="1"/>
    <col min="13829" max="13829" width="11.7109375" style="2568" customWidth="1"/>
    <col min="13830" max="13830" width="13" style="2568" customWidth="1"/>
    <col min="13831" max="13833" width="11.7109375" style="2568" customWidth="1"/>
    <col min="13834" max="13834" width="9.85546875" style="2568" customWidth="1"/>
    <col min="13835" max="13835" width="10.7109375" style="2568" customWidth="1"/>
    <col min="13836" max="13836" width="4.5703125" style="2568" customWidth="1"/>
    <col min="13837" max="13837" width="2.7109375" style="2568" customWidth="1"/>
    <col min="13838" max="14079" width="10.7109375" style="2568"/>
    <col min="14080" max="14080" width="3.5703125" style="2568" customWidth="1"/>
    <col min="14081" max="14081" width="4.42578125" style="2568" customWidth="1"/>
    <col min="14082" max="14082" width="5.85546875" style="2568" customWidth="1"/>
    <col min="14083" max="14083" width="3.7109375" style="2568" customWidth="1"/>
    <col min="14084" max="14084" width="49.5703125" style="2568" customWidth="1"/>
    <col min="14085" max="14085" width="11.7109375" style="2568" customWidth="1"/>
    <col min="14086" max="14086" width="13" style="2568" customWidth="1"/>
    <col min="14087" max="14089" width="11.7109375" style="2568" customWidth="1"/>
    <col min="14090" max="14090" width="9.85546875" style="2568" customWidth="1"/>
    <col min="14091" max="14091" width="10.7109375" style="2568" customWidth="1"/>
    <col min="14092" max="14092" width="4.5703125" style="2568" customWidth="1"/>
    <col min="14093" max="14093" width="2.7109375" style="2568" customWidth="1"/>
    <col min="14094" max="14335" width="10.7109375" style="2568"/>
    <col min="14336" max="14336" width="3.5703125" style="2568" customWidth="1"/>
    <col min="14337" max="14337" width="4.42578125" style="2568" customWidth="1"/>
    <col min="14338" max="14338" width="5.85546875" style="2568" customWidth="1"/>
    <col min="14339" max="14339" width="3.7109375" style="2568" customWidth="1"/>
    <col min="14340" max="14340" width="49.5703125" style="2568" customWidth="1"/>
    <col min="14341" max="14341" width="11.7109375" style="2568" customWidth="1"/>
    <col min="14342" max="14342" width="13" style="2568" customWidth="1"/>
    <col min="14343" max="14345" width="11.7109375" style="2568" customWidth="1"/>
    <col min="14346" max="14346" width="9.85546875" style="2568" customWidth="1"/>
    <col min="14347" max="14347" width="10.7109375" style="2568" customWidth="1"/>
    <col min="14348" max="14348" width="4.5703125" style="2568" customWidth="1"/>
    <col min="14349" max="14349" width="2.7109375" style="2568" customWidth="1"/>
    <col min="14350" max="14591" width="10.7109375" style="2568"/>
    <col min="14592" max="14592" width="3.5703125" style="2568" customWidth="1"/>
    <col min="14593" max="14593" width="4.42578125" style="2568" customWidth="1"/>
    <col min="14594" max="14594" width="5.85546875" style="2568" customWidth="1"/>
    <col min="14595" max="14595" width="3.7109375" style="2568" customWidth="1"/>
    <col min="14596" max="14596" width="49.5703125" style="2568" customWidth="1"/>
    <col min="14597" max="14597" width="11.7109375" style="2568" customWidth="1"/>
    <col min="14598" max="14598" width="13" style="2568" customWidth="1"/>
    <col min="14599" max="14601" width="11.7109375" style="2568" customWidth="1"/>
    <col min="14602" max="14602" width="9.85546875" style="2568" customWidth="1"/>
    <col min="14603" max="14603" width="10.7109375" style="2568" customWidth="1"/>
    <col min="14604" max="14604" width="4.5703125" style="2568" customWidth="1"/>
    <col min="14605" max="14605" width="2.7109375" style="2568" customWidth="1"/>
    <col min="14606" max="14847" width="10.7109375" style="2568"/>
    <col min="14848" max="14848" width="3.5703125" style="2568" customWidth="1"/>
    <col min="14849" max="14849" width="4.42578125" style="2568" customWidth="1"/>
    <col min="14850" max="14850" width="5.85546875" style="2568" customWidth="1"/>
    <col min="14851" max="14851" width="3.7109375" style="2568" customWidth="1"/>
    <col min="14852" max="14852" width="49.5703125" style="2568" customWidth="1"/>
    <col min="14853" max="14853" width="11.7109375" style="2568" customWidth="1"/>
    <col min="14854" max="14854" width="13" style="2568" customWidth="1"/>
    <col min="14855" max="14857" width="11.7109375" style="2568" customWidth="1"/>
    <col min="14858" max="14858" width="9.85546875" style="2568" customWidth="1"/>
    <col min="14859" max="14859" width="10.7109375" style="2568" customWidth="1"/>
    <col min="14860" max="14860" width="4.5703125" style="2568" customWidth="1"/>
    <col min="14861" max="14861" width="2.7109375" style="2568" customWidth="1"/>
    <col min="14862" max="15103" width="10.7109375" style="2568"/>
    <col min="15104" max="15104" width="3.5703125" style="2568" customWidth="1"/>
    <col min="15105" max="15105" width="4.42578125" style="2568" customWidth="1"/>
    <col min="15106" max="15106" width="5.85546875" style="2568" customWidth="1"/>
    <col min="15107" max="15107" width="3.7109375" style="2568" customWidth="1"/>
    <col min="15108" max="15108" width="49.5703125" style="2568" customWidth="1"/>
    <col min="15109" max="15109" width="11.7109375" style="2568" customWidth="1"/>
    <col min="15110" max="15110" width="13" style="2568" customWidth="1"/>
    <col min="15111" max="15113" width="11.7109375" style="2568" customWidth="1"/>
    <col min="15114" max="15114" width="9.85546875" style="2568" customWidth="1"/>
    <col min="15115" max="15115" width="10.7109375" style="2568" customWidth="1"/>
    <col min="15116" max="15116" width="4.5703125" style="2568" customWidth="1"/>
    <col min="15117" max="15117" width="2.7109375" style="2568" customWidth="1"/>
    <col min="15118" max="15359" width="10.7109375" style="2568"/>
    <col min="15360" max="15360" width="3.5703125" style="2568" customWidth="1"/>
    <col min="15361" max="15361" width="4.42578125" style="2568" customWidth="1"/>
    <col min="15362" max="15362" width="5.85546875" style="2568" customWidth="1"/>
    <col min="15363" max="15363" width="3.7109375" style="2568" customWidth="1"/>
    <col min="15364" max="15364" width="49.5703125" style="2568" customWidth="1"/>
    <col min="15365" max="15365" width="11.7109375" style="2568" customWidth="1"/>
    <col min="15366" max="15366" width="13" style="2568" customWidth="1"/>
    <col min="15367" max="15369" width="11.7109375" style="2568" customWidth="1"/>
    <col min="15370" max="15370" width="9.85546875" style="2568" customWidth="1"/>
    <col min="15371" max="15371" width="10.7109375" style="2568" customWidth="1"/>
    <col min="15372" max="15372" width="4.5703125" style="2568" customWidth="1"/>
    <col min="15373" max="15373" width="2.7109375" style="2568" customWidth="1"/>
    <col min="15374" max="15615" width="10.7109375" style="2568"/>
    <col min="15616" max="15616" width="3.5703125" style="2568" customWidth="1"/>
    <col min="15617" max="15617" width="4.42578125" style="2568" customWidth="1"/>
    <col min="15618" max="15618" width="5.85546875" style="2568" customWidth="1"/>
    <col min="15619" max="15619" width="3.7109375" style="2568" customWidth="1"/>
    <col min="15620" max="15620" width="49.5703125" style="2568" customWidth="1"/>
    <col min="15621" max="15621" width="11.7109375" style="2568" customWidth="1"/>
    <col min="15622" max="15622" width="13" style="2568" customWidth="1"/>
    <col min="15623" max="15625" width="11.7109375" style="2568" customWidth="1"/>
    <col min="15626" max="15626" width="9.85546875" style="2568" customWidth="1"/>
    <col min="15627" max="15627" width="10.7109375" style="2568" customWidth="1"/>
    <col min="15628" max="15628" width="4.5703125" style="2568" customWidth="1"/>
    <col min="15629" max="15629" width="2.7109375" style="2568" customWidth="1"/>
    <col min="15630" max="15871" width="10.7109375" style="2568"/>
    <col min="15872" max="15872" width="3.5703125" style="2568" customWidth="1"/>
    <col min="15873" max="15873" width="4.42578125" style="2568" customWidth="1"/>
    <col min="15874" max="15874" width="5.85546875" style="2568" customWidth="1"/>
    <col min="15875" max="15875" width="3.7109375" style="2568" customWidth="1"/>
    <col min="15876" max="15876" width="49.5703125" style="2568" customWidth="1"/>
    <col min="15877" max="15877" width="11.7109375" style="2568" customWidth="1"/>
    <col min="15878" max="15878" width="13" style="2568" customWidth="1"/>
    <col min="15879" max="15881" width="11.7109375" style="2568" customWidth="1"/>
    <col min="15882" max="15882" width="9.85546875" style="2568" customWidth="1"/>
    <col min="15883" max="15883" width="10.7109375" style="2568" customWidth="1"/>
    <col min="15884" max="15884" width="4.5703125" style="2568" customWidth="1"/>
    <col min="15885" max="15885" width="2.7109375" style="2568" customWidth="1"/>
    <col min="15886" max="16127" width="10.7109375" style="2568"/>
    <col min="16128" max="16128" width="3.5703125" style="2568" customWidth="1"/>
    <col min="16129" max="16129" width="4.42578125" style="2568" customWidth="1"/>
    <col min="16130" max="16130" width="5.85546875" style="2568" customWidth="1"/>
    <col min="16131" max="16131" width="3.7109375" style="2568" customWidth="1"/>
    <col min="16132" max="16132" width="49.5703125" style="2568" customWidth="1"/>
    <col min="16133" max="16133" width="11.7109375" style="2568" customWidth="1"/>
    <col min="16134" max="16134" width="13" style="2568" customWidth="1"/>
    <col min="16135" max="16137" width="11.7109375" style="2568" customWidth="1"/>
    <col min="16138" max="16138" width="9.85546875" style="2568" customWidth="1"/>
    <col min="16139" max="16139" width="10.7109375" style="2568" customWidth="1"/>
    <col min="16140" max="16140" width="4.5703125" style="2568" customWidth="1"/>
    <col min="16141" max="16141" width="2.7109375" style="2568" customWidth="1"/>
    <col min="16142" max="16384" width="10.7109375" style="2568"/>
  </cols>
  <sheetData>
    <row r="1" spans="1:20" ht="21.75" customHeight="1">
      <c r="A1" s="3910" t="s">
        <v>108</v>
      </c>
      <c r="B1" s="2564" t="s">
        <v>2804</v>
      </c>
      <c r="C1" s="2565"/>
      <c r="D1" s="2565"/>
      <c r="E1" s="2565"/>
      <c r="F1" s="2566"/>
      <c r="G1" s="2566"/>
      <c r="H1" s="2566"/>
      <c r="I1" s="2566"/>
      <c r="J1" s="2565"/>
      <c r="K1" s="2565"/>
      <c r="L1" s="2565"/>
      <c r="M1" s="2567"/>
      <c r="N1" s="3912" t="s">
        <v>3405</v>
      </c>
      <c r="O1" s="2630"/>
    </row>
    <row r="2" spans="1:20" ht="12.75" customHeight="1">
      <c r="A2" s="3910"/>
      <c r="B2" s="2570" t="s">
        <v>295</v>
      </c>
      <c r="C2" s="2571"/>
      <c r="D2" s="2571"/>
      <c r="E2" s="2572"/>
      <c r="F2" s="2573"/>
      <c r="G2" s="2573"/>
      <c r="H2" s="2573"/>
      <c r="I2" s="2573"/>
      <c r="J2" s="2571"/>
      <c r="K2" s="2571"/>
      <c r="L2" s="2571"/>
      <c r="M2" s="2574"/>
      <c r="N2" s="3913"/>
      <c r="O2" s="2630"/>
      <c r="P2" s="2631"/>
    </row>
    <row r="3" spans="1:20" ht="12.75" customHeight="1">
      <c r="A3" s="3910"/>
      <c r="B3" s="2575"/>
      <c r="C3" s="2576"/>
      <c r="D3" s="2576"/>
      <c r="E3" s="2577"/>
      <c r="F3" s="2578"/>
      <c r="G3" s="2579"/>
      <c r="H3" s="2579"/>
      <c r="I3" s="2579"/>
      <c r="J3" s="2580"/>
      <c r="K3" s="2580"/>
      <c r="L3" s="2580"/>
      <c r="M3" s="2574"/>
      <c r="N3" s="3913"/>
      <c r="P3" s="2631"/>
    </row>
    <row r="4" spans="1:20" ht="12.75" customHeight="1">
      <c r="A4" s="3910"/>
      <c r="B4" s="2581" t="s">
        <v>2805</v>
      </c>
      <c r="C4" s="2576"/>
      <c r="D4" s="2576"/>
      <c r="E4" s="2580"/>
      <c r="F4" s="2578"/>
      <c r="G4" s="2579"/>
      <c r="H4" s="2579"/>
      <c r="I4" s="2579"/>
      <c r="J4" s="2580"/>
      <c r="K4" s="2580"/>
      <c r="L4" s="2580"/>
      <c r="M4" s="2574"/>
      <c r="N4" s="3913"/>
      <c r="P4" s="2631"/>
    </row>
    <row r="5" spans="1:20" ht="12.75" customHeight="1">
      <c r="A5" s="3910"/>
      <c r="B5" s="2582" t="s">
        <v>3500</v>
      </c>
      <c r="C5" s="2583"/>
      <c r="D5" s="2583"/>
      <c r="E5" s="2584"/>
      <c r="F5" s="2585"/>
      <c r="G5" s="2586"/>
      <c r="H5" s="2586"/>
      <c r="I5" s="2586"/>
      <c r="J5" s="2584"/>
      <c r="K5" s="2584"/>
      <c r="L5" s="2584"/>
      <c r="M5" s="2587"/>
      <c r="N5" s="3913"/>
      <c r="P5" s="2631"/>
    </row>
    <row r="6" spans="1:20" ht="12.75" customHeight="1">
      <c r="A6" s="3910"/>
      <c r="B6" s="2588"/>
      <c r="C6" s="2589"/>
      <c r="D6" s="2589"/>
      <c r="E6" s="2590"/>
      <c r="F6" s="2591"/>
      <c r="G6" s="2586"/>
      <c r="H6" s="2586"/>
      <c r="I6" s="2586"/>
      <c r="J6" s="2584"/>
      <c r="K6" s="2580"/>
      <c r="L6" s="2592"/>
      <c r="M6" s="2574"/>
      <c r="N6" s="3913"/>
      <c r="P6" s="3508"/>
      <c r="Q6" s="1454"/>
      <c r="R6" s="1454"/>
      <c r="S6" s="1454"/>
      <c r="T6" s="1454"/>
    </row>
    <row r="7" spans="1:20" ht="12.75" customHeight="1">
      <c r="A7" s="3910"/>
      <c r="B7" s="2593"/>
      <c r="C7" s="2594"/>
      <c r="D7" s="2595"/>
      <c r="E7" s="2596"/>
      <c r="F7" s="2597"/>
      <c r="G7" s="2598"/>
      <c r="H7" s="2598" t="s">
        <v>1469</v>
      </c>
      <c r="I7" s="2598"/>
      <c r="J7" s="2599"/>
      <c r="K7" s="2600"/>
      <c r="L7" s="2600"/>
      <c r="M7" s="2601"/>
      <c r="N7" s="3913"/>
      <c r="P7" s="2631"/>
    </row>
    <row r="8" spans="1:20" ht="12.75" customHeight="1">
      <c r="A8" s="3910"/>
      <c r="B8" s="2602"/>
      <c r="C8" s="2602"/>
      <c r="D8" s="2576"/>
      <c r="E8" s="2580"/>
      <c r="F8" s="2603"/>
      <c r="G8" s="2604" t="s">
        <v>1470</v>
      </c>
      <c r="H8" s="2604"/>
      <c r="I8" s="2604"/>
      <c r="J8" s="2605"/>
      <c r="K8" s="2605"/>
      <c r="L8" s="2605"/>
      <c r="M8" s="2606"/>
      <c r="N8" s="3913"/>
      <c r="P8" s="2631"/>
    </row>
    <row r="9" spans="1:20" ht="17.25" customHeight="1">
      <c r="A9" s="3910"/>
      <c r="B9" s="2602"/>
      <c r="C9" s="2602"/>
      <c r="D9" s="2576"/>
      <c r="E9" s="2580"/>
      <c r="F9" s="2607" t="s">
        <v>1471</v>
      </c>
      <c r="G9" s="2607" t="s">
        <v>1472</v>
      </c>
      <c r="H9" s="2607" t="s">
        <v>1473</v>
      </c>
      <c r="I9" s="2607"/>
      <c r="J9" s="2602" t="s">
        <v>1474</v>
      </c>
      <c r="K9" s="2605"/>
      <c r="L9" s="2605"/>
      <c r="M9" s="2606"/>
      <c r="N9" s="3913"/>
      <c r="P9" s="2631"/>
    </row>
    <row r="10" spans="1:20" ht="12.75" customHeight="1">
      <c r="A10" s="3910"/>
      <c r="B10" s="2602" t="s">
        <v>7</v>
      </c>
      <c r="C10" s="2602" t="s">
        <v>71</v>
      </c>
      <c r="D10" s="2576"/>
      <c r="E10" s="2608" t="s">
        <v>1475</v>
      </c>
      <c r="F10" s="2607" t="s">
        <v>1476</v>
      </c>
      <c r="G10" s="2607" t="s">
        <v>1477</v>
      </c>
      <c r="H10" s="2607" t="s">
        <v>1478</v>
      </c>
      <c r="I10" s="2607" t="s">
        <v>1479</v>
      </c>
      <c r="J10" s="2602" t="s">
        <v>1480</v>
      </c>
      <c r="K10" s="2602" t="s">
        <v>1481</v>
      </c>
      <c r="L10" s="2602" t="s">
        <v>319</v>
      </c>
      <c r="M10" s="2602" t="s">
        <v>7</v>
      </c>
      <c r="N10" s="3913"/>
      <c r="P10" s="2631"/>
    </row>
    <row r="11" spans="1:20" ht="12.75" customHeight="1">
      <c r="A11" s="3910"/>
      <c r="B11" s="2609" t="s">
        <v>17</v>
      </c>
      <c r="C11" s="2609" t="s">
        <v>79</v>
      </c>
      <c r="D11" s="2583"/>
      <c r="E11" s="2610" t="s">
        <v>24</v>
      </c>
      <c r="F11" s="2611" t="s">
        <v>25</v>
      </c>
      <c r="G11" s="2611" t="s">
        <v>26</v>
      </c>
      <c r="H11" s="2611" t="s">
        <v>27</v>
      </c>
      <c r="I11" s="2611" t="s">
        <v>28</v>
      </c>
      <c r="J11" s="2609" t="s">
        <v>29</v>
      </c>
      <c r="K11" s="2609" t="s">
        <v>30</v>
      </c>
      <c r="L11" s="2609" t="s">
        <v>31</v>
      </c>
      <c r="M11" s="2609" t="s">
        <v>17</v>
      </c>
      <c r="N11" s="3913"/>
      <c r="P11" s="2631"/>
    </row>
    <row r="12" spans="1:20" ht="12.75" customHeight="1">
      <c r="A12" s="3910"/>
      <c r="B12" s="2602"/>
      <c r="C12" s="2602"/>
      <c r="D12" s="2580" t="s">
        <v>1482</v>
      </c>
      <c r="E12" s="2608"/>
      <c r="F12" s="2612" t="s">
        <v>1483</v>
      </c>
      <c r="G12" s="2612" t="s">
        <v>1483</v>
      </c>
      <c r="H12" s="2612" t="s">
        <v>1483</v>
      </c>
      <c r="I12" s="2612" t="s">
        <v>1483</v>
      </c>
      <c r="J12" s="2613" t="s">
        <v>1483</v>
      </c>
      <c r="K12" s="2613" t="s">
        <v>1483</v>
      </c>
      <c r="L12" s="2613" t="s">
        <v>1483</v>
      </c>
      <c r="M12" s="2602"/>
      <c r="N12" s="3913"/>
      <c r="P12" s="2631"/>
    </row>
    <row r="13" spans="1:20" ht="12.75" customHeight="1">
      <c r="A13" s="3910"/>
      <c r="B13" s="2602"/>
      <c r="C13" s="2602"/>
      <c r="D13" s="2580" t="s">
        <v>1484</v>
      </c>
      <c r="E13" s="2608"/>
      <c r="F13" s="2612"/>
      <c r="G13" s="2612"/>
      <c r="H13" s="2612"/>
      <c r="I13" s="2612"/>
      <c r="J13" s="2613"/>
      <c r="K13" s="2613"/>
      <c r="L13" s="2613"/>
      <c r="M13" s="2602"/>
      <c r="N13" s="3506"/>
      <c r="P13" s="2631"/>
    </row>
    <row r="14" spans="1:20" ht="12.75" customHeight="1">
      <c r="A14" s="3910"/>
      <c r="B14" s="2602">
        <v>1</v>
      </c>
      <c r="C14" s="2602"/>
      <c r="D14" s="2576"/>
      <c r="E14" s="2608" t="s">
        <v>1485</v>
      </c>
      <c r="F14" s="2704">
        <v>0</v>
      </c>
      <c r="G14" s="2704">
        <v>0</v>
      </c>
      <c r="H14" s="2704"/>
      <c r="I14" s="2704"/>
      <c r="J14" s="2703"/>
      <c r="K14" s="2703"/>
      <c r="L14" s="2703"/>
      <c r="M14" s="2602">
        <v>1</v>
      </c>
      <c r="N14" s="3506"/>
      <c r="P14" s="2631"/>
    </row>
    <row r="15" spans="1:20" ht="12.75" customHeight="1">
      <c r="A15" s="3910"/>
      <c r="B15" s="2615">
        <v>2</v>
      </c>
      <c r="C15" s="2615"/>
      <c r="D15" s="2589"/>
      <c r="E15" s="2599" t="s">
        <v>1486</v>
      </c>
      <c r="F15" s="2705">
        <v>0</v>
      </c>
      <c r="G15" s="2705"/>
      <c r="H15" s="2705"/>
      <c r="I15" s="2705"/>
      <c r="J15" s="2705"/>
      <c r="K15" s="2706"/>
      <c r="L15" s="2706"/>
      <c r="M15" s="2615">
        <v>2</v>
      </c>
      <c r="N15" s="3506"/>
      <c r="P15" s="2631"/>
    </row>
    <row r="16" spans="1:20" ht="12.75" customHeight="1">
      <c r="A16" s="3910"/>
      <c r="B16" s="2615">
        <v>3</v>
      </c>
      <c r="C16" s="2615"/>
      <c r="D16" s="2589"/>
      <c r="E16" s="2599" t="s">
        <v>1487</v>
      </c>
      <c r="F16" s="2705">
        <v>0</v>
      </c>
      <c r="G16" s="2705">
        <v>23</v>
      </c>
      <c r="H16" s="2705">
        <v>29</v>
      </c>
      <c r="I16" s="2705">
        <v>60</v>
      </c>
      <c r="J16" s="2705">
        <v>112</v>
      </c>
      <c r="K16" s="2706"/>
      <c r="L16" s="2706">
        <v>112</v>
      </c>
      <c r="M16" s="2615">
        <v>3</v>
      </c>
      <c r="N16" s="3507"/>
      <c r="P16" s="2631"/>
    </row>
    <row r="17" spans="1:16" ht="12.75" customHeight="1">
      <c r="A17" s="2617"/>
      <c r="B17" s="2615">
        <v>4</v>
      </c>
      <c r="C17" s="2615"/>
      <c r="D17" s="2589"/>
      <c r="E17" s="2599" t="s">
        <v>1488</v>
      </c>
      <c r="F17" s="2705">
        <v>0</v>
      </c>
      <c r="G17" s="2705"/>
      <c r="H17" s="2705"/>
      <c r="I17" s="2705"/>
      <c r="J17" s="2705"/>
      <c r="K17" s="2706"/>
      <c r="L17" s="2706"/>
      <c r="M17" s="2615">
        <v>4</v>
      </c>
      <c r="N17" s="2616"/>
      <c r="P17" s="2631"/>
    </row>
    <row r="18" spans="1:16" ht="12.75" customHeight="1">
      <c r="A18" s="2617"/>
      <c r="B18" s="2615">
        <v>5</v>
      </c>
      <c r="C18" s="2615"/>
      <c r="D18" s="2589"/>
      <c r="E18" s="2599" t="s">
        <v>1114</v>
      </c>
      <c r="F18" s="2705">
        <v>0</v>
      </c>
      <c r="G18" s="2705">
        <v>0</v>
      </c>
      <c r="H18" s="2705">
        <v>0</v>
      </c>
      <c r="I18" s="2705">
        <v>0</v>
      </c>
      <c r="J18" s="2705">
        <v>0</v>
      </c>
      <c r="K18" s="2706"/>
      <c r="L18" s="2706">
        <f>K18+J18</f>
        <v>0</v>
      </c>
      <c r="M18" s="2615">
        <v>5</v>
      </c>
      <c r="N18" s="2618"/>
    </row>
    <row r="19" spans="1:16">
      <c r="A19" s="2619"/>
      <c r="B19" s="2615"/>
      <c r="C19" s="2615"/>
      <c r="D19" s="2589"/>
      <c r="E19" s="2599" t="s">
        <v>1489</v>
      </c>
      <c r="F19" s="2705">
        <f>SUM(F14:F18)</f>
        <v>0</v>
      </c>
      <c r="G19" s="2705">
        <f t="shared" ref="G19:I19" si="0">SUM(G14:G18)</f>
        <v>23</v>
      </c>
      <c r="H19" s="2705">
        <f t="shared" si="0"/>
        <v>29</v>
      </c>
      <c r="I19" s="2705">
        <f t="shared" si="0"/>
        <v>60</v>
      </c>
      <c r="J19" s="2705">
        <f t="shared" ref="J19:J46" si="1">SUM(F19:I19)</f>
        <v>112</v>
      </c>
      <c r="K19" s="2706"/>
      <c r="L19" s="2706">
        <f>F19+G19+H19+I19</f>
        <v>112</v>
      </c>
      <c r="M19" s="2615"/>
      <c r="N19" s="2616"/>
    </row>
    <row r="20" spans="1:16">
      <c r="A20" s="2619"/>
      <c r="B20" s="2602"/>
      <c r="C20" s="2602"/>
      <c r="D20" s="2620"/>
      <c r="E20" s="2608"/>
      <c r="F20" s="2704">
        <v>0</v>
      </c>
      <c r="G20" s="2704">
        <v>0</v>
      </c>
      <c r="H20" s="2704">
        <v>0</v>
      </c>
      <c r="I20" s="2704">
        <v>0</v>
      </c>
      <c r="J20" s="2703">
        <f t="shared" si="1"/>
        <v>0</v>
      </c>
      <c r="K20" s="2703"/>
      <c r="L20" s="2703"/>
      <c r="M20" s="2602"/>
      <c r="N20" s="2616"/>
    </row>
    <row r="21" spans="1:16">
      <c r="A21" s="2619"/>
      <c r="B21" s="2602"/>
      <c r="C21" s="2602"/>
      <c r="D21" s="2592" t="s">
        <v>1490</v>
      </c>
      <c r="E21" s="2608"/>
      <c r="F21" s="2704">
        <v>0</v>
      </c>
      <c r="G21" s="2704">
        <v>0</v>
      </c>
      <c r="H21" s="2704">
        <v>0</v>
      </c>
      <c r="I21" s="2704">
        <v>0</v>
      </c>
      <c r="J21" s="2703">
        <f t="shared" si="1"/>
        <v>0</v>
      </c>
      <c r="K21" s="2703"/>
      <c r="L21" s="2703"/>
      <c r="M21" s="2602"/>
      <c r="N21" s="2616"/>
    </row>
    <row r="22" spans="1:16">
      <c r="A22" s="2619"/>
      <c r="B22" s="2602">
        <v>6</v>
      </c>
      <c r="C22" s="2602"/>
      <c r="D22" s="2620"/>
      <c r="E22" s="2608" t="s">
        <v>1491</v>
      </c>
      <c r="F22" s="2704">
        <v>0</v>
      </c>
      <c r="G22" s="2704">
        <v>0</v>
      </c>
      <c r="H22" s="2704">
        <v>0</v>
      </c>
      <c r="I22" s="2704">
        <v>0</v>
      </c>
      <c r="J22" s="2703">
        <f t="shared" si="1"/>
        <v>0</v>
      </c>
      <c r="K22" s="2703"/>
      <c r="L22" s="2703">
        <f t="shared" ref="L22:L42" si="2">K22+J22</f>
        <v>0</v>
      </c>
      <c r="M22" s="2602">
        <v>6</v>
      </c>
      <c r="N22" s="2616"/>
    </row>
    <row r="23" spans="1:16">
      <c r="A23" s="2619"/>
      <c r="B23" s="2615">
        <v>7</v>
      </c>
      <c r="C23" s="2615"/>
      <c r="D23" s="2589"/>
      <c r="E23" s="2599" t="s">
        <v>1492</v>
      </c>
      <c r="F23" s="2705">
        <v>0</v>
      </c>
      <c r="G23" s="2705">
        <v>0</v>
      </c>
      <c r="H23" s="2705">
        <v>0</v>
      </c>
      <c r="I23" s="2705">
        <v>0</v>
      </c>
      <c r="J23" s="2705">
        <f t="shared" si="1"/>
        <v>0</v>
      </c>
      <c r="K23" s="2706"/>
      <c r="L23" s="2706">
        <f t="shared" si="2"/>
        <v>0</v>
      </c>
      <c r="M23" s="2615">
        <v>7</v>
      </c>
      <c r="N23" s="2618"/>
    </row>
    <row r="24" spans="1:16">
      <c r="A24" s="2619"/>
      <c r="B24" s="2615">
        <v>8</v>
      </c>
      <c r="C24" s="2615"/>
      <c r="D24" s="2589"/>
      <c r="E24" s="2599" t="s">
        <v>1493</v>
      </c>
      <c r="F24" s="2705">
        <v>0</v>
      </c>
      <c r="G24" s="2705">
        <v>0</v>
      </c>
      <c r="H24" s="2705">
        <v>0</v>
      </c>
      <c r="I24" s="2705">
        <v>0</v>
      </c>
      <c r="J24" s="2705">
        <f t="shared" si="1"/>
        <v>0</v>
      </c>
      <c r="K24" s="2706"/>
      <c r="L24" s="2706">
        <f t="shared" si="2"/>
        <v>0</v>
      </c>
      <c r="M24" s="2615">
        <v>8</v>
      </c>
      <c r="N24" s="2618"/>
    </row>
    <row r="25" spans="1:16">
      <c r="A25" s="2592"/>
      <c r="B25" s="2615">
        <v>9</v>
      </c>
      <c r="C25" s="2615"/>
      <c r="D25" s="2589"/>
      <c r="E25" s="2599" t="s">
        <v>1494</v>
      </c>
      <c r="F25" s="2705">
        <v>0</v>
      </c>
      <c r="G25" s="2705">
        <v>0</v>
      </c>
      <c r="H25" s="2705">
        <v>0</v>
      </c>
      <c r="I25" s="2705">
        <v>0</v>
      </c>
      <c r="J25" s="2705">
        <f t="shared" si="1"/>
        <v>0</v>
      </c>
      <c r="K25" s="2706"/>
      <c r="L25" s="2706">
        <f t="shared" si="2"/>
        <v>0</v>
      </c>
      <c r="M25" s="2615">
        <v>9</v>
      </c>
      <c r="N25" s="2618"/>
    </row>
    <row r="26" spans="1:16">
      <c r="A26" s="2592"/>
      <c r="B26" s="2615">
        <v>10</v>
      </c>
      <c r="C26" s="2615"/>
      <c r="D26" s="2589"/>
      <c r="E26" s="2599" t="s">
        <v>1495</v>
      </c>
      <c r="F26" s="2705">
        <v>0</v>
      </c>
      <c r="G26" s="2705">
        <v>0</v>
      </c>
      <c r="H26" s="2705">
        <v>0</v>
      </c>
      <c r="I26" s="2705">
        <v>0</v>
      </c>
      <c r="J26" s="2705">
        <f t="shared" si="1"/>
        <v>0</v>
      </c>
      <c r="K26" s="2706"/>
      <c r="L26" s="2706">
        <f t="shared" si="2"/>
        <v>0</v>
      </c>
      <c r="M26" s="2615">
        <v>10</v>
      </c>
      <c r="N26" s="2618"/>
    </row>
    <row r="27" spans="1:16">
      <c r="A27" s="2592"/>
      <c r="B27" s="2615">
        <v>11</v>
      </c>
      <c r="C27" s="2615"/>
      <c r="D27" s="2589"/>
      <c r="E27" s="2599" t="s">
        <v>1496</v>
      </c>
      <c r="F27" s="2705">
        <v>0</v>
      </c>
      <c r="G27" s="2705">
        <v>0</v>
      </c>
      <c r="H27" s="2705">
        <v>0</v>
      </c>
      <c r="I27" s="2705">
        <v>0</v>
      </c>
      <c r="J27" s="2705">
        <f t="shared" si="1"/>
        <v>0</v>
      </c>
      <c r="K27" s="2706"/>
      <c r="L27" s="2706">
        <f t="shared" si="2"/>
        <v>0</v>
      </c>
      <c r="M27" s="2615">
        <v>11</v>
      </c>
      <c r="N27" s="2618"/>
    </row>
    <row r="28" spans="1:16">
      <c r="A28" s="2592"/>
      <c r="B28" s="2615">
        <v>12</v>
      </c>
      <c r="C28" s="2615"/>
      <c r="D28" s="2589"/>
      <c r="E28" s="2599" t="s">
        <v>1497</v>
      </c>
      <c r="F28" s="2705">
        <v>0</v>
      </c>
      <c r="G28" s="2705">
        <v>0</v>
      </c>
      <c r="H28" s="2705">
        <v>0</v>
      </c>
      <c r="I28" s="2705">
        <v>0</v>
      </c>
      <c r="J28" s="2705">
        <f t="shared" si="1"/>
        <v>0</v>
      </c>
      <c r="K28" s="2706"/>
      <c r="L28" s="2706">
        <f t="shared" si="2"/>
        <v>0</v>
      </c>
      <c r="M28" s="2615">
        <v>12</v>
      </c>
      <c r="N28" s="2618"/>
    </row>
    <row r="29" spans="1:16">
      <c r="A29" s="2592"/>
      <c r="B29" s="2615">
        <v>13</v>
      </c>
      <c r="C29" s="2615"/>
      <c r="D29" s="2589"/>
      <c r="E29" s="2599" t="s">
        <v>1498</v>
      </c>
      <c r="F29" s="2705">
        <v>0</v>
      </c>
      <c r="G29" s="2705">
        <v>0</v>
      </c>
      <c r="H29" s="2705">
        <v>0</v>
      </c>
      <c r="I29" s="2705">
        <v>0</v>
      </c>
      <c r="J29" s="2705">
        <f t="shared" si="1"/>
        <v>0</v>
      </c>
      <c r="K29" s="2706"/>
      <c r="L29" s="2706">
        <f t="shared" si="2"/>
        <v>0</v>
      </c>
      <c r="M29" s="2615">
        <v>13</v>
      </c>
      <c r="N29" s="2618"/>
    </row>
    <row r="30" spans="1:16">
      <c r="A30" s="2592"/>
      <c r="B30" s="2615">
        <v>14</v>
      </c>
      <c r="C30" s="2615"/>
      <c r="D30" s="2589"/>
      <c r="E30" s="2599" t="s">
        <v>1499</v>
      </c>
      <c r="F30" s="2705">
        <v>0</v>
      </c>
      <c r="G30" s="2705">
        <v>0</v>
      </c>
      <c r="H30" s="2705">
        <v>0</v>
      </c>
      <c r="I30" s="2705">
        <v>0</v>
      </c>
      <c r="J30" s="2705">
        <f t="shared" si="1"/>
        <v>0</v>
      </c>
      <c r="K30" s="2706"/>
      <c r="L30" s="2706">
        <f t="shared" si="2"/>
        <v>0</v>
      </c>
      <c r="M30" s="2615">
        <v>14</v>
      </c>
      <c r="N30" s="2618"/>
    </row>
    <row r="31" spans="1:16">
      <c r="A31" s="2592"/>
      <c r="B31" s="2615">
        <v>15</v>
      </c>
      <c r="C31" s="2615"/>
      <c r="D31" s="2589"/>
      <c r="E31" s="2599" t="s">
        <v>1500</v>
      </c>
      <c r="F31" s="2705">
        <v>0</v>
      </c>
      <c r="G31" s="2705">
        <v>0</v>
      </c>
      <c r="H31" s="2705">
        <v>0</v>
      </c>
      <c r="I31" s="2705">
        <v>0</v>
      </c>
      <c r="J31" s="2705">
        <f t="shared" si="1"/>
        <v>0</v>
      </c>
      <c r="K31" s="2706"/>
      <c r="L31" s="2706">
        <f t="shared" si="2"/>
        <v>0</v>
      </c>
      <c r="M31" s="2615">
        <v>15</v>
      </c>
      <c r="N31" s="2618"/>
    </row>
    <row r="32" spans="1:16">
      <c r="A32" s="2592"/>
      <c r="B32" s="2615">
        <v>16</v>
      </c>
      <c r="C32" s="2615"/>
      <c r="D32" s="2589"/>
      <c r="E32" s="2599" t="s">
        <v>1501</v>
      </c>
      <c r="F32" s="2705">
        <v>0</v>
      </c>
      <c r="G32" s="2705">
        <v>0</v>
      </c>
      <c r="H32" s="2705">
        <v>0</v>
      </c>
      <c r="I32" s="2705">
        <v>0</v>
      </c>
      <c r="J32" s="2705">
        <f t="shared" si="1"/>
        <v>0</v>
      </c>
      <c r="K32" s="2706"/>
      <c r="L32" s="2706">
        <f t="shared" si="2"/>
        <v>0</v>
      </c>
      <c r="M32" s="2615">
        <v>16</v>
      </c>
      <c r="N32" s="2618"/>
    </row>
    <row r="33" spans="1:14">
      <c r="A33" s="2592"/>
      <c r="B33" s="2615">
        <v>17</v>
      </c>
      <c r="C33" s="2615"/>
      <c r="D33" s="2589"/>
      <c r="E33" s="2599" t="s">
        <v>1502</v>
      </c>
      <c r="F33" s="2705">
        <v>0</v>
      </c>
      <c r="G33" s="2705">
        <v>0</v>
      </c>
      <c r="H33" s="2705">
        <v>0</v>
      </c>
      <c r="I33" s="2705">
        <v>0</v>
      </c>
      <c r="J33" s="2705">
        <f t="shared" si="1"/>
        <v>0</v>
      </c>
      <c r="K33" s="2706"/>
      <c r="L33" s="2706">
        <f t="shared" si="2"/>
        <v>0</v>
      </c>
      <c r="M33" s="2615">
        <v>17</v>
      </c>
      <c r="N33" s="2618"/>
    </row>
    <row r="34" spans="1:14">
      <c r="A34" s="2592"/>
      <c r="B34" s="2615">
        <v>18</v>
      </c>
      <c r="C34" s="2615"/>
      <c r="D34" s="2589"/>
      <c r="E34" s="2599" t="s">
        <v>1503</v>
      </c>
      <c r="F34" s="2705">
        <v>0</v>
      </c>
      <c r="G34" s="2705">
        <v>0</v>
      </c>
      <c r="H34" s="2705">
        <v>0</v>
      </c>
      <c r="I34" s="2705">
        <v>0</v>
      </c>
      <c r="J34" s="2705">
        <f t="shared" si="1"/>
        <v>0</v>
      </c>
      <c r="K34" s="2706"/>
      <c r="L34" s="2706">
        <f t="shared" si="2"/>
        <v>0</v>
      </c>
      <c r="M34" s="2615">
        <v>18</v>
      </c>
      <c r="N34" s="2618"/>
    </row>
    <row r="35" spans="1:14">
      <c r="A35" s="2592"/>
      <c r="B35" s="2615">
        <v>19</v>
      </c>
      <c r="C35" s="2615"/>
      <c r="D35" s="2589"/>
      <c r="E35" s="2599" t="s">
        <v>1504</v>
      </c>
      <c r="F35" s="2705">
        <v>0</v>
      </c>
      <c r="G35" s="2705">
        <v>0</v>
      </c>
      <c r="H35" s="2705">
        <v>0</v>
      </c>
      <c r="I35" s="2705">
        <v>0</v>
      </c>
      <c r="J35" s="2705">
        <f t="shared" si="1"/>
        <v>0</v>
      </c>
      <c r="K35" s="2706"/>
      <c r="L35" s="2706">
        <f t="shared" si="2"/>
        <v>0</v>
      </c>
      <c r="M35" s="2615">
        <v>19</v>
      </c>
      <c r="N35" s="3908">
        <v>87</v>
      </c>
    </row>
    <row r="36" spans="1:14">
      <c r="A36" s="2592"/>
      <c r="B36" s="2615">
        <v>20</v>
      </c>
      <c r="C36" s="2615"/>
      <c r="D36" s="2589"/>
      <c r="E36" s="2599" t="s">
        <v>1505</v>
      </c>
      <c r="F36" s="2705">
        <v>0</v>
      </c>
      <c r="G36" s="2705">
        <v>0</v>
      </c>
      <c r="H36" s="2705">
        <v>0</v>
      </c>
      <c r="I36" s="2705">
        <v>0</v>
      </c>
      <c r="J36" s="2705">
        <f t="shared" si="1"/>
        <v>0</v>
      </c>
      <c r="K36" s="2706"/>
      <c r="L36" s="2706">
        <f t="shared" si="2"/>
        <v>0</v>
      </c>
      <c r="M36" s="2615">
        <v>20</v>
      </c>
      <c r="N36" s="3911"/>
    </row>
    <row r="37" spans="1:14">
      <c r="A37" s="2592"/>
      <c r="B37" s="2615">
        <v>21</v>
      </c>
      <c r="C37" s="2615"/>
      <c r="D37" s="2589"/>
      <c r="E37" s="2599" t="s">
        <v>1506</v>
      </c>
      <c r="F37" s="2705">
        <v>0</v>
      </c>
      <c r="G37" s="2705">
        <v>2</v>
      </c>
      <c r="H37" s="2705">
        <v>0</v>
      </c>
      <c r="I37" s="2705">
        <v>0</v>
      </c>
      <c r="J37" s="2705">
        <f t="shared" si="1"/>
        <v>2</v>
      </c>
      <c r="K37" s="2706"/>
      <c r="L37" s="2706">
        <f t="shared" si="2"/>
        <v>2</v>
      </c>
      <c r="M37" s="2615">
        <v>21</v>
      </c>
      <c r="N37" s="3911"/>
    </row>
    <row r="38" spans="1:14">
      <c r="A38" s="2592"/>
      <c r="B38" s="2615">
        <v>22</v>
      </c>
      <c r="C38" s="2615"/>
      <c r="D38" s="2589"/>
      <c r="E38" s="2599" t="s">
        <v>1507</v>
      </c>
      <c r="F38" s="2705">
        <v>0</v>
      </c>
      <c r="G38" s="2705">
        <v>0</v>
      </c>
      <c r="H38" s="2705">
        <v>0</v>
      </c>
      <c r="I38" s="2705">
        <v>0</v>
      </c>
      <c r="J38" s="2705">
        <f t="shared" si="1"/>
        <v>0</v>
      </c>
      <c r="K38" s="2706"/>
      <c r="L38" s="2706">
        <f t="shared" si="2"/>
        <v>0</v>
      </c>
      <c r="M38" s="2615">
        <v>22</v>
      </c>
      <c r="N38" s="3911"/>
    </row>
    <row r="39" spans="1:14">
      <c r="A39" s="2592"/>
      <c r="B39" s="2615">
        <v>23</v>
      </c>
      <c r="C39" s="2615"/>
      <c r="D39" s="2589"/>
      <c r="E39" s="2599" t="s">
        <v>1508</v>
      </c>
      <c r="F39" s="2705">
        <v>0</v>
      </c>
      <c r="G39" s="2705">
        <v>2</v>
      </c>
      <c r="H39" s="2705">
        <v>0</v>
      </c>
      <c r="I39" s="2705">
        <v>0</v>
      </c>
      <c r="J39" s="2705">
        <f t="shared" si="1"/>
        <v>2</v>
      </c>
      <c r="K39" s="2706"/>
      <c r="L39" s="2706">
        <f t="shared" si="2"/>
        <v>2</v>
      </c>
      <c r="M39" s="2615">
        <v>23</v>
      </c>
      <c r="N39" s="3911"/>
    </row>
    <row r="40" spans="1:14">
      <c r="A40" s="2592"/>
      <c r="B40" s="2615">
        <v>24</v>
      </c>
      <c r="C40" s="2615"/>
      <c r="D40" s="2589"/>
      <c r="E40" s="2599" t="s">
        <v>1509</v>
      </c>
      <c r="F40" s="2705">
        <v>0</v>
      </c>
      <c r="G40" s="2705">
        <v>0</v>
      </c>
      <c r="H40" s="2705">
        <v>0</v>
      </c>
      <c r="I40" s="2705">
        <v>0</v>
      </c>
      <c r="J40" s="2705">
        <f t="shared" si="1"/>
        <v>0</v>
      </c>
      <c r="K40" s="2706"/>
      <c r="L40" s="2706">
        <f t="shared" si="2"/>
        <v>0</v>
      </c>
      <c r="M40" s="2615">
        <v>24</v>
      </c>
      <c r="N40" s="3911"/>
    </row>
    <row r="41" spans="1:14">
      <c r="A41" s="2592"/>
      <c r="B41" s="2615">
        <v>25</v>
      </c>
      <c r="C41" s="2615"/>
      <c r="D41" s="2589"/>
      <c r="E41" s="2599" t="s">
        <v>1510</v>
      </c>
      <c r="F41" s="2705">
        <v>0</v>
      </c>
      <c r="G41" s="2705">
        <v>0</v>
      </c>
      <c r="H41" s="2705">
        <v>0</v>
      </c>
      <c r="I41" s="2705">
        <v>0</v>
      </c>
      <c r="J41" s="2705">
        <f t="shared" si="1"/>
        <v>0</v>
      </c>
      <c r="K41" s="2706"/>
      <c r="L41" s="2706">
        <f t="shared" si="2"/>
        <v>0</v>
      </c>
      <c r="M41" s="2615">
        <v>25</v>
      </c>
      <c r="N41" s="3911"/>
    </row>
    <row r="42" spans="1:14" ht="12.75" customHeight="1">
      <c r="A42" s="2592"/>
      <c r="B42" s="2615">
        <v>26</v>
      </c>
      <c r="C42" s="2615"/>
      <c r="D42" s="2589"/>
      <c r="E42" s="2599" t="s">
        <v>1511</v>
      </c>
      <c r="F42" s="2705">
        <v>0</v>
      </c>
      <c r="G42" s="2705">
        <v>0</v>
      </c>
      <c r="H42" s="2705">
        <v>0</v>
      </c>
      <c r="I42" s="2705">
        <v>0</v>
      </c>
      <c r="J42" s="2705">
        <f t="shared" si="1"/>
        <v>0</v>
      </c>
      <c r="K42" s="2706"/>
      <c r="L42" s="2706">
        <f t="shared" si="2"/>
        <v>0</v>
      </c>
      <c r="M42" s="2615">
        <v>26</v>
      </c>
      <c r="N42" s="3911"/>
    </row>
    <row r="43" spans="1:14">
      <c r="A43" s="2592"/>
      <c r="B43" s="2615">
        <v>27</v>
      </c>
      <c r="C43" s="2615"/>
      <c r="D43" s="2589"/>
      <c r="E43" s="2599" t="s">
        <v>1512</v>
      </c>
      <c r="F43" s="2705">
        <v>0</v>
      </c>
      <c r="G43" s="2705">
        <v>0</v>
      </c>
      <c r="H43" s="2705">
        <v>37</v>
      </c>
      <c r="I43" s="2705"/>
      <c r="J43" s="2705">
        <v>37</v>
      </c>
      <c r="K43" s="2706"/>
      <c r="L43" s="2706">
        <v>37</v>
      </c>
      <c r="M43" s="2615">
        <v>27</v>
      </c>
      <c r="N43" s="3911"/>
    </row>
    <row r="44" spans="1:14">
      <c r="A44" s="2592"/>
      <c r="B44" s="2615">
        <v>28</v>
      </c>
      <c r="C44" s="2615"/>
      <c r="D44" s="2589"/>
      <c r="E44" s="2599" t="s">
        <v>1513</v>
      </c>
      <c r="F44" s="2705">
        <v>0</v>
      </c>
      <c r="G44" s="2705">
        <v>0</v>
      </c>
      <c r="H44" s="2705">
        <v>8</v>
      </c>
      <c r="I44" s="2705"/>
      <c r="J44" s="2705">
        <v>8</v>
      </c>
      <c r="K44" s="2706"/>
      <c r="L44" s="2706">
        <v>8</v>
      </c>
      <c r="M44" s="2615">
        <v>28</v>
      </c>
      <c r="N44" s="3911"/>
    </row>
    <row r="45" spans="1:14">
      <c r="A45" s="2592"/>
      <c r="B45" s="2615">
        <v>29</v>
      </c>
      <c r="C45" s="2615"/>
      <c r="D45" s="2589"/>
      <c r="E45" s="2599" t="s">
        <v>1514</v>
      </c>
      <c r="F45" s="2705">
        <v>0</v>
      </c>
      <c r="G45" s="2705">
        <v>0</v>
      </c>
      <c r="H45" s="2705">
        <v>9</v>
      </c>
      <c r="I45" s="2705"/>
      <c r="J45" s="2705">
        <v>9</v>
      </c>
      <c r="K45" s="2707" t="s">
        <v>104</v>
      </c>
      <c r="L45" s="2706">
        <v>9</v>
      </c>
      <c r="M45" s="2615">
        <v>29</v>
      </c>
      <c r="N45" s="3911"/>
    </row>
    <row r="46" spans="1:14">
      <c r="A46" s="2592"/>
      <c r="B46" s="2615">
        <v>30</v>
      </c>
      <c r="C46" s="2615"/>
      <c r="D46" s="2589"/>
      <c r="E46" s="2599" t="s">
        <v>1515</v>
      </c>
      <c r="F46" s="2705">
        <v>0</v>
      </c>
      <c r="G46" s="2705">
        <v>0</v>
      </c>
      <c r="H46" s="2705">
        <v>0</v>
      </c>
      <c r="I46" s="2705">
        <v>0</v>
      </c>
      <c r="J46" s="2705">
        <f t="shared" si="1"/>
        <v>0</v>
      </c>
      <c r="K46" s="2706"/>
      <c r="L46" s="2706">
        <f>K46+J46</f>
        <v>0</v>
      </c>
      <c r="M46" s="2615">
        <v>30</v>
      </c>
      <c r="N46" s="3911"/>
    </row>
    <row r="47" spans="1:14" ht="15" customHeight="1">
      <c r="A47" s="2592"/>
      <c r="B47" s="2564" t="s">
        <v>2806</v>
      </c>
      <c r="C47" s="2565"/>
      <c r="D47" s="2565"/>
      <c r="E47" s="2565"/>
      <c r="F47" s="2708"/>
      <c r="G47" s="2708"/>
      <c r="H47" s="2708"/>
      <c r="I47" s="2708"/>
      <c r="J47" s="2709"/>
      <c r="K47" s="2621"/>
      <c r="L47" s="2565"/>
      <c r="M47" s="2567"/>
      <c r="N47" s="3912">
        <v>88</v>
      </c>
    </row>
    <row r="48" spans="1:14">
      <c r="A48" s="2592"/>
      <c r="B48" s="2570" t="s">
        <v>295</v>
      </c>
      <c r="C48" s="2571"/>
      <c r="D48" s="2571"/>
      <c r="E48" s="2572"/>
      <c r="F48" s="2711"/>
      <c r="G48" s="2711"/>
      <c r="H48" s="2711"/>
      <c r="I48" s="2711"/>
      <c r="J48" s="2712"/>
      <c r="K48" s="2622"/>
      <c r="L48" s="2571"/>
      <c r="M48" s="2574"/>
      <c r="N48" s="3913"/>
    </row>
    <row r="49" spans="1:14">
      <c r="A49" s="2592"/>
      <c r="B49" s="2623"/>
      <c r="C49" s="2583"/>
      <c r="D49" s="2583"/>
      <c r="E49" s="2624"/>
      <c r="F49" s="2714"/>
      <c r="G49" s="2715"/>
      <c r="H49" s="2714"/>
      <c r="I49" s="2714"/>
      <c r="J49" s="2716"/>
      <c r="K49" s="2585"/>
      <c r="L49" s="2584"/>
      <c r="M49" s="2625"/>
      <c r="N49" s="3913"/>
    </row>
    <row r="50" spans="1:14">
      <c r="A50" s="2592"/>
      <c r="B50" s="2588"/>
      <c r="C50" s="2589"/>
      <c r="D50" s="2589"/>
      <c r="E50" s="2590"/>
      <c r="F50" s="2717"/>
      <c r="G50" s="2715"/>
      <c r="H50" s="2715"/>
      <c r="I50" s="2715"/>
      <c r="J50" s="2716"/>
      <c r="K50" s="2580"/>
      <c r="L50" s="2592"/>
      <c r="M50" s="2608"/>
      <c r="N50" s="3913"/>
    </row>
    <row r="51" spans="1:14">
      <c r="A51" s="2592"/>
      <c r="B51" s="2593"/>
      <c r="C51" s="2594"/>
      <c r="D51" s="2595"/>
      <c r="E51" s="2596"/>
      <c r="F51" s="2718"/>
      <c r="G51" s="2719"/>
      <c r="H51" s="2719" t="s">
        <v>1469</v>
      </c>
      <c r="I51" s="2719"/>
      <c r="J51" s="2720"/>
      <c r="K51" s="2600"/>
      <c r="L51" s="2600"/>
      <c r="M51" s="2600"/>
      <c r="N51" s="3913"/>
    </row>
    <row r="52" spans="1:14">
      <c r="A52" s="2592"/>
      <c r="B52" s="2602"/>
      <c r="C52" s="2602"/>
      <c r="D52" s="2576"/>
      <c r="E52" s="2580"/>
      <c r="F52" s="2721"/>
      <c r="G52" s="2722" t="s">
        <v>1470</v>
      </c>
      <c r="H52" s="2722"/>
      <c r="I52" s="2722"/>
      <c r="J52" s="2723"/>
      <c r="K52" s="2605"/>
      <c r="L52" s="2605"/>
      <c r="M52" s="2605"/>
      <c r="N52" s="3913"/>
    </row>
    <row r="53" spans="1:14">
      <c r="A53" s="2592"/>
      <c r="B53" s="2602"/>
      <c r="C53" s="2602"/>
      <c r="D53" s="2576"/>
      <c r="E53" s="2580"/>
      <c r="F53" s="2724" t="s">
        <v>1471</v>
      </c>
      <c r="G53" s="2724" t="s">
        <v>1472</v>
      </c>
      <c r="H53" s="2724" t="s">
        <v>1473</v>
      </c>
      <c r="I53" s="2724"/>
      <c r="J53" s="2692" t="s">
        <v>1474</v>
      </c>
      <c r="K53" s="2605"/>
      <c r="L53" s="2605"/>
      <c r="M53" s="2605"/>
      <c r="N53" s="3913"/>
    </row>
    <row r="54" spans="1:14">
      <c r="A54" s="2592"/>
      <c r="B54" s="2602" t="s">
        <v>7</v>
      </c>
      <c r="C54" s="2602" t="s">
        <v>71</v>
      </c>
      <c r="D54" s="2576"/>
      <c r="E54" s="2608" t="s">
        <v>1475</v>
      </c>
      <c r="F54" s="2724" t="s">
        <v>1476</v>
      </c>
      <c r="G54" s="2724" t="s">
        <v>1477</v>
      </c>
      <c r="H54" s="2724" t="s">
        <v>1478</v>
      </c>
      <c r="I54" s="2724" t="s">
        <v>1479</v>
      </c>
      <c r="J54" s="2692" t="s">
        <v>1480</v>
      </c>
      <c r="K54" s="2602" t="s">
        <v>1481</v>
      </c>
      <c r="L54" s="2602" t="s">
        <v>319</v>
      </c>
      <c r="M54" s="2602" t="s">
        <v>7</v>
      </c>
      <c r="N54" s="3913"/>
    </row>
    <row r="55" spans="1:14">
      <c r="A55" s="2592"/>
      <c r="B55" s="2609" t="s">
        <v>17</v>
      </c>
      <c r="C55" s="2609" t="s">
        <v>79</v>
      </c>
      <c r="D55" s="2583"/>
      <c r="E55" s="2610" t="s">
        <v>24</v>
      </c>
      <c r="F55" s="2725" t="s">
        <v>25</v>
      </c>
      <c r="G55" s="2725" t="s">
        <v>26</v>
      </c>
      <c r="H55" s="2725" t="s">
        <v>27</v>
      </c>
      <c r="I55" s="2725" t="s">
        <v>28</v>
      </c>
      <c r="J55" s="2726" t="s">
        <v>29</v>
      </c>
      <c r="K55" s="2609" t="s">
        <v>30</v>
      </c>
      <c r="L55" s="2609" t="s">
        <v>31</v>
      </c>
      <c r="M55" s="2609" t="s">
        <v>17</v>
      </c>
      <c r="N55" s="3913"/>
    </row>
    <row r="56" spans="1:14">
      <c r="A56" s="2592"/>
      <c r="B56" s="2602"/>
      <c r="C56" s="2602"/>
      <c r="D56" s="2592" t="s">
        <v>1517</v>
      </c>
      <c r="E56" s="2608"/>
      <c r="F56" s="2723"/>
      <c r="G56" s="2723"/>
      <c r="H56" s="2723"/>
      <c r="I56" s="2723"/>
      <c r="J56" s="2723"/>
      <c r="K56" s="2703"/>
      <c r="L56" s="2700"/>
      <c r="M56" s="2602"/>
      <c r="N56" s="3913"/>
    </row>
    <row r="57" spans="1:14">
      <c r="A57" s="2592"/>
      <c r="B57" s="2626">
        <v>101</v>
      </c>
      <c r="C57" s="2602"/>
      <c r="D57" s="2620"/>
      <c r="E57" s="2608" t="s">
        <v>1518</v>
      </c>
      <c r="F57" s="2704">
        <v>0</v>
      </c>
      <c r="G57" s="2704">
        <v>0</v>
      </c>
      <c r="H57" s="2704">
        <v>0</v>
      </c>
      <c r="I57" s="2704">
        <v>0</v>
      </c>
      <c r="J57" s="2704">
        <f t="shared" ref="J57:J91" si="3">SUM(F57:I57)</f>
        <v>0</v>
      </c>
      <c r="K57" s="2703"/>
      <c r="L57" s="2703">
        <f>K57+J57</f>
        <v>0</v>
      </c>
      <c r="M57" s="2602">
        <v>101</v>
      </c>
      <c r="N57" s="3913"/>
    </row>
    <row r="58" spans="1:14">
      <c r="A58" s="2592"/>
      <c r="B58" s="2627">
        <v>102</v>
      </c>
      <c r="C58" s="2615"/>
      <c r="D58" s="2589"/>
      <c r="E58" s="2599" t="s">
        <v>1519</v>
      </c>
      <c r="F58" s="2705"/>
      <c r="G58" s="2705"/>
      <c r="H58" s="2705">
        <v>23</v>
      </c>
      <c r="I58" s="2705"/>
      <c r="J58" s="2705">
        <v>23</v>
      </c>
      <c r="K58" s="2706"/>
      <c r="L58" s="2706">
        <v>23</v>
      </c>
      <c r="M58" s="2615">
        <v>102</v>
      </c>
      <c r="N58" s="3913"/>
    </row>
    <row r="59" spans="1:14">
      <c r="A59" s="2592"/>
      <c r="B59" s="2627">
        <v>103</v>
      </c>
      <c r="C59" s="2615"/>
      <c r="D59" s="2589"/>
      <c r="E59" s="2599" t="s">
        <v>1520</v>
      </c>
      <c r="F59" s="2705"/>
      <c r="G59" s="2705"/>
      <c r="H59" s="2705"/>
      <c r="I59" s="2705"/>
      <c r="J59" s="2705"/>
      <c r="K59" s="2707" t="s">
        <v>104</v>
      </c>
      <c r="L59" s="2780"/>
      <c r="M59" s="2615">
        <v>103</v>
      </c>
      <c r="N59" s="2620"/>
    </row>
    <row r="60" spans="1:14">
      <c r="A60" s="2592"/>
      <c r="B60" s="2627">
        <v>104</v>
      </c>
      <c r="C60" s="2615"/>
      <c r="D60" s="2589"/>
      <c r="E60" s="2599" t="s">
        <v>1521</v>
      </c>
      <c r="F60" s="2705"/>
      <c r="G60" s="2705"/>
      <c r="H60" s="2705"/>
      <c r="I60" s="2705"/>
      <c r="J60" s="2705"/>
      <c r="K60" s="2707" t="s">
        <v>104</v>
      </c>
      <c r="L60" s="2780"/>
      <c r="M60" s="2615">
        <v>104</v>
      </c>
      <c r="N60" s="2620"/>
    </row>
    <row r="61" spans="1:14">
      <c r="A61" s="2592"/>
      <c r="B61" s="2627">
        <v>105</v>
      </c>
      <c r="C61" s="2615"/>
      <c r="D61" s="2589"/>
      <c r="E61" s="2599" t="s">
        <v>1522</v>
      </c>
      <c r="F61" s="2705"/>
      <c r="G61" s="2705"/>
      <c r="H61" s="2705"/>
      <c r="I61" s="2705"/>
      <c r="J61" s="2705"/>
      <c r="K61" s="2707" t="s">
        <v>104</v>
      </c>
      <c r="L61" s="2780"/>
      <c r="M61" s="2615">
        <v>105</v>
      </c>
      <c r="N61" s="2620"/>
    </row>
    <row r="62" spans="1:14">
      <c r="A62" s="2592"/>
      <c r="B62" s="2627">
        <v>106</v>
      </c>
      <c r="C62" s="2615"/>
      <c r="D62" s="2589"/>
      <c r="E62" s="2599" t="s">
        <v>1523</v>
      </c>
      <c r="F62" s="2705"/>
      <c r="G62" s="2705"/>
      <c r="H62" s="2705"/>
      <c r="I62" s="2705"/>
      <c r="J62" s="2705"/>
      <c r="K62" s="2707" t="s">
        <v>104</v>
      </c>
      <c r="L62" s="2780"/>
      <c r="M62" s="2615">
        <v>106</v>
      </c>
      <c r="N62" s="2620"/>
    </row>
    <row r="63" spans="1:14">
      <c r="A63" s="2592"/>
      <c r="B63" s="2627">
        <v>107</v>
      </c>
      <c r="C63" s="2615"/>
      <c r="D63" s="2589"/>
      <c r="E63" s="2599" t="s">
        <v>1524</v>
      </c>
      <c r="F63" s="2705"/>
      <c r="G63" s="2705"/>
      <c r="H63" s="2705"/>
      <c r="I63" s="2705"/>
      <c r="J63" s="2705"/>
      <c r="K63" s="2707" t="s">
        <v>104</v>
      </c>
      <c r="L63" s="2780"/>
      <c r="M63" s="2615">
        <v>107</v>
      </c>
      <c r="N63" s="2620"/>
    </row>
    <row r="64" spans="1:14">
      <c r="A64" s="2592"/>
      <c r="B64" s="2627">
        <v>108</v>
      </c>
      <c r="C64" s="2615"/>
      <c r="D64" s="2589"/>
      <c r="E64" s="2599" t="s">
        <v>1525</v>
      </c>
      <c r="F64" s="2705"/>
      <c r="G64" s="2705"/>
      <c r="H64" s="2705"/>
      <c r="I64" s="2705"/>
      <c r="J64" s="2705"/>
      <c r="K64" s="2707" t="s">
        <v>104</v>
      </c>
      <c r="L64" s="2780"/>
      <c r="M64" s="2615">
        <v>108</v>
      </c>
      <c r="N64" s="2620"/>
    </row>
    <row r="65" spans="1:14">
      <c r="A65" s="2592"/>
      <c r="B65" s="2627">
        <v>109</v>
      </c>
      <c r="C65" s="2615"/>
      <c r="D65" s="2589"/>
      <c r="E65" s="2599" t="s">
        <v>1526</v>
      </c>
      <c r="F65" s="2705"/>
      <c r="G65" s="2705"/>
      <c r="H65" s="2705"/>
      <c r="I65" s="2705"/>
      <c r="J65" s="2705"/>
      <c r="K65" s="2706"/>
      <c r="L65" s="2706"/>
      <c r="M65" s="2615">
        <v>109</v>
      </c>
      <c r="N65" s="2620"/>
    </row>
    <row r="66" spans="1:14">
      <c r="A66" s="2592"/>
      <c r="B66" s="2627">
        <v>110</v>
      </c>
      <c r="C66" s="2615"/>
      <c r="D66" s="2589"/>
      <c r="E66" s="2599" t="s">
        <v>1527</v>
      </c>
      <c r="F66" s="2705"/>
      <c r="G66" s="2705">
        <v>1</v>
      </c>
      <c r="H66" s="2705"/>
      <c r="I66" s="2705"/>
      <c r="J66" s="2705">
        <v>1</v>
      </c>
      <c r="K66" s="2706"/>
      <c r="L66" s="2706">
        <v>1</v>
      </c>
      <c r="M66" s="2615">
        <v>110</v>
      </c>
      <c r="N66" s="2620"/>
    </row>
    <row r="67" spans="1:14">
      <c r="A67" s="2592"/>
      <c r="B67" s="2627">
        <v>111</v>
      </c>
      <c r="C67" s="2615"/>
      <c r="D67" s="2589"/>
      <c r="E67" s="2599" t="s">
        <v>1528</v>
      </c>
      <c r="F67" s="2705"/>
      <c r="G67" s="2705"/>
      <c r="H67" s="2705"/>
      <c r="I67" s="2705"/>
      <c r="J67" s="2705"/>
      <c r="K67" s="2706"/>
      <c r="L67" s="2706"/>
      <c r="M67" s="2615">
        <v>111</v>
      </c>
      <c r="N67" s="2620"/>
    </row>
    <row r="68" spans="1:14">
      <c r="A68" s="2592"/>
      <c r="B68" s="2627">
        <v>112</v>
      </c>
      <c r="C68" s="2615"/>
      <c r="D68" s="2589"/>
      <c r="E68" s="2599" t="s">
        <v>1529</v>
      </c>
      <c r="F68" s="2705"/>
      <c r="G68" s="2705"/>
      <c r="H68" s="2705"/>
      <c r="I68" s="2705"/>
      <c r="J68" s="2705"/>
      <c r="K68" s="2706"/>
      <c r="L68" s="2706"/>
      <c r="M68" s="2615">
        <v>112</v>
      </c>
      <c r="N68" s="2620"/>
    </row>
    <row r="69" spans="1:14">
      <c r="A69" s="2592"/>
      <c r="B69" s="2627">
        <v>113</v>
      </c>
      <c r="C69" s="2615"/>
      <c r="D69" s="2589"/>
      <c r="E69" s="2599" t="s">
        <v>1530</v>
      </c>
      <c r="F69" s="2705"/>
      <c r="G69" s="2705"/>
      <c r="H69" s="2705"/>
      <c r="I69" s="2705"/>
      <c r="J69" s="2705"/>
      <c r="K69" s="2706"/>
      <c r="L69" s="2706"/>
      <c r="M69" s="2615">
        <v>113</v>
      </c>
      <c r="N69" s="2620"/>
    </row>
    <row r="70" spans="1:14">
      <c r="A70" s="2592"/>
      <c r="B70" s="2627">
        <v>114</v>
      </c>
      <c r="C70" s="2615"/>
      <c r="D70" s="2589"/>
      <c r="E70" s="2599" t="s">
        <v>1531</v>
      </c>
      <c r="F70" s="2705"/>
      <c r="G70" s="2705"/>
      <c r="H70" s="2705"/>
      <c r="I70" s="2705"/>
      <c r="J70" s="2705"/>
      <c r="K70" s="2706"/>
      <c r="L70" s="2706"/>
      <c r="M70" s="2615">
        <v>114</v>
      </c>
      <c r="N70" s="2620"/>
    </row>
    <row r="71" spans="1:14">
      <c r="A71" s="2592"/>
      <c r="B71" s="2627">
        <v>115</v>
      </c>
      <c r="C71" s="2615"/>
      <c r="D71" s="2589"/>
      <c r="E71" s="2599" t="s">
        <v>1532</v>
      </c>
      <c r="F71" s="2705"/>
      <c r="G71" s="2705"/>
      <c r="H71" s="2705"/>
      <c r="I71" s="2705"/>
      <c r="J71" s="2705"/>
      <c r="K71" s="2706"/>
      <c r="L71" s="2706"/>
      <c r="M71" s="2615">
        <v>115</v>
      </c>
      <c r="N71" s="2620"/>
    </row>
    <row r="72" spans="1:14">
      <c r="A72" s="2592"/>
      <c r="B72" s="2627">
        <v>116</v>
      </c>
      <c r="C72" s="2615"/>
      <c r="D72" s="2589"/>
      <c r="E72" s="2599" t="s">
        <v>1533</v>
      </c>
      <c r="F72" s="2705"/>
      <c r="G72" s="2705"/>
      <c r="H72" s="2705"/>
      <c r="I72" s="2705"/>
      <c r="J72" s="2705"/>
      <c r="K72" s="2706"/>
      <c r="L72" s="2706"/>
      <c r="M72" s="2615">
        <v>116</v>
      </c>
      <c r="N72" s="2620"/>
    </row>
    <row r="73" spans="1:14">
      <c r="A73" s="2592"/>
      <c r="B73" s="2627">
        <v>117</v>
      </c>
      <c r="C73" s="2615"/>
      <c r="D73" s="2589"/>
      <c r="E73" s="2599" t="s">
        <v>1534</v>
      </c>
      <c r="F73" s="2705"/>
      <c r="G73" s="2705"/>
      <c r="H73" s="2705"/>
      <c r="I73" s="2705"/>
      <c r="J73" s="2705"/>
      <c r="K73" s="2706"/>
      <c r="L73" s="2706"/>
      <c r="M73" s="2615">
        <v>117</v>
      </c>
      <c r="N73" s="2620"/>
    </row>
    <row r="74" spans="1:14">
      <c r="A74" s="2592"/>
      <c r="B74" s="2627">
        <v>118</v>
      </c>
      <c r="C74" s="2615" t="s">
        <v>98</v>
      </c>
      <c r="D74" s="2589"/>
      <c r="E74" s="2599" t="s">
        <v>1535</v>
      </c>
      <c r="F74" s="2705"/>
      <c r="G74" s="2705"/>
      <c r="H74" s="2705"/>
      <c r="I74" s="2705"/>
      <c r="J74" s="2705"/>
      <c r="K74" s="2706"/>
      <c r="L74" s="2706"/>
      <c r="M74" s="2615">
        <v>118</v>
      </c>
      <c r="N74" s="2620"/>
    </row>
    <row r="75" spans="1:14">
      <c r="A75" s="2592"/>
      <c r="B75" s="2627">
        <v>119</v>
      </c>
      <c r="C75" s="2615" t="s">
        <v>98</v>
      </c>
      <c r="D75" s="2589"/>
      <c r="E75" s="2599" t="s">
        <v>1536</v>
      </c>
      <c r="F75" s="2705"/>
      <c r="G75" s="2705"/>
      <c r="H75" s="2705">
        <v>162</v>
      </c>
      <c r="I75" s="2705"/>
      <c r="J75" s="2705">
        <v>162</v>
      </c>
      <c r="K75" s="2706"/>
      <c r="L75" s="2706">
        <v>162</v>
      </c>
      <c r="M75" s="2615">
        <v>119</v>
      </c>
      <c r="N75" s="2620"/>
    </row>
    <row r="76" spans="1:14">
      <c r="A76" s="2592"/>
      <c r="B76" s="2627">
        <v>120</v>
      </c>
      <c r="C76" s="2615" t="s">
        <v>98</v>
      </c>
      <c r="D76" s="2589"/>
      <c r="E76" s="2599" t="s">
        <v>1537</v>
      </c>
      <c r="F76" s="2705">
        <v>0</v>
      </c>
      <c r="G76" s="2705">
        <v>0</v>
      </c>
      <c r="H76" s="2705">
        <v>0</v>
      </c>
      <c r="I76" s="2705">
        <v>0</v>
      </c>
      <c r="J76" s="2705">
        <f t="shared" si="3"/>
        <v>0</v>
      </c>
      <c r="K76" s="2706"/>
      <c r="L76" s="2706">
        <f t="shared" ref="L76:L91" si="4">K76+J76</f>
        <v>0</v>
      </c>
      <c r="M76" s="2615">
        <v>120</v>
      </c>
      <c r="N76" s="2620"/>
    </row>
    <row r="77" spans="1:14">
      <c r="A77" s="3914" t="s">
        <v>3014</v>
      </c>
      <c r="B77" s="2627">
        <v>121</v>
      </c>
      <c r="C77" s="2615" t="s">
        <v>98</v>
      </c>
      <c r="D77" s="2589"/>
      <c r="E77" s="2599" t="s">
        <v>1538</v>
      </c>
      <c r="F77" s="2705">
        <v>0</v>
      </c>
      <c r="G77" s="2705">
        <v>0</v>
      </c>
      <c r="H77" s="2705">
        <v>0</v>
      </c>
      <c r="I77" s="2705">
        <v>0</v>
      </c>
      <c r="J77" s="2705">
        <f t="shared" si="3"/>
        <v>0</v>
      </c>
      <c r="K77" s="2706"/>
      <c r="L77" s="2706">
        <f t="shared" si="4"/>
        <v>0</v>
      </c>
      <c r="M77" s="2615">
        <v>121</v>
      </c>
      <c r="N77" s="2620"/>
    </row>
    <row r="78" spans="1:14" ht="13.15" customHeight="1">
      <c r="A78" s="3915"/>
      <c r="B78" s="2627">
        <v>122</v>
      </c>
      <c r="C78" s="2615" t="s">
        <v>98</v>
      </c>
      <c r="D78" s="2589"/>
      <c r="E78" s="2599" t="s">
        <v>1539</v>
      </c>
      <c r="F78" s="2705">
        <v>0</v>
      </c>
      <c r="G78" s="2705">
        <v>0</v>
      </c>
      <c r="H78" s="2705">
        <v>0</v>
      </c>
      <c r="I78" s="2705">
        <v>0</v>
      </c>
      <c r="J78" s="2705">
        <f t="shared" si="3"/>
        <v>0</v>
      </c>
      <c r="K78" s="2706"/>
      <c r="L78" s="2706">
        <f t="shared" si="4"/>
        <v>0</v>
      </c>
      <c r="M78" s="2615">
        <v>122</v>
      </c>
      <c r="N78" s="2620"/>
    </row>
    <row r="79" spans="1:14" ht="13.15" customHeight="1">
      <c r="A79" s="3915"/>
      <c r="B79" s="2627">
        <v>123</v>
      </c>
      <c r="C79" s="2615" t="s">
        <v>98</v>
      </c>
      <c r="D79" s="2589"/>
      <c r="E79" s="2599" t="s">
        <v>1540</v>
      </c>
      <c r="F79" s="2705">
        <v>0</v>
      </c>
      <c r="G79" s="2705">
        <v>0</v>
      </c>
      <c r="H79" s="2705">
        <v>0</v>
      </c>
      <c r="I79" s="2705">
        <v>0</v>
      </c>
      <c r="J79" s="2705">
        <f t="shared" si="3"/>
        <v>0</v>
      </c>
      <c r="K79" s="2706"/>
      <c r="L79" s="2706">
        <f t="shared" si="4"/>
        <v>0</v>
      </c>
      <c r="M79" s="2615">
        <v>123</v>
      </c>
      <c r="N79" s="2620"/>
    </row>
    <row r="80" spans="1:14" ht="13.15" customHeight="1">
      <c r="A80" s="3915"/>
      <c r="B80" s="2627">
        <v>124</v>
      </c>
      <c r="C80" s="2615"/>
      <c r="D80" s="2589"/>
      <c r="E80" s="2599" t="s">
        <v>1541</v>
      </c>
      <c r="F80" s="2705">
        <v>0</v>
      </c>
      <c r="G80" s="2705">
        <v>0</v>
      </c>
      <c r="H80" s="2705">
        <v>0</v>
      </c>
      <c r="I80" s="2705">
        <v>0</v>
      </c>
      <c r="J80" s="2705">
        <f t="shared" si="3"/>
        <v>0</v>
      </c>
      <c r="K80" s="2706"/>
      <c r="L80" s="2706">
        <f t="shared" si="4"/>
        <v>0</v>
      </c>
      <c r="M80" s="2615">
        <v>124</v>
      </c>
      <c r="N80" s="3908" t="s">
        <v>3206</v>
      </c>
    </row>
    <row r="81" spans="1:15" ht="13.15" customHeight="1">
      <c r="A81" s="3915"/>
      <c r="B81" s="2627">
        <v>125</v>
      </c>
      <c r="C81" s="2615"/>
      <c r="D81" s="2589"/>
      <c r="E81" s="2599" t="s">
        <v>1542</v>
      </c>
      <c r="F81" s="2705">
        <v>0</v>
      </c>
      <c r="G81" s="2705">
        <v>0</v>
      </c>
      <c r="H81" s="2705">
        <v>0</v>
      </c>
      <c r="I81" s="2705">
        <v>0</v>
      </c>
      <c r="J81" s="2705">
        <f t="shared" si="3"/>
        <v>0</v>
      </c>
      <c r="K81" s="2706"/>
      <c r="L81" s="2706">
        <f t="shared" si="4"/>
        <v>0</v>
      </c>
      <c r="M81" s="2615">
        <v>125</v>
      </c>
      <c r="N81" s="3911"/>
    </row>
    <row r="82" spans="1:15" ht="13.15" customHeight="1">
      <c r="A82" s="3915"/>
      <c r="B82" s="2627">
        <v>126</v>
      </c>
      <c r="C82" s="2615"/>
      <c r="D82" s="2589"/>
      <c r="E82" s="2599" t="s">
        <v>1543</v>
      </c>
      <c r="F82" s="2705">
        <v>0</v>
      </c>
      <c r="G82" s="2705">
        <v>0</v>
      </c>
      <c r="H82" s="2705">
        <v>0</v>
      </c>
      <c r="I82" s="2705">
        <v>0</v>
      </c>
      <c r="J82" s="2705">
        <f t="shared" si="3"/>
        <v>0</v>
      </c>
      <c r="K82" s="2706"/>
      <c r="L82" s="2706">
        <f t="shared" si="4"/>
        <v>0</v>
      </c>
      <c r="M82" s="2615">
        <v>126</v>
      </c>
      <c r="N82" s="3911"/>
    </row>
    <row r="83" spans="1:15" ht="13.15" customHeight="1">
      <c r="A83" s="3915"/>
      <c r="B83" s="2627">
        <v>127</v>
      </c>
      <c r="C83" s="2615" t="s">
        <v>98</v>
      </c>
      <c r="D83" s="2589"/>
      <c r="E83" s="2599" t="s">
        <v>1544</v>
      </c>
      <c r="F83" s="2705">
        <v>0</v>
      </c>
      <c r="G83" s="2705">
        <v>0</v>
      </c>
      <c r="H83" s="2705">
        <v>0</v>
      </c>
      <c r="I83" s="2705">
        <v>0</v>
      </c>
      <c r="J83" s="2705">
        <f t="shared" si="3"/>
        <v>0</v>
      </c>
      <c r="K83" s="2706"/>
      <c r="L83" s="2706">
        <f t="shared" si="4"/>
        <v>0</v>
      </c>
      <c r="M83" s="2615">
        <v>127</v>
      </c>
      <c r="N83" s="3911"/>
    </row>
    <row r="84" spans="1:15" ht="13.15" customHeight="1">
      <c r="A84" s="3915"/>
      <c r="B84" s="2627">
        <v>128</v>
      </c>
      <c r="C84" s="2615" t="s">
        <v>98</v>
      </c>
      <c r="D84" s="2589"/>
      <c r="E84" s="2599" t="s">
        <v>1545</v>
      </c>
      <c r="F84" s="2705">
        <v>0</v>
      </c>
      <c r="G84" s="2705">
        <v>0</v>
      </c>
      <c r="H84" s="2705">
        <v>0</v>
      </c>
      <c r="I84" s="2705">
        <v>0</v>
      </c>
      <c r="J84" s="2705">
        <f t="shared" si="3"/>
        <v>0</v>
      </c>
      <c r="K84" s="2706"/>
      <c r="L84" s="2706">
        <f t="shared" si="4"/>
        <v>0</v>
      </c>
      <c r="M84" s="2615">
        <v>128</v>
      </c>
      <c r="N84" s="3911"/>
    </row>
    <row r="85" spans="1:15" ht="13.15" customHeight="1">
      <c r="A85" s="3915"/>
      <c r="B85" s="2627">
        <v>129</v>
      </c>
      <c r="C85" s="2615" t="s">
        <v>98</v>
      </c>
      <c r="D85" s="2589"/>
      <c r="E85" s="2599" t="s">
        <v>1546</v>
      </c>
      <c r="F85" s="2705">
        <v>0</v>
      </c>
      <c r="G85" s="2705">
        <v>0</v>
      </c>
      <c r="H85" s="2705">
        <v>0</v>
      </c>
      <c r="I85" s="2705">
        <v>0</v>
      </c>
      <c r="J85" s="2705">
        <f t="shared" si="3"/>
        <v>0</v>
      </c>
      <c r="K85" s="2706"/>
      <c r="L85" s="2706">
        <f t="shared" si="4"/>
        <v>0</v>
      </c>
      <c r="M85" s="2615">
        <v>129</v>
      </c>
      <c r="N85" s="3911"/>
    </row>
    <row r="86" spans="1:15" ht="13.15" customHeight="1">
      <c r="A86" s="3915"/>
      <c r="B86" s="2627">
        <v>130</v>
      </c>
      <c r="C86" s="2615" t="s">
        <v>98</v>
      </c>
      <c r="D86" s="2589"/>
      <c r="E86" s="2599" t="s">
        <v>1547</v>
      </c>
      <c r="F86" s="2705">
        <v>0</v>
      </c>
      <c r="G86" s="2705">
        <v>0</v>
      </c>
      <c r="H86" s="2705">
        <v>0</v>
      </c>
      <c r="I86" s="2705">
        <v>0</v>
      </c>
      <c r="J86" s="2705">
        <f t="shared" si="3"/>
        <v>0</v>
      </c>
      <c r="K86" s="2706"/>
      <c r="L86" s="2706">
        <f t="shared" si="4"/>
        <v>0</v>
      </c>
      <c r="M86" s="2615">
        <v>130</v>
      </c>
      <c r="N86" s="3911"/>
    </row>
    <row r="87" spans="1:15">
      <c r="A87" s="3915"/>
      <c r="B87" s="2627">
        <v>131</v>
      </c>
      <c r="C87" s="2615" t="s">
        <v>98</v>
      </c>
      <c r="D87" s="2589"/>
      <c r="E87" s="2599" t="s">
        <v>1548</v>
      </c>
      <c r="F87" s="2705">
        <v>0</v>
      </c>
      <c r="G87" s="2705">
        <v>0</v>
      </c>
      <c r="H87" s="2705">
        <v>0</v>
      </c>
      <c r="I87" s="2705">
        <v>0</v>
      </c>
      <c r="J87" s="2705">
        <f t="shared" si="3"/>
        <v>0</v>
      </c>
      <c r="K87" s="2706"/>
      <c r="L87" s="2706">
        <f t="shared" si="4"/>
        <v>0</v>
      </c>
      <c r="M87" s="2615">
        <v>131</v>
      </c>
      <c r="N87" s="3911"/>
    </row>
    <row r="88" spans="1:15">
      <c r="A88" s="3915"/>
      <c r="B88" s="2627">
        <v>132</v>
      </c>
      <c r="C88" s="2615" t="s">
        <v>98</v>
      </c>
      <c r="D88" s="2589"/>
      <c r="E88" s="2599" t="s">
        <v>1549</v>
      </c>
      <c r="F88" s="2705">
        <v>0</v>
      </c>
      <c r="G88" s="2705">
        <v>0</v>
      </c>
      <c r="H88" s="2705">
        <v>0</v>
      </c>
      <c r="I88" s="2705">
        <v>0</v>
      </c>
      <c r="J88" s="2705">
        <f t="shared" si="3"/>
        <v>0</v>
      </c>
      <c r="K88" s="2706"/>
      <c r="L88" s="2706">
        <f t="shared" si="4"/>
        <v>0</v>
      </c>
      <c r="M88" s="2615">
        <v>132</v>
      </c>
      <c r="N88" s="3911"/>
    </row>
    <row r="89" spans="1:15">
      <c r="A89" s="3915"/>
      <c r="B89" s="2615">
        <v>133</v>
      </c>
      <c r="C89" s="2615" t="s">
        <v>98</v>
      </c>
      <c r="D89" s="2589"/>
      <c r="E89" s="2599" t="s">
        <v>1550</v>
      </c>
      <c r="F89" s="2705">
        <v>0</v>
      </c>
      <c r="G89" s="2705">
        <v>0</v>
      </c>
      <c r="H89" s="2705">
        <v>0</v>
      </c>
      <c r="I89" s="2705">
        <v>0</v>
      </c>
      <c r="J89" s="2705">
        <f t="shared" si="3"/>
        <v>0</v>
      </c>
      <c r="K89" s="2706"/>
      <c r="L89" s="2706">
        <f t="shared" si="4"/>
        <v>0</v>
      </c>
      <c r="M89" s="2615">
        <v>133</v>
      </c>
      <c r="N89" s="3911"/>
    </row>
    <row r="90" spans="1:15">
      <c r="A90" s="3915"/>
      <c r="B90" s="2626">
        <v>134</v>
      </c>
      <c r="C90" s="2602" t="s">
        <v>98</v>
      </c>
      <c r="D90" s="2620"/>
      <c r="E90" s="2608" t="s">
        <v>1551</v>
      </c>
      <c r="F90" s="2704">
        <v>0</v>
      </c>
      <c r="G90" s="2704">
        <v>0</v>
      </c>
      <c r="H90" s="2704">
        <v>0</v>
      </c>
      <c r="I90" s="2704">
        <v>0</v>
      </c>
      <c r="J90" s="2705">
        <f t="shared" si="3"/>
        <v>0</v>
      </c>
      <c r="K90" s="2703"/>
      <c r="L90" s="2706">
        <f t="shared" si="4"/>
        <v>0</v>
      </c>
      <c r="M90" s="2602">
        <f>M89+1</f>
        <v>134</v>
      </c>
      <c r="N90" s="3911"/>
    </row>
    <row r="91" spans="1:15" ht="30" customHeight="1">
      <c r="A91" s="3915"/>
      <c r="B91" s="2627">
        <v>135</v>
      </c>
      <c r="C91" s="2615" t="s">
        <v>98</v>
      </c>
      <c r="D91" s="2589"/>
      <c r="E91" s="2599" t="s">
        <v>1552</v>
      </c>
      <c r="F91" s="2705">
        <v>0</v>
      </c>
      <c r="G91" s="2705">
        <v>0</v>
      </c>
      <c r="H91" s="2705">
        <v>0</v>
      </c>
      <c r="I91" s="2705">
        <v>0</v>
      </c>
      <c r="J91" s="2705">
        <f t="shared" si="3"/>
        <v>0</v>
      </c>
      <c r="K91" s="2706"/>
      <c r="L91" s="2706">
        <f t="shared" si="4"/>
        <v>0</v>
      </c>
      <c r="M91" s="2615">
        <v>135</v>
      </c>
      <c r="N91" s="3911"/>
    </row>
    <row r="92" spans="1:15" ht="23.25" customHeight="1">
      <c r="A92" s="3916" t="s">
        <v>108</v>
      </c>
      <c r="B92" s="2564" t="s">
        <v>2806</v>
      </c>
      <c r="C92" s="2565"/>
      <c r="D92" s="2565"/>
      <c r="E92" s="2565"/>
      <c r="F92" s="2708"/>
      <c r="G92" s="2708"/>
      <c r="H92" s="2708"/>
      <c r="I92" s="2708"/>
      <c r="J92" s="2709"/>
      <c r="K92" s="2566"/>
      <c r="L92" s="2565"/>
      <c r="M92" s="2628"/>
      <c r="N92" s="3912" t="s">
        <v>3208</v>
      </c>
      <c r="O92" s="2630"/>
    </row>
    <row r="93" spans="1:15" ht="13.15" customHeight="1">
      <c r="A93" s="3917"/>
      <c r="B93" s="2570" t="s">
        <v>295</v>
      </c>
      <c r="C93" s="2571"/>
      <c r="D93" s="2571"/>
      <c r="E93" s="2572"/>
      <c r="F93" s="2711"/>
      <c r="G93" s="2711"/>
      <c r="H93" s="2711"/>
      <c r="I93" s="2711"/>
      <c r="J93" s="2712"/>
      <c r="K93" s="2573"/>
      <c r="L93" s="2571"/>
      <c r="M93" s="2574"/>
      <c r="N93" s="3913"/>
      <c r="O93" s="2630"/>
    </row>
    <row r="94" spans="1:15" ht="13.15" customHeight="1">
      <c r="A94" s="3917"/>
      <c r="B94" s="2623"/>
      <c r="C94" s="2583"/>
      <c r="D94" s="2583"/>
      <c r="E94" s="2624"/>
      <c r="F94" s="2714"/>
      <c r="G94" s="2715"/>
      <c r="H94" s="2714"/>
      <c r="I94" s="2714"/>
      <c r="J94" s="2716"/>
      <c r="K94" s="2585"/>
      <c r="L94" s="2584"/>
      <c r="M94" s="2625"/>
      <c r="N94" s="3913"/>
      <c r="O94" s="2630"/>
    </row>
    <row r="95" spans="1:15" ht="13.15" customHeight="1">
      <c r="A95" s="3917"/>
      <c r="B95" s="2588"/>
      <c r="C95" s="2589"/>
      <c r="D95" s="2589"/>
      <c r="E95" s="2590"/>
      <c r="F95" s="2717"/>
      <c r="G95" s="2715"/>
      <c r="H95" s="2715"/>
      <c r="I95" s="2715"/>
      <c r="J95" s="2716"/>
      <c r="K95" s="2580"/>
      <c r="L95" s="2592"/>
      <c r="M95" s="2608"/>
      <c r="N95" s="3913"/>
      <c r="O95" s="2630"/>
    </row>
    <row r="96" spans="1:15" ht="13.15" customHeight="1">
      <c r="A96" s="3917"/>
      <c r="B96" s="2593"/>
      <c r="C96" s="2594"/>
      <c r="D96" s="2595"/>
      <c r="E96" s="2596"/>
      <c r="F96" s="2718"/>
      <c r="G96" s="2719"/>
      <c r="H96" s="2719" t="s">
        <v>1469</v>
      </c>
      <c r="I96" s="2719"/>
      <c r="J96" s="2720"/>
      <c r="K96" s="2600"/>
      <c r="L96" s="2600"/>
      <c r="M96" s="2600"/>
      <c r="N96" s="3913"/>
    </row>
    <row r="97" spans="1:18" ht="13.15" customHeight="1">
      <c r="A97" s="3917"/>
      <c r="B97" s="2602"/>
      <c r="C97" s="2602"/>
      <c r="D97" s="2576"/>
      <c r="E97" s="2580"/>
      <c r="F97" s="2721"/>
      <c r="G97" s="2722" t="s">
        <v>1470</v>
      </c>
      <c r="H97" s="2722"/>
      <c r="I97" s="2722"/>
      <c r="J97" s="2723"/>
      <c r="K97" s="2605"/>
      <c r="L97" s="2605"/>
      <c r="M97" s="2605"/>
      <c r="N97" s="3913"/>
    </row>
    <row r="98" spans="1:18" ht="13.15" customHeight="1">
      <c r="A98" s="3917"/>
      <c r="B98" s="2602"/>
      <c r="C98" s="2602"/>
      <c r="D98" s="2576"/>
      <c r="E98" s="2580"/>
      <c r="F98" s="2724" t="s">
        <v>1471</v>
      </c>
      <c r="G98" s="2724" t="s">
        <v>1472</v>
      </c>
      <c r="H98" s="2724" t="s">
        <v>1473</v>
      </c>
      <c r="I98" s="2724"/>
      <c r="J98" s="2692" t="s">
        <v>1474</v>
      </c>
      <c r="K98" s="2605"/>
      <c r="L98" s="2605"/>
      <c r="M98" s="2605"/>
      <c r="N98" s="3913"/>
    </row>
    <row r="99" spans="1:18" ht="13.15" customHeight="1">
      <c r="A99" s="3917"/>
      <c r="B99" s="2602" t="s">
        <v>7</v>
      </c>
      <c r="C99" s="2602" t="s">
        <v>71</v>
      </c>
      <c r="D99" s="2576"/>
      <c r="E99" s="2608" t="s">
        <v>1475</v>
      </c>
      <c r="F99" s="2724" t="s">
        <v>1476</v>
      </c>
      <c r="G99" s="2724" t="s">
        <v>1477</v>
      </c>
      <c r="H99" s="2724" t="s">
        <v>1478</v>
      </c>
      <c r="I99" s="2724" t="s">
        <v>1479</v>
      </c>
      <c r="J99" s="2692" t="s">
        <v>1480</v>
      </c>
      <c r="K99" s="2602" t="s">
        <v>1481</v>
      </c>
      <c r="L99" s="2602" t="s">
        <v>319</v>
      </c>
      <c r="M99" s="2602" t="s">
        <v>7</v>
      </c>
      <c r="N99" s="3913"/>
    </row>
    <row r="100" spans="1:18" ht="15.75" customHeight="1">
      <c r="A100" s="3917"/>
      <c r="B100" s="2609" t="s">
        <v>17</v>
      </c>
      <c r="C100" s="2609" t="s">
        <v>79</v>
      </c>
      <c r="D100" s="2583"/>
      <c r="E100" s="2610" t="s">
        <v>24</v>
      </c>
      <c r="F100" s="2725" t="s">
        <v>25</v>
      </c>
      <c r="G100" s="2725" t="s">
        <v>26</v>
      </c>
      <c r="H100" s="2725" t="s">
        <v>27</v>
      </c>
      <c r="I100" s="2725" t="s">
        <v>28</v>
      </c>
      <c r="J100" s="2726" t="s">
        <v>29</v>
      </c>
      <c r="K100" s="2609" t="s">
        <v>30</v>
      </c>
      <c r="L100" s="2609" t="s">
        <v>31</v>
      </c>
      <c r="M100" s="2609" t="s">
        <v>17</v>
      </c>
      <c r="N100" s="3913"/>
    </row>
    <row r="101" spans="1:18" ht="13.15" customHeight="1">
      <c r="A101" s="3917"/>
      <c r="B101" s="2602"/>
      <c r="C101" s="2602"/>
      <c r="D101" s="2592" t="s">
        <v>1517</v>
      </c>
      <c r="E101" s="2608"/>
      <c r="F101" s="2703"/>
      <c r="G101" s="2703"/>
      <c r="H101" s="2703"/>
      <c r="I101" s="2703"/>
      <c r="J101" s="2703"/>
      <c r="K101" s="2703"/>
      <c r="L101" s="2700"/>
      <c r="M101" s="2602"/>
      <c r="N101" s="3913"/>
    </row>
    <row r="102" spans="1:18" s="2630" customFormat="1" ht="13.15" customHeight="1">
      <c r="A102" s="3917"/>
      <c r="B102" s="2629">
        <v>136</v>
      </c>
      <c r="C102" s="2609" t="s">
        <v>98</v>
      </c>
      <c r="D102" s="2583"/>
      <c r="E102" s="2625" t="s">
        <v>1553</v>
      </c>
      <c r="F102" s="2728">
        <v>0</v>
      </c>
      <c r="G102" s="2728">
        <v>0</v>
      </c>
      <c r="H102" s="2728">
        <v>0</v>
      </c>
      <c r="I102" s="2728">
        <v>0</v>
      </c>
      <c r="J102" s="2728">
        <f>SUM(F102:I102)</f>
        <v>0</v>
      </c>
      <c r="K102" s="2728"/>
      <c r="L102" s="2728">
        <f t="shared" ref="L102:L116" si="5">K102+J102</f>
        <v>0</v>
      </c>
      <c r="M102" s="2609">
        <f>M91+1</f>
        <v>136</v>
      </c>
      <c r="N102" s="3913"/>
      <c r="P102" s="2631"/>
      <c r="Q102" s="2568"/>
      <c r="R102" s="2568"/>
    </row>
    <row r="103" spans="1:18">
      <c r="A103" s="3917"/>
      <c r="B103" s="2627">
        <v>137</v>
      </c>
      <c r="C103" s="2615" t="s">
        <v>98</v>
      </c>
      <c r="D103" s="2589"/>
      <c r="E103" s="2599" t="s">
        <v>1554</v>
      </c>
      <c r="F103" s="2705">
        <v>0</v>
      </c>
      <c r="G103" s="2705">
        <v>0</v>
      </c>
      <c r="H103" s="2705">
        <v>0</v>
      </c>
      <c r="I103" s="2705">
        <v>0</v>
      </c>
      <c r="J103" s="2705">
        <f>SUM(F103:I103)</f>
        <v>0</v>
      </c>
      <c r="K103" s="2706"/>
      <c r="L103" s="2706">
        <f t="shared" si="5"/>
        <v>0</v>
      </c>
      <c r="M103" s="2615">
        <v>137</v>
      </c>
      <c r="N103" s="3913"/>
    </row>
    <row r="104" spans="1:18">
      <c r="A104" s="3917"/>
      <c r="B104" s="2627">
        <v>138</v>
      </c>
      <c r="C104" s="2615" t="s">
        <v>98</v>
      </c>
      <c r="D104" s="2589"/>
      <c r="E104" s="2599" t="s">
        <v>1555</v>
      </c>
      <c r="F104" s="2705"/>
      <c r="G104" s="2705"/>
      <c r="H104" s="2705"/>
      <c r="I104" s="2705">
        <v>12271</v>
      </c>
      <c r="J104" s="2705">
        <v>12271</v>
      </c>
      <c r="K104" s="2706"/>
      <c r="L104" s="2706">
        <v>12271</v>
      </c>
      <c r="M104" s="2615">
        <v>138</v>
      </c>
      <c r="N104" s="2614"/>
    </row>
    <row r="105" spans="1:18">
      <c r="A105" s="3917"/>
      <c r="B105" s="2627">
        <v>139</v>
      </c>
      <c r="C105" s="2632"/>
      <c r="D105" s="2590"/>
      <c r="E105" s="2599" t="s">
        <v>1556</v>
      </c>
      <c r="F105" s="2705">
        <v>0</v>
      </c>
      <c r="G105" s="2705">
        <v>0</v>
      </c>
      <c r="H105" s="2705">
        <v>0</v>
      </c>
      <c r="I105" s="2705">
        <v>0</v>
      </c>
      <c r="J105" s="2705">
        <f t="shared" ref="J105:J116" si="6">SUM(F105:I105)</f>
        <v>0</v>
      </c>
      <c r="K105" s="2706"/>
      <c r="L105" s="2706">
        <f t="shared" si="5"/>
        <v>0</v>
      </c>
      <c r="M105" s="2615">
        <v>139</v>
      </c>
      <c r="N105" s="2614"/>
    </row>
    <row r="106" spans="1:18">
      <c r="A106" s="3917"/>
      <c r="B106" s="2627">
        <v>140</v>
      </c>
      <c r="C106" s="2632"/>
      <c r="D106" s="2590"/>
      <c r="E106" s="2599" t="s">
        <v>1557</v>
      </c>
      <c r="F106" s="2705">
        <v>0</v>
      </c>
      <c r="G106" s="2705">
        <v>0</v>
      </c>
      <c r="H106" s="2705">
        <v>0</v>
      </c>
      <c r="I106" s="2705">
        <v>0</v>
      </c>
      <c r="J106" s="2705">
        <f t="shared" si="6"/>
        <v>0</v>
      </c>
      <c r="K106" s="2706"/>
      <c r="L106" s="2706">
        <f t="shared" si="5"/>
        <v>0</v>
      </c>
      <c r="M106" s="2615">
        <v>140</v>
      </c>
      <c r="N106" s="2614"/>
    </row>
    <row r="107" spans="1:18">
      <c r="A107" s="2633"/>
      <c r="B107" s="2627">
        <v>141</v>
      </c>
      <c r="C107" s="2632"/>
      <c r="D107" s="2590"/>
      <c r="E107" s="2599" t="s">
        <v>1558</v>
      </c>
      <c r="F107" s="2705">
        <v>0</v>
      </c>
      <c r="G107" s="2705">
        <v>0</v>
      </c>
      <c r="H107" s="2705">
        <v>0</v>
      </c>
      <c r="I107" s="2705">
        <v>0</v>
      </c>
      <c r="J107" s="2705">
        <f t="shared" si="6"/>
        <v>0</v>
      </c>
      <c r="K107" s="2706"/>
      <c r="L107" s="2706">
        <f t="shared" si="5"/>
        <v>0</v>
      </c>
      <c r="M107" s="2615">
        <v>141</v>
      </c>
      <c r="N107" s="2616"/>
    </row>
    <row r="108" spans="1:18">
      <c r="A108" s="2592"/>
      <c r="B108" s="2627">
        <v>142</v>
      </c>
      <c r="C108" s="2632"/>
      <c r="D108" s="2590"/>
      <c r="E108" s="2599" t="s">
        <v>1559</v>
      </c>
      <c r="F108" s="2705">
        <v>0</v>
      </c>
      <c r="G108" s="2705">
        <v>0</v>
      </c>
      <c r="H108" s="2705">
        <v>0</v>
      </c>
      <c r="I108" s="2705">
        <v>0</v>
      </c>
      <c r="J108" s="2705">
        <f t="shared" si="6"/>
        <v>0</v>
      </c>
      <c r="K108" s="2706"/>
      <c r="L108" s="2706">
        <f t="shared" si="5"/>
        <v>0</v>
      </c>
      <c r="M108" s="2615">
        <v>142</v>
      </c>
      <c r="N108" s="2616"/>
    </row>
    <row r="109" spans="1:18">
      <c r="A109" s="2592"/>
      <c r="B109" s="2627">
        <v>143</v>
      </c>
      <c r="C109" s="2632"/>
      <c r="D109" s="2590"/>
      <c r="E109" s="2599" t="s">
        <v>1560</v>
      </c>
      <c r="F109" s="2705">
        <v>0</v>
      </c>
      <c r="G109" s="2705">
        <v>0</v>
      </c>
      <c r="H109" s="2705">
        <v>0</v>
      </c>
      <c r="I109" s="2705">
        <v>0</v>
      </c>
      <c r="J109" s="2705">
        <f t="shared" si="6"/>
        <v>0</v>
      </c>
      <c r="K109" s="2706"/>
      <c r="L109" s="2706">
        <f t="shared" si="5"/>
        <v>0</v>
      </c>
      <c r="M109" s="2615">
        <v>143</v>
      </c>
      <c r="N109" s="2618"/>
    </row>
    <row r="110" spans="1:18">
      <c r="A110" s="2592"/>
      <c r="B110" s="2627">
        <v>144</v>
      </c>
      <c r="C110" s="2632"/>
      <c r="D110" s="2590"/>
      <c r="E110" s="2599" t="s">
        <v>1561</v>
      </c>
      <c r="F110" s="2705">
        <v>0</v>
      </c>
      <c r="G110" s="2705">
        <v>0</v>
      </c>
      <c r="H110" s="2705">
        <v>0</v>
      </c>
      <c r="I110" s="2705">
        <v>0</v>
      </c>
      <c r="J110" s="2705">
        <f t="shared" si="6"/>
        <v>0</v>
      </c>
      <c r="K110" s="2706"/>
      <c r="L110" s="2706">
        <f t="shared" si="5"/>
        <v>0</v>
      </c>
      <c r="M110" s="2615">
        <v>144</v>
      </c>
      <c r="N110" s="2616"/>
    </row>
    <row r="111" spans="1:18">
      <c r="A111" s="2592"/>
      <c r="B111" s="2627">
        <v>145</v>
      </c>
      <c r="C111" s="2632"/>
      <c r="D111" s="2590"/>
      <c r="E111" s="2599" t="s">
        <v>1562</v>
      </c>
      <c r="F111" s="2705">
        <v>0</v>
      </c>
      <c r="G111" s="2705">
        <v>0</v>
      </c>
      <c r="H111" s="2705">
        <v>0</v>
      </c>
      <c r="I111" s="2705">
        <v>0</v>
      </c>
      <c r="J111" s="2705">
        <f t="shared" si="6"/>
        <v>0</v>
      </c>
      <c r="K111" s="2706"/>
      <c r="L111" s="2706">
        <f t="shared" si="5"/>
        <v>0</v>
      </c>
      <c r="M111" s="2615">
        <v>145</v>
      </c>
      <c r="N111" s="2616"/>
    </row>
    <row r="112" spans="1:18">
      <c r="A112" s="2592"/>
      <c r="B112" s="2627">
        <v>146</v>
      </c>
      <c r="C112" s="2632"/>
      <c r="D112" s="2590"/>
      <c r="E112" s="2599" t="s">
        <v>1563</v>
      </c>
      <c r="F112" s="2705">
        <v>0</v>
      </c>
      <c r="G112" s="2705">
        <v>0</v>
      </c>
      <c r="H112" s="2705">
        <v>0</v>
      </c>
      <c r="I112" s="2705">
        <v>0</v>
      </c>
      <c r="J112" s="2705">
        <f t="shared" si="6"/>
        <v>0</v>
      </c>
      <c r="K112" s="2706"/>
      <c r="L112" s="2706">
        <f t="shared" si="5"/>
        <v>0</v>
      </c>
      <c r="M112" s="2615">
        <v>146</v>
      </c>
      <c r="N112" s="2616"/>
    </row>
    <row r="113" spans="1:14">
      <c r="A113" s="2592"/>
      <c r="B113" s="2627">
        <v>147</v>
      </c>
      <c r="C113" s="2632"/>
      <c r="D113" s="2590"/>
      <c r="E113" s="2599" t="s">
        <v>1564</v>
      </c>
      <c r="F113" s="2705">
        <v>0</v>
      </c>
      <c r="G113" s="2705">
        <v>0</v>
      </c>
      <c r="H113" s="2705">
        <v>0</v>
      </c>
      <c r="I113" s="2705">
        <v>0</v>
      </c>
      <c r="J113" s="2705">
        <f t="shared" si="6"/>
        <v>0</v>
      </c>
      <c r="K113" s="2706"/>
      <c r="L113" s="2706">
        <f t="shared" si="5"/>
        <v>0</v>
      </c>
      <c r="M113" s="2615">
        <v>147</v>
      </c>
      <c r="N113" s="2616"/>
    </row>
    <row r="114" spans="1:14">
      <c r="A114" s="2592"/>
      <c r="B114" s="2627">
        <v>148</v>
      </c>
      <c r="C114" s="2632"/>
      <c r="D114" s="2590"/>
      <c r="E114" s="2599" t="s">
        <v>1565</v>
      </c>
      <c r="F114" s="2705">
        <v>0</v>
      </c>
      <c r="G114" s="2705">
        <v>0</v>
      </c>
      <c r="H114" s="2705">
        <v>0</v>
      </c>
      <c r="I114" s="2705">
        <v>0</v>
      </c>
      <c r="J114" s="2705">
        <f t="shared" si="6"/>
        <v>0</v>
      </c>
      <c r="K114" s="2706"/>
      <c r="L114" s="2706">
        <f t="shared" si="5"/>
        <v>0</v>
      </c>
      <c r="M114" s="2615">
        <v>148</v>
      </c>
      <c r="N114" s="2618"/>
    </row>
    <row r="115" spans="1:14">
      <c r="A115" s="2592"/>
      <c r="B115" s="2627">
        <v>149</v>
      </c>
      <c r="C115" s="2632"/>
      <c r="D115" s="2590"/>
      <c r="E115" s="2599" t="s">
        <v>1566</v>
      </c>
      <c r="F115" s="2705">
        <v>0</v>
      </c>
      <c r="G115" s="2705">
        <v>0</v>
      </c>
      <c r="H115" s="2705">
        <v>0</v>
      </c>
      <c r="I115" s="2705">
        <v>0</v>
      </c>
      <c r="J115" s="2705">
        <f t="shared" si="6"/>
        <v>0</v>
      </c>
      <c r="K115" s="2706"/>
      <c r="L115" s="2706">
        <f t="shared" si="5"/>
        <v>0</v>
      </c>
      <c r="M115" s="2615">
        <v>149</v>
      </c>
      <c r="N115" s="2618"/>
    </row>
    <row r="116" spans="1:14">
      <c r="A116" s="2592"/>
      <c r="B116" s="2627">
        <v>150</v>
      </c>
      <c r="C116" s="2632"/>
      <c r="D116" s="2590"/>
      <c r="E116" s="2599" t="s">
        <v>1567</v>
      </c>
      <c r="F116" s="2705">
        <v>0</v>
      </c>
      <c r="G116" s="2705">
        <v>0</v>
      </c>
      <c r="H116" s="2705">
        <v>0</v>
      </c>
      <c r="I116" s="2705">
        <v>0</v>
      </c>
      <c r="J116" s="2705">
        <f t="shared" si="6"/>
        <v>0</v>
      </c>
      <c r="K116" s="2706"/>
      <c r="L116" s="2706">
        <f t="shared" si="5"/>
        <v>0</v>
      </c>
      <c r="M116" s="2615">
        <v>150</v>
      </c>
      <c r="N116" s="2618"/>
    </row>
    <row r="117" spans="1:14">
      <c r="A117" s="2592"/>
      <c r="B117" s="2615"/>
      <c r="C117" s="2632"/>
      <c r="D117" s="2590"/>
      <c r="E117" s="2599" t="s">
        <v>1568</v>
      </c>
      <c r="F117" s="2705">
        <f>SUM(F22:F46)+SUM(F57:F91)+SUM(F102:F116)</f>
        <v>0</v>
      </c>
      <c r="G117" s="2705">
        <f>SUM(G22:G46)+SUM(G57:G91)+SUM(G102:G116)</f>
        <v>5</v>
      </c>
      <c r="H117" s="2705">
        <f>SUM(H22:H46)+SUM(H57:H91)+SUM(H102:H116)</f>
        <v>239</v>
      </c>
      <c r="I117" s="2705">
        <f>SUM(I22:I46)+SUM(I57:I91)+SUM(I102:I116)</f>
        <v>12271</v>
      </c>
      <c r="J117" s="2705">
        <f>SUM(J22:J46)+SUM(J57:J91)+SUM(J102:J116)</f>
        <v>12515</v>
      </c>
      <c r="K117" s="2706"/>
      <c r="L117" s="2706">
        <f>F117+G117+H117+I117</f>
        <v>12515</v>
      </c>
      <c r="M117" s="2615"/>
      <c r="N117" s="2618"/>
    </row>
    <row r="118" spans="1:14">
      <c r="A118" s="2592"/>
      <c r="B118" s="2615">
        <v>151</v>
      </c>
      <c r="C118" s="2632"/>
      <c r="D118" s="2590"/>
      <c r="E118" s="2599" t="s">
        <v>1569</v>
      </c>
      <c r="F118" s="2705">
        <f>F117+F19</f>
        <v>0</v>
      </c>
      <c r="G118" s="2705">
        <f t="shared" ref="G118:J118" si="7">G117+G19</f>
        <v>28</v>
      </c>
      <c r="H118" s="2705">
        <f t="shared" si="7"/>
        <v>268</v>
      </c>
      <c r="I118" s="2705">
        <f t="shared" si="7"/>
        <v>12331</v>
      </c>
      <c r="J118" s="2705">
        <f t="shared" si="7"/>
        <v>12627</v>
      </c>
      <c r="K118" s="2706"/>
      <c r="L118" s="2706">
        <f>F118+G118+H118+I118</f>
        <v>12627</v>
      </c>
      <c r="M118" s="2615">
        <v>151</v>
      </c>
      <c r="N118" s="2618"/>
    </row>
    <row r="119" spans="1:14">
      <c r="A119" s="2592"/>
      <c r="B119" s="2626"/>
      <c r="C119" s="2602"/>
      <c r="D119" s="2592" t="s">
        <v>1570</v>
      </c>
      <c r="E119" s="2608"/>
      <c r="F119" s="2704">
        <v>0</v>
      </c>
      <c r="G119" s="2704">
        <v>0</v>
      </c>
      <c r="H119" s="2704">
        <v>0</v>
      </c>
      <c r="I119" s="2704">
        <v>0</v>
      </c>
      <c r="J119" s="2704"/>
      <c r="K119" s="2703"/>
      <c r="L119" s="2700"/>
      <c r="M119" s="2605"/>
      <c r="N119" s="2618"/>
    </row>
    <row r="120" spans="1:14">
      <c r="A120" s="2592"/>
      <c r="B120" s="2626"/>
      <c r="C120" s="2602"/>
      <c r="D120" s="2592" t="s">
        <v>1571</v>
      </c>
      <c r="E120" s="2608"/>
      <c r="F120" s="2704">
        <v>0</v>
      </c>
      <c r="G120" s="2704">
        <v>0</v>
      </c>
      <c r="H120" s="2704">
        <v>0</v>
      </c>
      <c r="I120" s="2704">
        <v>0</v>
      </c>
      <c r="J120" s="2704"/>
      <c r="K120" s="2703"/>
      <c r="L120" s="2700"/>
      <c r="M120" s="2605"/>
      <c r="N120" s="2618"/>
    </row>
    <row r="121" spans="1:14">
      <c r="A121" s="2592"/>
      <c r="B121" s="2626">
        <v>201</v>
      </c>
      <c r="C121" s="2602"/>
      <c r="D121" s="2620"/>
      <c r="E121" s="2608" t="s">
        <v>1572</v>
      </c>
      <c r="F121" s="2704">
        <v>0</v>
      </c>
      <c r="G121" s="2704">
        <v>0</v>
      </c>
      <c r="H121" s="2704">
        <v>0</v>
      </c>
      <c r="I121" s="2704">
        <v>0</v>
      </c>
      <c r="J121" s="2703">
        <f>SUM(F121:I121)</f>
        <v>0</v>
      </c>
      <c r="K121" s="2703"/>
      <c r="L121" s="2703">
        <f t="shared" ref="L121:L137" si="8">K121+J121</f>
        <v>0</v>
      </c>
      <c r="M121" s="2602">
        <v>201</v>
      </c>
      <c r="N121" s="2618"/>
    </row>
    <row r="122" spans="1:14">
      <c r="A122" s="2592"/>
      <c r="B122" s="2627">
        <v>202</v>
      </c>
      <c r="C122" s="2615" t="s">
        <v>98</v>
      </c>
      <c r="D122" s="2589"/>
      <c r="E122" s="2599" t="s">
        <v>1573</v>
      </c>
      <c r="F122" s="2705">
        <v>0</v>
      </c>
      <c r="G122" s="2705">
        <v>360</v>
      </c>
      <c r="H122" s="2705">
        <v>403</v>
      </c>
      <c r="I122" s="2705"/>
      <c r="J122" s="2706">
        <v>763</v>
      </c>
      <c r="K122" s="2706"/>
      <c r="L122" s="2706">
        <v>763</v>
      </c>
      <c r="M122" s="2615">
        <v>202</v>
      </c>
      <c r="N122" s="2618"/>
    </row>
    <row r="123" spans="1:14">
      <c r="A123" s="2592"/>
      <c r="B123" s="2627">
        <v>203</v>
      </c>
      <c r="C123" s="2615" t="s">
        <v>98</v>
      </c>
      <c r="D123" s="2589"/>
      <c r="E123" s="2599" t="s">
        <v>1574</v>
      </c>
      <c r="F123" s="2705">
        <v>0</v>
      </c>
      <c r="G123" s="2705"/>
      <c r="H123" s="2705"/>
      <c r="I123" s="2705"/>
      <c r="J123" s="2706"/>
      <c r="K123" s="2706"/>
      <c r="L123" s="2706"/>
      <c r="M123" s="2615">
        <v>203</v>
      </c>
      <c r="N123" s="2618"/>
    </row>
    <row r="124" spans="1:14">
      <c r="A124" s="2592"/>
      <c r="B124" s="2627">
        <v>204</v>
      </c>
      <c r="C124" s="2615"/>
      <c r="D124" s="2589"/>
      <c r="E124" s="2599" t="s">
        <v>1575</v>
      </c>
      <c r="F124" s="2705">
        <v>0</v>
      </c>
      <c r="G124" s="2705"/>
      <c r="H124" s="2705"/>
      <c r="I124" s="2705"/>
      <c r="J124" s="2706"/>
      <c r="K124" s="2706"/>
      <c r="L124" s="2706"/>
      <c r="M124" s="2615">
        <v>204</v>
      </c>
      <c r="N124" s="2618"/>
    </row>
    <row r="125" spans="1:14">
      <c r="A125" s="2592"/>
      <c r="B125" s="2627">
        <v>205</v>
      </c>
      <c r="C125" s="2615"/>
      <c r="D125" s="2589"/>
      <c r="E125" s="2634" t="s">
        <v>1576</v>
      </c>
      <c r="F125" s="2705">
        <v>0</v>
      </c>
      <c r="G125" s="2705"/>
      <c r="H125" s="2705"/>
      <c r="I125" s="2705"/>
      <c r="J125" s="2706"/>
      <c r="K125" s="2706"/>
      <c r="L125" s="2706"/>
      <c r="M125" s="2615">
        <v>205</v>
      </c>
      <c r="N125" s="2618"/>
    </row>
    <row r="126" spans="1:14">
      <c r="A126" s="2592"/>
      <c r="B126" s="2627">
        <v>206</v>
      </c>
      <c r="C126" s="2615"/>
      <c r="D126" s="2589"/>
      <c r="E126" s="2634" t="s">
        <v>1577</v>
      </c>
      <c r="F126" s="2705">
        <v>0</v>
      </c>
      <c r="G126" s="2705"/>
      <c r="H126" s="2705"/>
      <c r="I126" s="2705"/>
      <c r="J126" s="2706"/>
      <c r="K126" s="2706"/>
      <c r="L126" s="2706"/>
      <c r="M126" s="2615">
        <v>206</v>
      </c>
      <c r="N126" s="3908">
        <v>89</v>
      </c>
    </row>
    <row r="127" spans="1:14">
      <c r="A127" s="2592"/>
      <c r="B127" s="2627">
        <v>207</v>
      </c>
      <c r="C127" s="2615" t="s">
        <v>98</v>
      </c>
      <c r="D127" s="2589"/>
      <c r="E127" s="2634" t="s">
        <v>1578</v>
      </c>
      <c r="F127" s="2705">
        <v>0</v>
      </c>
      <c r="G127" s="2705"/>
      <c r="H127" s="2705"/>
      <c r="I127" s="2705"/>
      <c r="J127" s="2706"/>
      <c r="K127" s="2706"/>
      <c r="L127" s="2706"/>
      <c r="M127" s="2615">
        <v>207</v>
      </c>
      <c r="N127" s="3911"/>
    </row>
    <row r="128" spans="1:14">
      <c r="A128" s="2592"/>
      <c r="B128" s="2627">
        <v>208</v>
      </c>
      <c r="C128" s="2615" t="s">
        <v>98</v>
      </c>
      <c r="D128" s="2589"/>
      <c r="E128" s="2634" t="s">
        <v>1579</v>
      </c>
      <c r="F128" s="2705">
        <v>0</v>
      </c>
      <c r="G128" s="2705"/>
      <c r="H128" s="2705"/>
      <c r="I128" s="2705"/>
      <c r="J128" s="2706"/>
      <c r="K128" s="2706"/>
      <c r="L128" s="2706"/>
      <c r="M128" s="2615">
        <v>208</v>
      </c>
      <c r="N128" s="3911"/>
    </row>
    <row r="129" spans="1:14">
      <c r="A129" s="2592"/>
      <c r="B129" s="2627">
        <v>209</v>
      </c>
      <c r="C129" s="2615"/>
      <c r="D129" s="2589"/>
      <c r="E129" s="2634" t="s">
        <v>1580</v>
      </c>
      <c r="F129" s="2705">
        <v>0</v>
      </c>
      <c r="G129" s="2705"/>
      <c r="H129" s="2705"/>
      <c r="I129" s="2705"/>
      <c r="J129" s="2706"/>
      <c r="K129" s="2706"/>
      <c r="L129" s="2706"/>
      <c r="M129" s="2615">
        <v>209</v>
      </c>
      <c r="N129" s="3911"/>
    </row>
    <row r="130" spans="1:14">
      <c r="A130" s="2592"/>
      <c r="B130" s="2627">
        <v>210</v>
      </c>
      <c r="C130" s="2615" t="s">
        <v>98</v>
      </c>
      <c r="D130" s="2589"/>
      <c r="E130" s="2634" t="s">
        <v>1581</v>
      </c>
      <c r="F130" s="2705">
        <v>0</v>
      </c>
      <c r="G130" s="2705"/>
      <c r="H130" s="2705"/>
      <c r="I130" s="2705"/>
      <c r="J130" s="2706"/>
      <c r="K130" s="2706"/>
      <c r="L130" s="2706"/>
      <c r="M130" s="2615">
        <v>210</v>
      </c>
      <c r="N130" s="3911"/>
    </row>
    <row r="131" spans="1:14">
      <c r="A131" s="2592"/>
      <c r="B131" s="2627">
        <v>211</v>
      </c>
      <c r="C131" s="2615" t="s">
        <v>98</v>
      </c>
      <c r="D131" s="2589"/>
      <c r="E131" s="2634" t="s">
        <v>1582</v>
      </c>
      <c r="F131" s="2705">
        <v>0</v>
      </c>
      <c r="G131" s="2705"/>
      <c r="H131" s="2705"/>
      <c r="I131" s="2705"/>
      <c r="J131" s="2706"/>
      <c r="K131" s="2706"/>
      <c r="L131" s="2706"/>
      <c r="M131" s="2615">
        <v>211</v>
      </c>
      <c r="N131" s="3911"/>
    </row>
    <row r="132" spans="1:14">
      <c r="A132" s="2592"/>
      <c r="B132" s="2627">
        <v>212</v>
      </c>
      <c r="C132" s="2615" t="s">
        <v>98</v>
      </c>
      <c r="D132" s="2589"/>
      <c r="E132" s="2634" t="s">
        <v>1583</v>
      </c>
      <c r="F132" s="2705">
        <v>0</v>
      </c>
      <c r="G132" s="2705"/>
      <c r="H132" s="2705"/>
      <c r="I132" s="2705"/>
      <c r="J132" s="2706"/>
      <c r="K132" s="2706"/>
      <c r="L132" s="2706"/>
      <c r="M132" s="2615">
        <v>212</v>
      </c>
      <c r="N132" s="3911"/>
    </row>
    <row r="133" spans="1:14">
      <c r="A133" s="2592"/>
      <c r="B133" s="2627">
        <v>213</v>
      </c>
      <c r="C133" s="2615" t="s">
        <v>98</v>
      </c>
      <c r="D133" s="2589"/>
      <c r="E133" s="2634" t="s">
        <v>910</v>
      </c>
      <c r="F133" s="2705">
        <v>0</v>
      </c>
      <c r="G133" s="2705"/>
      <c r="H133" s="2705"/>
      <c r="I133" s="2705">
        <v>7212</v>
      </c>
      <c r="J133" s="2706">
        <v>7212</v>
      </c>
      <c r="K133" s="2706"/>
      <c r="L133" s="2706">
        <v>7212</v>
      </c>
      <c r="M133" s="2615">
        <v>213</v>
      </c>
      <c r="N133" s="3911"/>
    </row>
    <row r="134" spans="1:14">
      <c r="A134" s="2592"/>
      <c r="B134" s="2627">
        <v>214</v>
      </c>
      <c r="C134" s="2615"/>
      <c r="D134" s="2589"/>
      <c r="E134" s="2634" t="s">
        <v>1584</v>
      </c>
      <c r="F134" s="2705">
        <v>0</v>
      </c>
      <c r="G134" s="2705">
        <v>0</v>
      </c>
      <c r="H134" s="2705">
        <v>0</v>
      </c>
      <c r="I134" s="2705">
        <v>0</v>
      </c>
      <c r="J134" s="2706">
        <f t="shared" ref="J134:J137" si="9">SUM(F134:I134)</f>
        <v>0</v>
      </c>
      <c r="K134" s="2706"/>
      <c r="L134" s="2706">
        <f t="shared" si="8"/>
        <v>0</v>
      </c>
      <c r="M134" s="2615">
        <v>214</v>
      </c>
      <c r="N134" s="3911"/>
    </row>
    <row r="135" spans="1:14">
      <c r="A135" s="2592"/>
      <c r="B135" s="2627">
        <v>215</v>
      </c>
      <c r="C135" s="2615"/>
      <c r="D135" s="2589"/>
      <c r="E135" s="2634" t="s">
        <v>1585</v>
      </c>
      <c r="F135" s="2705">
        <v>0</v>
      </c>
      <c r="G135" s="2705">
        <v>0</v>
      </c>
      <c r="H135" s="2705">
        <v>0</v>
      </c>
      <c r="I135" s="2705">
        <v>0</v>
      </c>
      <c r="J135" s="2706">
        <f t="shared" si="9"/>
        <v>0</v>
      </c>
      <c r="K135" s="2706"/>
      <c r="L135" s="2706">
        <f t="shared" si="8"/>
        <v>0</v>
      </c>
      <c r="M135" s="2615">
        <v>215</v>
      </c>
      <c r="N135" s="3911"/>
    </row>
    <row r="136" spans="1:14" ht="13.15" customHeight="1">
      <c r="A136" s="2592"/>
      <c r="B136" s="2627">
        <v>216</v>
      </c>
      <c r="C136" s="2615" t="s">
        <v>98</v>
      </c>
      <c r="D136" s="2589"/>
      <c r="E136" s="2634" t="s">
        <v>1586</v>
      </c>
      <c r="F136" s="2705">
        <v>0</v>
      </c>
      <c r="G136" s="2705">
        <v>0</v>
      </c>
      <c r="H136" s="2705">
        <v>0</v>
      </c>
      <c r="I136" s="2705">
        <v>0</v>
      </c>
      <c r="J136" s="2706">
        <f t="shared" si="9"/>
        <v>0</v>
      </c>
      <c r="K136" s="2706"/>
      <c r="L136" s="2706">
        <f t="shared" si="8"/>
        <v>0</v>
      </c>
      <c r="M136" s="2615">
        <v>216</v>
      </c>
      <c r="N136" s="3911"/>
    </row>
    <row r="137" spans="1:14">
      <c r="A137" s="2592"/>
      <c r="B137" s="2629">
        <v>217</v>
      </c>
      <c r="C137" s="2609"/>
      <c r="D137" s="2583"/>
      <c r="E137" s="2625" t="s">
        <v>1587</v>
      </c>
      <c r="F137" s="2727">
        <v>0</v>
      </c>
      <c r="G137" s="2727">
        <v>0</v>
      </c>
      <c r="H137" s="2727">
        <v>0</v>
      </c>
      <c r="I137" s="2727">
        <v>0</v>
      </c>
      <c r="J137" s="2706">
        <f t="shared" si="9"/>
        <v>0</v>
      </c>
      <c r="K137" s="2728"/>
      <c r="L137" s="2728">
        <f t="shared" si="8"/>
        <v>0</v>
      </c>
      <c r="M137" s="2609">
        <v>217</v>
      </c>
      <c r="N137" s="3911"/>
    </row>
    <row r="138" spans="1:14" ht="15" customHeight="1">
      <c r="A138" s="2592"/>
      <c r="B138" s="2564" t="s">
        <v>2806</v>
      </c>
      <c r="C138" s="2565"/>
      <c r="D138" s="2565"/>
      <c r="E138" s="2565"/>
      <c r="F138" s="2708"/>
      <c r="G138" s="2708"/>
      <c r="H138" s="2708"/>
      <c r="I138" s="2708"/>
      <c r="J138" s="2709"/>
      <c r="K138" s="2566"/>
      <c r="L138" s="2565"/>
      <c r="M138" s="2567"/>
      <c r="N138" s="3912">
        <v>90</v>
      </c>
    </row>
    <row r="139" spans="1:14" ht="14.25" customHeight="1">
      <c r="A139" s="2592"/>
      <c r="B139" s="2570" t="s">
        <v>295</v>
      </c>
      <c r="C139" s="2571"/>
      <c r="D139" s="2571"/>
      <c r="E139" s="2572"/>
      <c r="F139" s="2711"/>
      <c r="G139" s="2711"/>
      <c r="H139" s="2711"/>
      <c r="I139" s="2711"/>
      <c r="J139" s="2712"/>
      <c r="K139" s="2573"/>
      <c r="L139" s="2571"/>
      <c r="M139" s="2574"/>
      <c r="N139" s="3913"/>
    </row>
    <row r="140" spans="1:14" ht="15.75" customHeight="1">
      <c r="A140" s="2592"/>
      <c r="B140" s="2623"/>
      <c r="C140" s="2583"/>
      <c r="D140" s="2583"/>
      <c r="E140" s="2624"/>
      <c r="F140" s="2714"/>
      <c r="G140" s="2715"/>
      <c r="H140" s="2714"/>
      <c r="I140" s="2714"/>
      <c r="J140" s="2716"/>
      <c r="K140" s="2585"/>
      <c r="L140" s="2584"/>
      <c r="M140" s="2625"/>
      <c r="N140" s="3913"/>
    </row>
    <row r="141" spans="1:14">
      <c r="A141" s="2592"/>
      <c r="B141" s="2588"/>
      <c r="C141" s="2589"/>
      <c r="D141" s="2589"/>
      <c r="E141" s="2590"/>
      <c r="F141" s="2717"/>
      <c r="G141" s="2715"/>
      <c r="H141" s="2715"/>
      <c r="I141" s="2715"/>
      <c r="J141" s="2716"/>
      <c r="K141" s="2580"/>
      <c r="L141" s="2592"/>
      <c r="M141" s="2608"/>
      <c r="N141" s="3913"/>
    </row>
    <row r="142" spans="1:14">
      <c r="A142" s="2592"/>
      <c r="B142" s="2593"/>
      <c r="C142" s="2594"/>
      <c r="D142" s="2595"/>
      <c r="E142" s="2596"/>
      <c r="F142" s="2718"/>
      <c r="G142" s="2719"/>
      <c r="H142" s="2719" t="s">
        <v>1469</v>
      </c>
      <c r="I142" s="2719"/>
      <c r="J142" s="2720"/>
      <c r="K142" s="2600"/>
      <c r="L142" s="2600"/>
      <c r="M142" s="2600"/>
      <c r="N142" s="3913"/>
    </row>
    <row r="143" spans="1:14">
      <c r="A143" s="2592"/>
      <c r="B143" s="2602"/>
      <c r="C143" s="2602"/>
      <c r="D143" s="2576"/>
      <c r="E143" s="2580"/>
      <c r="F143" s="2721"/>
      <c r="G143" s="2722" t="s">
        <v>1470</v>
      </c>
      <c r="H143" s="2722"/>
      <c r="I143" s="2722"/>
      <c r="J143" s="2723"/>
      <c r="K143" s="2605"/>
      <c r="L143" s="2605"/>
      <c r="M143" s="2605"/>
      <c r="N143" s="3913"/>
    </row>
    <row r="144" spans="1:14">
      <c r="A144" s="2592"/>
      <c r="B144" s="2602"/>
      <c r="C144" s="2602"/>
      <c r="D144" s="2576"/>
      <c r="E144" s="2580"/>
      <c r="F144" s="2724" t="s">
        <v>1471</v>
      </c>
      <c r="G144" s="2724" t="s">
        <v>1472</v>
      </c>
      <c r="H144" s="2724" t="s">
        <v>1473</v>
      </c>
      <c r="I144" s="2724"/>
      <c r="J144" s="2692" t="s">
        <v>1474</v>
      </c>
      <c r="K144" s="2605"/>
      <c r="L144" s="2605"/>
      <c r="M144" s="2605"/>
      <c r="N144" s="3913"/>
    </row>
    <row r="145" spans="1:18">
      <c r="A145" s="2592"/>
      <c r="B145" s="2602" t="s">
        <v>7</v>
      </c>
      <c r="C145" s="2602" t="s">
        <v>71</v>
      </c>
      <c r="D145" s="2576"/>
      <c r="E145" s="2608" t="s">
        <v>1475</v>
      </c>
      <c r="F145" s="2724" t="s">
        <v>1476</v>
      </c>
      <c r="G145" s="2724" t="s">
        <v>1477</v>
      </c>
      <c r="H145" s="2724" t="s">
        <v>1478</v>
      </c>
      <c r="I145" s="2724" t="s">
        <v>1479</v>
      </c>
      <c r="J145" s="2692" t="s">
        <v>1480</v>
      </c>
      <c r="K145" s="2602" t="s">
        <v>1481</v>
      </c>
      <c r="L145" s="2602" t="s">
        <v>319</v>
      </c>
      <c r="M145" s="2602" t="s">
        <v>7</v>
      </c>
      <c r="N145" s="3913"/>
    </row>
    <row r="146" spans="1:18">
      <c r="A146" s="2592"/>
      <c r="B146" s="2609" t="s">
        <v>17</v>
      </c>
      <c r="C146" s="2609" t="s">
        <v>79</v>
      </c>
      <c r="D146" s="2583"/>
      <c r="E146" s="2610" t="s">
        <v>24</v>
      </c>
      <c r="F146" s="2725" t="s">
        <v>25</v>
      </c>
      <c r="G146" s="2725" t="s">
        <v>26</v>
      </c>
      <c r="H146" s="2725" t="s">
        <v>27</v>
      </c>
      <c r="I146" s="2725" t="s">
        <v>28</v>
      </c>
      <c r="J146" s="2726" t="s">
        <v>29</v>
      </c>
      <c r="K146" s="2609" t="s">
        <v>30</v>
      </c>
      <c r="L146" s="2609" t="s">
        <v>31</v>
      </c>
      <c r="M146" s="2609" t="s">
        <v>17</v>
      </c>
      <c r="N146" s="3913"/>
    </row>
    <row r="147" spans="1:18">
      <c r="A147" s="2592"/>
      <c r="B147" s="2602"/>
      <c r="C147" s="2602"/>
      <c r="D147" s="2592" t="s">
        <v>1588</v>
      </c>
      <c r="E147" s="2608"/>
      <c r="F147" s="2704"/>
      <c r="G147" s="2704"/>
      <c r="H147" s="2704"/>
      <c r="I147" s="2704"/>
      <c r="J147" s="2723"/>
      <c r="K147" s="2703"/>
      <c r="L147" s="2700"/>
      <c r="M147" s="2602"/>
      <c r="N147" s="3913"/>
    </row>
    <row r="148" spans="1:18" s="2630" customFormat="1">
      <c r="A148" s="2580"/>
      <c r="B148" s="2629">
        <v>218</v>
      </c>
      <c r="C148" s="2609"/>
      <c r="D148" s="2583"/>
      <c r="E148" s="2625" t="s">
        <v>1114</v>
      </c>
      <c r="F148" s="2727"/>
      <c r="G148" s="2727"/>
      <c r="H148" s="2727"/>
      <c r="I148" s="2727"/>
      <c r="J148" s="2727">
        <f>SUM(F148:I148)</f>
        <v>0</v>
      </c>
      <c r="K148" s="2728"/>
      <c r="L148" s="2728">
        <f>K148+J148</f>
        <v>0</v>
      </c>
      <c r="M148" s="2609">
        <v>218</v>
      </c>
      <c r="N148" s="3913"/>
      <c r="P148" s="2631"/>
      <c r="Q148" s="2568"/>
      <c r="R148" s="2568"/>
    </row>
    <row r="149" spans="1:18">
      <c r="A149" s="2592"/>
      <c r="B149" s="2627">
        <v>219</v>
      </c>
      <c r="C149" s="2615"/>
      <c r="D149" s="2589"/>
      <c r="E149" s="2599" t="s">
        <v>1589</v>
      </c>
      <c r="F149" s="2705">
        <f t="shared" ref="F149:J149" si="10">SUM(F121:F137)+F148</f>
        <v>0</v>
      </c>
      <c r="G149" s="2705">
        <f t="shared" si="10"/>
        <v>360</v>
      </c>
      <c r="H149" s="2705">
        <f t="shared" si="10"/>
        <v>403</v>
      </c>
      <c r="I149" s="2705">
        <f t="shared" si="10"/>
        <v>7212</v>
      </c>
      <c r="J149" s="2705">
        <f t="shared" si="10"/>
        <v>7975</v>
      </c>
      <c r="K149" s="2706"/>
      <c r="L149" s="2706">
        <f>F149+G149+H149+I149</f>
        <v>7975</v>
      </c>
      <c r="M149" s="2615">
        <v>219</v>
      </c>
      <c r="N149" s="3913"/>
    </row>
    <row r="150" spans="1:18">
      <c r="A150" s="2592"/>
      <c r="B150" s="2626"/>
      <c r="C150" s="2602"/>
      <c r="D150" s="2592" t="s">
        <v>1590</v>
      </c>
      <c r="E150" s="2608"/>
      <c r="F150" s="2723"/>
      <c r="G150" s="2723"/>
      <c r="H150" s="2723"/>
      <c r="I150" s="2723"/>
      <c r="J150" s="2723"/>
      <c r="K150" s="2703"/>
      <c r="L150" s="2700"/>
      <c r="M150" s="2602"/>
      <c r="N150" s="2620"/>
    </row>
    <row r="151" spans="1:18">
      <c r="A151" s="2592"/>
      <c r="B151" s="2626">
        <v>220</v>
      </c>
      <c r="C151" s="2602"/>
      <c r="D151" s="2620"/>
      <c r="E151" s="2608" t="s">
        <v>1572</v>
      </c>
      <c r="F151" s="2704"/>
      <c r="G151" s="2704"/>
      <c r="H151" s="2704"/>
      <c r="I151" s="2704"/>
      <c r="J151" s="2704">
        <f>SUM(F151:I151)</f>
        <v>0</v>
      </c>
      <c r="K151" s="3687" t="s">
        <v>104</v>
      </c>
      <c r="L151" s="2781">
        <f t="shared" ref="L151:L168" si="11">J151</f>
        <v>0</v>
      </c>
      <c r="M151" s="2602">
        <v>220</v>
      </c>
      <c r="N151" s="2620"/>
    </row>
    <row r="152" spans="1:18">
      <c r="A152" s="2592"/>
      <c r="B152" s="2627">
        <v>221</v>
      </c>
      <c r="C152" s="2615" t="s">
        <v>98</v>
      </c>
      <c r="D152" s="2589"/>
      <c r="E152" s="2599" t="s">
        <v>1573</v>
      </c>
      <c r="F152" s="2705"/>
      <c r="G152" s="2705"/>
      <c r="H152" s="2705"/>
      <c r="I152" s="2705"/>
      <c r="J152" s="2705">
        <f>SUM(F152:I152)</f>
        <v>0</v>
      </c>
      <c r="K152" s="2707" t="s">
        <v>104</v>
      </c>
      <c r="L152" s="2706">
        <f t="shared" si="11"/>
        <v>0</v>
      </c>
      <c r="M152" s="2615">
        <v>221</v>
      </c>
      <c r="N152" s="2620"/>
    </row>
    <row r="153" spans="1:18">
      <c r="A153" s="2592"/>
      <c r="B153" s="2627">
        <v>222</v>
      </c>
      <c r="C153" s="2615" t="s">
        <v>98</v>
      </c>
      <c r="D153" s="2589"/>
      <c r="E153" s="2599" t="s">
        <v>1574</v>
      </c>
      <c r="F153" s="2705"/>
      <c r="G153" s="2705"/>
      <c r="H153" s="2705"/>
      <c r="I153" s="2705"/>
      <c r="J153" s="2705">
        <f t="shared" ref="J153:J168" si="12">SUM(F153:I153)</f>
        <v>0</v>
      </c>
      <c r="K153" s="2707" t="s">
        <v>104</v>
      </c>
      <c r="L153" s="2706">
        <f t="shared" si="11"/>
        <v>0</v>
      </c>
      <c r="M153" s="2615">
        <v>222</v>
      </c>
      <c r="N153" s="2620"/>
    </row>
    <row r="154" spans="1:18">
      <c r="A154" s="2592"/>
      <c r="B154" s="2627">
        <v>223</v>
      </c>
      <c r="C154" s="2615"/>
      <c r="D154" s="2589"/>
      <c r="E154" s="2599" t="s">
        <v>1575</v>
      </c>
      <c r="F154" s="2705"/>
      <c r="G154" s="2705"/>
      <c r="H154" s="2705"/>
      <c r="I154" s="2705"/>
      <c r="J154" s="2705">
        <f t="shared" si="12"/>
        <v>0</v>
      </c>
      <c r="K154" s="2707" t="s">
        <v>104</v>
      </c>
      <c r="L154" s="2706">
        <f t="shared" si="11"/>
        <v>0</v>
      </c>
      <c r="M154" s="2615">
        <v>223</v>
      </c>
      <c r="N154" s="2620"/>
    </row>
    <row r="155" spans="1:18">
      <c r="A155" s="2592"/>
      <c r="B155" s="2627">
        <v>224</v>
      </c>
      <c r="C155" s="2615"/>
      <c r="D155" s="2589"/>
      <c r="E155" s="2599" t="s">
        <v>1576</v>
      </c>
      <c r="F155" s="2705"/>
      <c r="G155" s="2705"/>
      <c r="H155" s="2705"/>
      <c r="I155" s="2705"/>
      <c r="J155" s="2705">
        <f t="shared" si="12"/>
        <v>0</v>
      </c>
      <c r="K155" s="2707" t="s">
        <v>104</v>
      </c>
      <c r="L155" s="2706">
        <f t="shared" si="11"/>
        <v>0</v>
      </c>
      <c r="M155" s="2615">
        <v>224</v>
      </c>
      <c r="N155" s="2620"/>
    </row>
    <row r="156" spans="1:18">
      <c r="A156" s="2592"/>
      <c r="B156" s="2627">
        <v>225</v>
      </c>
      <c r="C156" s="2615"/>
      <c r="D156" s="2589"/>
      <c r="E156" s="2599" t="s">
        <v>1577</v>
      </c>
      <c r="F156" s="2705"/>
      <c r="G156" s="2705"/>
      <c r="H156" s="2705"/>
      <c r="I156" s="2705"/>
      <c r="J156" s="2705">
        <f t="shared" si="12"/>
        <v>0</v>
      </c>
      <c r="K156" s="2707" t="s">
        <v>104</v>
      </c>
      <c r="L156" s="2706">
        <f t="shared" si="11"/>
        <v>0</v>
      </c>
      <c r="M156" s="2615">
        <v>225</v>
      </c>
      <c r="N156" s="2620"/>
    </row>
    <row r="157" spans="1:18">
      <c r="A157" s="2592"/>
      <c r="B157" s="2627">
        <v>226</v>
      </c>
      <c r="C157" s="2615" t="s">
        <v>98</v>
      </c>
      <c r="D157" s="2589"/>
      <c r="E157" s="2599" t="s">
        <v>1578</v>
      </c>
      <c r="F157" s="2705"/>
      <c r="G157" s="2705"/>
      <c r="H157" s="2705"/>
      <c r="I157" s="2705"/>
      <c r="J157" s="2705">
        <f t="shared" si="12"/>
        <v>0</v>
      </c>
      <c r="K157" s="2707" t="s">
        <v>104</v>
      </c>
      <c r="L157" s="2706">
        <f t="shared" si="11"/>
        <v>0</v>
      </c>
      <c r="M157" s="2615">
        <v>226</v>
      </c>
      <c r="N157" s="2620"/>
    </row>
    <row r="158" spans="1:18">
      <c r="A158" s="2592"/>
      <c r="B158" s="2627">
        <v>227</v>
      </c>
      <c r="C158" s="2615" t="s">
        <v>98</v>
      </c>
      <c r="D158" s="2589"/>
      <c r="E158" s="2599" t="s">
        <v>1579</v>
      </c>
      <c r="F158" s="2705"/>
      <c r="G158" s="2705"/>
      <c r="H158" s="2705"/>
      <c r="I158" s="2705"/>
      <c r="J158" s="2705">
        <f t="shared" si="12"/>
        <v>0</v>
      </c>
      <c r="K158" s="2707" t="s">
        <v>104</v>
      </c>
      <c r="L158" s="2706">
        <f t="shared" si="11"/>
        <v>0</v>
      </c>
      <c r="M158" s="2615">
        <v>227</v>
      </c>
      <c r="N158" s="2620"/>
    </row>
    <row r="159" spans="1:18">
      <c r="A159" s="2592"/>
      <c r="B159" s="2627">
        <v>228</v>
      </c>
      <c r="C159" s="2615"/>
      <c r="D159" s="2589"/>
      <c r="E159" s="2599" t="s">
        <v>1580</v>
      </c>
      <c r="F159" s="2705"/>
      <c r="G159" s="2705"/>
      <c r="H159" s="2705"/>
      <c r="I159" s="2705"/>
      <c r="J159" s="2705">
        <f t="shared" si="12"/>
        <v>0</v>
      </c>
      <c r="K159" s="2707" t="s">
        <v>104</v>
      </c>
      <c r="L159" s="2706">
        <f t="shared" si="11"/>
        <v>0</v>
      </c>
      <c r="M159" s="2615">
        <v>228</v>
      </c>
      <c r="N159" s="2620"/>
    </row>
    <row r="160" spans="1:18">
      <c r="A160" s="2592"/>
      <c r="B160" s="2627">
        <v>229</v>
      </c>
      <c r="C160" s="2615" t="s">
        <v>98</v>
      </c>
      <c r="D160" s="2589"/>
      <c r="E160" s="2599" t="s">
        <v>1581</v>
      </c>
      <c r="F160" s="2705"/>
      <c r="G160" s="2705"/>
      <c r="H160" s="2705"/>
      <c r="I160" s="2705"/>
      <c r="J160" s="2705">
        <f t="shared" si="12"/>
        <v>0</v>
      </c>
      <c r="K160" s="2707" t="s">
        <v>104</v>
      </c>
      <c r="L160" s="2706">
        <f t="shared" si="11"/>
        <v>0</v>
      </c>
      <c r="M160" s="2615">
        <v>229</v>
      </c>
      <c r="N160" s="2620"/>
    </row>
    <row r="161" spans="1:14">
      <c r="A161" s="2592"/>
      <c r="B161" s="2627">
        <v>230</v>
      </c>
      <c r="C161" s="2615" t="s">
        <v>98</v>
      </c>
      <c r="D161" s="2589"/>
      <c r="E161" s="2599" t="s">
        <v>1582</v>
      </c>
      <c r="F161" s="2705"/>
      <c r="G161" s="2705"/>
      <c r="H161" s="2705"/>
      <c r="I161" s="2705"/>
      <c r="J161" s="2705">
        <f t="shared" si="12"/>
        <v>0</v>
      </c>
      <c r="K161" s="2707" t="s">
        <v>104</v>
      </c>
      <c r="L161" s="2706">
        <f t="shared" si="11"/>
        <v>0</v>
      </c>
      <c r="M161" s="2615">
        <v>230</v>
      </c>
      <c r="N161" s="2620"/>
    </row>
    <row r="162" spans="1:14">
      <c r="A162" s="2592"/>
      <c r="B162" s="2627">
        <v>231</v>
      </c>
      <c r="C162" s="2615" t="s">
        <v>98</v>
      </c>
      <c r="D162" s="2589"/>
      <c r="E162" s="2599" t="s">
        <v>1583</v>
      </c>
      <c r="F162" s="2705"/>
      <c r="G162" s="2705"/>
      <c r="H162" s="2705"/>
      <c r="I162" s="2705"/>
      <c r="J162" s="2705">
        <f t="shared" si="12"/>
        <v>0</v>
      </c>
      <c r="K162" s="2707" t="s">
        <v>104</v>
      </c>
      <c r="L162" s="2706">
        <f t="shared" si="11"/>
        <v>0</v>
      </c>
      <c r="M162" s="2615">
        <v>231</v>
      </c>
      <c r="N162" s="2620"/>
    </row>
    <row r="163" spans="1:14" ht="14.45" customHeight="1">
      <c r="A163" s="3916" t="s">
        <v>3406</v>
      </c>
      <c r="B163" s="2627">
        <v>232</v>
      </c>
      <c r="C163" s="2615" t="s">
        <v>98</v>
      </c>
      <c r="D163" s="2589"/>
      <c r="E163" s="2599" t="s">
        <v>910</v>
      </c>
      <c r="F163" s="2705"/>
      <c r="G163" s="2705"/>
      <c r="H163" s="2705"/>
      <c r="I163" s="2705"/>
      <c r="J163" s="2705"/>
      <c r="K163" s="2707" t="s">
        <v>104</v>
      </c>
      <c r="L163" s="2706">
        <f t="shared" si="11"/>
        <v>0</v>
      </c>
      <c r="M163" s="2615">
        <v>232</v>
      </c>
      <c r="N163" s="2620"/>
    </row>
    <row r="164" spans="1:14">
      <c r="A164" s="3916"/>
      <c r="B164" s="2627">
        <v>233</v>
      </c>
      <c r="C164" s="2615"/>
      <c r="D164" s="2589"/>
      <c r="E164" s="2599" t="s">
        <v>1584</v>
      </c>
      <c r="F164" s="2705"/>
      <c r="G164" s="2705"/>
      <c r="H164" s="2705"/>
      <c r="I164" s="2705"/>
      <c r="J164" s="2705">
        <f t="shared" si="12"/>
        <v>0</v>
      </c>
      <c r="K164" s="2707" t="s">
        <v>104</v>
      </c>
      <c r="L164" s="2706">
        <f t="shared" si="11"/>
        <v>0</v>
      </c>
      <c r="M164" s="2615">
        <v>233</v>
      </c>
      <c r="N164" s="2620"/>
    </row>
    <row r="165" spans="1:14">
      <c r="A165" s="3916"/>
      <c r="B165" s="2627">
        <v>234</v>
      </c>
      <c r="C165" s="2615"/>
      <c r="D165" s="2589"/>
      <c r="E165" s="2599" t="s">
        <v>1585</v>
      </c>
      <c r="F165" s="2705"/>
      <c r="G165" s="2705"/>
      <c r="H165" s="2705"/>
      <c r="I165" s="2705"/>
      <c r="J165" s="2705">
        <f t="shared" si="12"/>
        <v>0</v>
      </c>
      <c r="K165" s="2707" t="s">
        <v>104</v>
      </c>
      <c r="L165" s="2706">
        <f t="shared" si="11"/>
        <v>0</v>
      </c>
      <c r="M165" s="2615">
        <v>234</v>
      </c>
      <c r="N165" s="2620"/>
    </row>
    <row r="166" spans="1:14">
      <c r="A166" s="3916"/>
      <c r="B166" s="2627">
        <v>235</v>
      </c>
      <c r="C166" s="2615" t="s">
        <v>98</v>
      </c>
      <c r="D166" s="2589"/>
      <c r="E166" s="2599" t="s">
        <v>1586</v>
      </c>
      <c r="F166" s="2705"/>
      <c r="G166" s="2705"/>
      <c r="H166" s="2705"/>
      <c r="I166" s="2705"/>
      <c r="J166" s="2705">
        <f t="shared" si="12"/>
        <v>0</v>
      </c>
      <c r="K166" s="2707" t="s">
        <v>104</v>
      </c>
      <c r="L166" s="2706">
        <f t="shared" si="11"/>
        <v>0</v>
      </c>
      <c r="M166" s="2615">
        <v>235</v>
      </c>
      <c r="N166" s="2620"/>
    </row>
    <row r="167" spans="1:14">
      <c r="A167" s="3916"/>
      <c r="B167" s="2627">
        <v>236</v>
      </c>
      <c r="C167" s="2615"/>
      <c r="D167" s="2589"/>
      <c r="E167" s="2599" t="s">
        <v>1587</v>
      </c>
      <c r="F167" s="2705"/>
      <c r="G167" s="2705"/>
      <c r="H167" s="2705"/>
      <c r="I167" s="2705"/>
      <c r="J167" s="2705">
        <f t="shared" si="12"/>
        <v>0</v>
      </c>
      <c r="K167" s="2707" t="s">
        <v>104</v>
      </c>
      <c r="L167" s="2706">
        <f t="shared" si="11"/>
        <v>0</v>
      </c>
      <c r="M167" s="2615">
        <v>236</v>
      </c>
      <c r="N167" s="2620"/>
    </row>
    <row r="168" spans="1:14" ht="13.15" customHeight="1">
      <c r="A168" s="3916"/>
      <c r="B168" s="2627">
        <v>237</v>
      </c>
      <c r="C168" s="2615"/>
      <c r="D168" s="2589"/>
      <c r="E168" s="2599" t="s">
        <v>1114</v>
      </c>
      <c r="F168" s="2705"/>
      <c r="G168" s="2705"/>
      <c r="H168" s="2705"/>
      <c r="I168" s="2705"/>
      <c r="J168" s="2705">
        <f t="shared" si="12"/>
        <v>0</v>
      </c>
      <c r="K168" s="2707" t="s">
        <v>104</v>
      </c>
      <c r="L168" s="2706">
        <f t="shared" si="11"/>
        <v>0</v>
      </c>
      <c r="M168" s="2615">
        <v>237</v>
      </c>
      <c r="N168" s="2620"/>
    </row>
    <row r="169" spans="1:14" ht="13.15" customHeight="1">
      <c r="A169" s="3916"/>
      <c r="B169" s="2627">
        <v>238</v>
      </c>
      <c r="C169" s="2615"/>
      <c r="D169" s="2589"/>
      <c r="E169" s="2599" t="s">
        <v>1591</v>
      </c>
      <c r="F169" s="2705">
        <f>SUM(F151:F168)</f>
        <v>0</v>
      </c>
      <c r="G169" s="2705">
        <f>SUM(G151:G168)</f>
        <v>0</v>
      </c>
      <c r="H169" s="2705">
        <f>SUM(H151:H168)</f>
        <v>0</v>
      </c>
      <c r="I169" s="2705">
        <f>SUM(I151:I168)</f>
        <v>0</v>
      </c>
      <c r="J169" s="2705">
        <f>SUM(J151:J168)</f>
        <v>0</v>
      </c>
      <c r="K169" s="2707" t="s">
        <v>104</v>
      </c>
      <c r="L169" s="2706">
        <f>F169+G169+H169+I169</f>
        <v>0</v>
      </c>
      <c r="M169" s="2615">
        <v>238</v>
      </c>
      <c r="N169" s="2620"/>
    </row>
    <row r="170" spans="1:14" ht="13.15" customHeight="1">
      <c r="A170" s="3916"/>
      <c r="B170" s="2626"/>
      <c r="C170" s="2602"/>
      <c r="D170" s="2592" t="s">
        <v>1592</v>
      </c>
      <c r="E170" s="2608"/>
      <c r="F170" s="2704"/>
      <c r="G170" s="2704"/>
      <c r="H170" s="2704"/>
      <c r="I170" s="2704"/>
      <c r="J170" s="2723"/>
      <c r="K170" s="2703"/>
      <c r="L170" s="2700"/>
      <c r="M170" s="2602"/>
      <c r="N170" s="2620"/>
    </row>
    <row r="171" spans="1:14" ht="13.15" customHeight="1">
      <c r="A171" s="3916"/>
      <c r="B171" s="2629">
        <v>301</v>
      </c>
      <c r="C171" s="2609"/>
      <c r="D171" s="2583"/>
      <c r="E171" s="2625" t="s">
        <v>1572</v>
      </c>
      <c r="F171" s="2727"/>
      <c r="G171" s="2727"/>
      <c r="H171" s="2727"/>
      <c r="I171" s="2727"/>
      <c r="J171" s="2727">
        <f>SUM(F171:I171)</f>
        <v>0</v>
      </c>
      <c r="K171" s="2728"/>
      <c r="L171" s="2728">
        <f>K171+J171</f>
        <v>0</v>
      </c>
      <c r="M171" s="2609">
        <v>301</v>
      </c>
      <c r="N171" s="3908" t="s">
        <v>3206</v>
      </c>
    </row>
    <row r="172" spans="1:14" ht="13.15" customHeight="1">
      <c r="A172" s="3916"/>
      <c r="B172" s="2626"/>
      <c r="C172" s="2602"/>
      <c r="D172" s="2620"/>
      <c r="E172" s="2608" t="s">
        <v>1593</v>
      </c>
      <c r="F172" s="2723"/>
      <c r="G172" s="2723"/>
      <c r="H172" s="2723"/>
      <c r="I172" s="2723"/>
      <c r="J172" s="2723"/>
      <c r="K172" s="2703"/>
      <c r="L172" s="2700"/>
      <c r="M172" s="2602"/>
      <c r="N172" s="3911"/>
    </row>
    <row r="173" spans="1:14" ht="13.15" customHeight="1">
      <c r="A173" s="3916"/>
      <c r="B173" s="2626">
        <v>302</v>
      </c>
      <c r="C173" s="2602" t="s">
        <v>98</v>
      </c>
      <c r="D173" s="2620"/>
      <c r="E173" s="2592" t="s">
        <v>1594</v>
      </c>
      <c r="F173" s="2704">
        <v>0</v>
      </c>
      <c r="G173" s="2704">
        <v>0</v>
      </c>
      <c r="H173" s="2704">
        <v>0</v>
      </c>
      <c r="I173" s="2704">
        <v>0</v>
      </c>
      <c r="J173" s="2704">
        <v>0</v>
      </c>
      <c r="K173" s="3687" t="s">
        <v>104</v>
      </c>
      <c r="L173" s="2781">
        <f>J173</f>
        <v>0</v>
      </c>
      <c r="M173" s="2602">
        <v>302</v>
      </c>
      <c r="N173" s="3911"/>
    </row>
    <row r="174" spans="1:14" ht="13.15" customHeight="1">
      <c r="A174" s="3916"/>
      <c r="B174" s="2627">
        <v>303</v>
      </c>
      <c r="C174" s="2615" t="s">
        <v>98</v>
      </c>
      <c r="D174" s="2589"/>
      <c r="E174" s="2590" t="s">
        <v>1595</v>
      </c>
      <c r="F174" s="2705">
        <v>0</v>
      </c>
      <c r="G174" s="2705">
        <v>0</v>
      </c>
      <c r="H174" s="2705">
        <v>0</v>
      </c>
      <c r="I174" s="2705">
        <v>0</v>
      </c>
      <c r="J174" s="2705">
        <v>0</v>
      </c>
      <c r="K174" s="2707" t="s">
        <v>104</v>
      </c>
      <c r="L174" s="2706">
        <f>J174</f>
        <v>0</v>
      </c>
      <c r="M174" s="2615">
        <v>303</v>
      </c>
      <c r="N174" s="3911"/>
    </row>
    <row r="175" spans="1:14" ht="13.15" customHeight="1">
      <c r="A175" s="3916"/>
      <c r="B175" s="2627">
        <v>304</v>
      </c>
      <c r="C175" s="2615" t="s">
        <v>98</v>
      </c>
      <c r="D175" s="2589"/>
      <c r="E175" s="2590" t="s">
        <v>1596</v>
      </c>
      <c r="F175" s="2705">
        <v>0</v>
      </c>
      <c r="G175" s="2705">
        <v>0</v>
      </c>
      <c r="H175" s="2705">
        <v>0</v>
      </c>
      <c r="I175" s="2705">
        <v>0</v>
      </c>
      <c r="J175" s="2705">
        <v>0</v>
      </c>
      <c r="K175" s="2706"/>
      <c r="L175" s="2706">
        <f t="shared" ref="L175:L182" si="13">K175+J175</f>
        <v>0</v>
      </c>
      <c r="M175" s="2615">
        <v>304</v>
      </c>
      <c r="N175" s="3911"/>
    </row>
    <row r="176" spans="1:14" ht="13.15" customHeight="1">
      <c r="A176" s="3916"/>
      <c r="B176" s="2627">
        <v>305</v>
      </c>
      <c r="C176" s="2615" t="s">
        <v>98</v>
      </c>
      <c r="D176" s="2589"/>
      <c r="E176" s="2590" t="s">
        <v>1597</v>
      </c>
      <c r="F176" s="2705">
        <v>0</v>
      </c>
      <c r="G176" s="2705">
        <v>0</v>
      </c>
      <c r="H176" s="2705">
        <v>2910</v>
      </c>
      <c r="I176" s="2705"/>
      <c r="J176" s="2705">
        <v>2910</v>
      </c>
      <c r="K176" s="2706"/>
      <c r="L176" s="2706">
        <v>2910</v>
      </c>
      <c r="M176" s="2615">
        <v>305</v>
      </c>
      <c r="N176" s="3911"/>
    </row>
    <row r="177" spans="1:15" ht="13.15" customHeight="1">
      <c r="A177" s="3916"/>
      <c r="B177" s="2627">
        <v>306</v>
      </c>
      <c r="C177" s="2615" t="s">
        <v>98</v>
      </c>
      <c r="D177" s="2589"/>
      <c r="E177" s="2590" t="s">
        <v>1598</v>
      </c>
      <c r="F177" s="2705">
        <v>0</v>
      </c>
      <c r="G177" s="2705">
        <v>0</v>
      </c>
      <c r="H177" s="2705"/>
      <c r="I177" s="2705"/>
      <c r="J177" s="2705"/>
      <c r="K177" s="2706"/>
      <c r="L177" s="2706"/>
      <c r="M177" s="2615">
        <v>306</v>
      </c>
      <c r="N177" s="3911"/>
    </row>
    <row r="178" spans="1:15">
      <c r="A178" s="3916"/>
      <c r="B178" s="2627">
        <v>307</v>
      </c>
      <c r="C178" s="2615" t="s">
        <v>98</v>
      </c>
      <c r="D178" s="2589"/>
      <c r="E178" s="2590" t="s">
        <v>1599</v>
      </c>
      <c r="F178" s="2705">
        <v>0</v>
      </c>
      <c r="G178" s="2705">
        <v>0</v>
      </c>
      <c r="H178" s="2705">
        <v>22</v>
      </c>
      <c r="I178" s="2705"/>
      <c r="J178" s="2705">
        <v>22</v>
      </c>
      <c r="K178" s="2706"/>
      <c r="L178" s="2706">
        <v>22</v>
      </c>
      <c r="M178" s="2615">
        <v>307</v>
      </c>
      <c r="N178" s="3911"/>
    </row>
    <row r="179" spans="1:15">
      <c r="A179" s="3916"/>
      <c r="B179" s="2627">
        <v>308</v>
      </c>
      <c r="C179" s="2615"/>
      <c r="D179" s="2589"/>
      <c r="E179" s="2590" t="s">
        <v>1598</v>
      </c>
      <c r="F179" s="2705">
        <v>0</v>
      </c>
      <c r="G179" s="2705">
        <v>0</v>
      </c>
      <c r="H179" s="2705">
        <v>0</v>
      </c>
      <c r="I179" s="2705">
        <v>0</v>
      </c>
      <c r="J179" s="2705">
        <v>0</v>
      </c>
      <c r="K179" s="2706"/>
      <c r="L179" s="2706">
        <f t="shared" si="13"/>
        <v>0</v>
      </c>
      <c r="M179" s="2615">
        <v>308</v>
      </c>
      <c r="N179" s="3911"/>
    </row>
    <row r="180" spans="1:15">
      <c r="A180" s="3916"/>
      <c r="B180" s="2627">
        <v>309</v>
      </c>
      <c r="C180" s="2615"/>
      <c r="D180" s="2589"/>
      <c r="E180" s="2599" t="s">
        <v>1576</v>
      </c>
      <c r="F180" s="2705">
        <v>0</v>
      </c>
      <c r="G180" s="2705">
        <v>0</v>
      </c>
      <c r="H180" s="2705">
        <v>0</v>
      </c>
      <c r="I180" s="2705">
        <v>0</v>
      </c>
      <c r="J180" s="2705">
        <v>0</v>
      </c>
      <c r="K180" s="2706"/>
      <c r="L180" s="2706">
        <f t="shared" si="13"/>
        <v>0</v>
      </c>
      <c r="M180" s="2615">
        <v>309</v>
      </c>
      <c r="N180" s="3911"/>
    </row>
    <row r="181" spans="1:15">
      <c r="A181" s="3916"/>
      <c r="B181" s="2627">
        <v>310</v>
      </c>
      <c r="C181" s="2615"/>
      <c r="D181" s="2589"/>
      <c r="E181" s="2599" t="s">
        <v>1577</v>
      </c>
      <c r="F181" s="2705">
        <v>0</v>
      </c>
      <c r="G181" s="2705">
        <v>0</v>
      </c>
      <c r="H181" s="2705">
        <v>0</v>
      </c>
      <c r="I181" s="2705">
        <v>0</v>
      </c>
      <c r="J181" s="2705">
        <v>0</v>
      </c>
      <c r="K181" s="2706"/>
      <c r="L181" s="2706">
        <f t="shared" si="13"/>
        <v>0</v>
      </c>
      <c r="M181" s="2615">
        <v>310</v>
      </c>
      <c r="N181" s="3911"/>
    </row>
    <row r="182" spans="1:15" ht="32.25" customHeight="1">
      <c r="A182" s="3916"/>
      <c r="B182" s="2627">
        <v>311</v>
      </c>
      <c r="C182" s="2615" t="s">
        <v>98</v>
      </c>
      <c r="D182" s="2589"/>
      <c r="E182" s="2599" t="s">
        <v>1578</v>
      </c>
      <c r="F182" s="2705">
        <v>0</v>
      </c>
      <c r="G182" s="2705">
        <v>0</v>
      </c>
      <c r="H182" s="2705">
        <v>0</v>
      </c>
      <c r="I182" s="2705">
        <v>0</v>
      </c>
      <c r="J182" s="2705">
        <v>0</v>
      </c>
      <c r="K182" s="2706"/>
      <c r="L182" s="2706">
        <f t="shared" si="13"/>
        <v>0</v>
      </c>
      <c r="M182" s="2615">
        <v>311</v>
      </c>
      <c r="N182" s="3911"/>
    </row>
    <row r="183" spans="1:15" ht="21" customHeight="1">
      <c r="A183" s="3910" t="s">
        <v>3015</v>
      </c>
      <c r="B183" s="2564" t="s">
        <v>2806</v>
      </c>
      <c r="C183" s="2565"/>
      <c r="D183" s="2565"/>
      <c r="E183" s="2565"/>
      <c r="F183" s="2708"/>
      <c r="G183" s="2708"/>
      <c r="H183" s="2708"/>
      <c r="I183" s="2708"/>
      <c r="J183" s="2709"/>
      <c r="K183" s="2566"/>
      <c r="L183" s="2565"/>
      <c r="M183" s="2567"/>
      <c r="N183" s="3912" t="s">
        <v>3208</v>
      </c>
      <c r="O183" s="2630"/>
    </row>
    <row r="184" spans="1:15" ht="12.75" customHeight="1">
      <c r="A184" s="3918"/>
      <c r="B184" s="2570" t="s">
        <v>295</v>
      </c>
      <c r="C184" s="2571"/>
      <c r="D184" s="2571"/>
      <c r="E184" s="2572"/>
      <c r="F184" s="2711"/>
      <c r="G184" s="2711"/>
      <c r="H184" s="2711"/>
      <c r="I184" s="2711"/>
      <c r="J184" s="2712"/>
      <c r="K184" s="2573"/>
      <c r="L184" s="2571"/>
      <c r="M184" s="2574"/>
      <c r="N184" s="3913"/>
      <c r="O184" s="2630"/>
    </row>
    <row r="185" spans="1:15" ht="12.75" customHeight="1">
      <c r="A185" s="3918"/>
      <c r="B185" s="2623"/>
      <c r="C185" s="2583"/>
      <c r="D185" s="2583"/>
      <c r="E185" s="2624"/>
      <c r="F185" s="2714"/>
      <c r="G185" s="2715"/>
      <c r="H185" s="2714"/>
      <c r="I185" s="2714"/>
      <c r="J185" s="2716"/>
      <c r="K185" s="2585"/>
      <c r="L185" s="2584"/>
      <c r="M185" s="2625"/>
      <c r="N185" s="3913"/>
      <c r="O185" s="2630"/>
    </row>
    <row r="186" spans="1:15" ht="12.75" customHeight="1">
      <c r="A186" s="3918"/>
      <c r="B186" s="2588"/>
      <c r="C186" s="2589"/>
      <c r="D186" s="2589"/>
      <c r="E186" s="2590"/>
      <c r="F186" s="2717"/>
      <c r="G186" s="2715"/>
      <c r="H186" s="2715"/>
      <c r="I186" s="2715"/>
      <c r="J186" s="2716"/>
      <c r="K186" s="2580"/>
      <c r="L186" s="2592"/>
      <c r="M186" s="2608"/>
      <c r="N186" s="3913"/>
      <c r="O186" s="2630"/>
    </row>
    <row r="187" spans="1:15" ht="12.75" customHeight="1">
      <c r="A187" s="3918"/>
      <c r="B187" s="2593"/>
      <c r="C187" s="2594"/>
      <c r="D187" s="2595"/>
      <c r="E187" s="2596"/>
      <c r="F187" s="2718"/>
      <c r="G187" s="2719"/>
      <c r="H187" s="2719" t="s">
        <v>1469</v>
      </c>
      <c r="I187" s="2719"/>
      <c r="J187" s="2720"/>
      <c r="K187" s="2600"/>
      <c r="L187" s="2600"/>
      <c r="M187" s="2600"/>
      <c r="N187" s="3913"/>
      <c r="O187" s="2630"/>
    </row>
    <row r="188" spans="1:15" ht="12.75" customHeight="1">
      <c r="A188" s="3918"/>
      <c r="B188" s="2602"/>
      <c r="C188" s="2602"/>
      <c r="D188" s="2576"/>
      <c r="E188" s="2580"/>
      <c r="F188" s="2721"/>
      <c r="G188" s="2722" t="s">
        <v>1470</v>
      </c>
      <c r="H188" s="2722"/>
      <c r="I188" s="2722"/>
      <c r="J188" s="2723"/>
      <c r="K188" s="2605"/>
      <c r="L188" s="2605"/>
      <c r="M188" s="2605"/>
      <c r="N188" s="3913"/>
      <c r="O188" s="2630"/>
    </row>
    <row r="189" spans="1:15" ht="12.75" customHeight="1">
      <c r="A189" s="3918"/>
      <c r="B189" s="2602"/>
      <c r="C189" s="2602"/>
      <c r="D189" s="2576"/>
      <c r="E189" s="2580"/>
      <c r="F189" s="2724" t="s">
        <v>1471</v>
      </c>
      <c r="G189" s="2724" t="s">
        <v>1472</v>
      </c>
      <c r="H189" s="2724" t="s">
        <v>1473</v>
      </c>
      <c r="I189" s="2724"/>
      <c r="J189" s="2692" t="s">
        <v>1474</v>
      </c>
      <c r="K189" s="2605"/>
      <c r="L189" s="2605"/>
      <c r="M189" s="2605"/>
      <c r="N189" s="3913"/>
    </row>
    <row r="190" spans="1:15" ht="12.75" customHeight="1">
      <c r="A190" s="3918"/>
      <c r="B190" s="2602" t="s">
        <v>7</v>
      </c>
      <c r="C190" s="2602" t="s">
        <v>71</v>
      </c>
      <c r="D190" s="2576"/>
      <c r="E190" s="2608" t="s">
        <v>1475</v>
      </c>
      <c r="F190" s="2724" t="s">
        <v>1476</v>
      </c>
      <c r="G190" s="2724" t="s">
        <v>1477</v>
      </c>
      <c r="H190" s="2724" t="s">
        <v>1478</v>
      </c>
      <c r="I190" s="2724" t="s">
        <v>1479</v>
      </c>
      <c r="J190" s="2692" t="s">
        <v>1480</v>
      </c>
      <c r="K190" s="2602" t="s">
        <v>1481</v>
      </c>
      <c r="L190" s="2602" t="s">
        <v>319</v>
      </c>
      <c r="M190" s="2602" t="s">
        <v>7</v>
      </c>
      <c r="N190" s="3913"/>
    </row>
    <row r="191" spans="1:15" ht="18" customHeight="1">
      <c r="A191" s="3918"/>
      <c r="B191" s="2609" t="s">
        <v>17</v>
      </c>
      <c r="C191" s="2609" t="s">
        <v>79</v>
      </c>
      <c r="D191" s="2583"/>
      <c r="E191" s="2610" t="s">
        <v>24</v>
      </c>
      <c r="F191" s="2725" t="s">
        <v>25</v>
      </c>
      <c r="G191" s="2725" t="s">
        <v>26</v>
      </c>
      <c r="H191" s="2725" t="s">
        <v>27</v>
      </c>
      <c r="I191" s="2725" t="s">
        <v>28</v>
      </c>
      <c r="J191" s="2726" t="s">
        <v>29</v>
      </c>
      <c r="K191" s="2609" t="s">
        <v>30</v>
      </c>
      <c r="L191" s="2609" t="s">
        <v>31</v>
      </c>
      <c r="M191" s="2609" t="s">
        <v>17</v>
      </c>
      <c r="N191" s="3913"/>
    </row>
    <row r="192" spans="1:15" ht="12.75" customHeight="1">
      <c r="A192" s="3919"/>
      <c r="B192" s="2602"/>
      <c r="C192" s="2602"/>
      <c r="D192" s="2592" t="s">
        <v>1600</v>
      </c>
      <c r="E192" s="2608"/>
      <c r="F192" s="2723"/>
      <c r="G192" s="2723"/>
      <c r="H192" s="2723"/>
      <c r="I192" s="2723"/>
      <c r="J192" s="2723"/>
      <c r="K192" s="2701"/>
      <c r="L192" s="2700"/>
      <c r="M192" s="2602"/>
      <c r="N192" s="3913"/>
    </row>
    <row r="193" spans="1:18" s="2630" customFormat="1" ht="13.15" customHeight="1">
      <c r="A193" s="3919"/>
      <c r="B193" s="2629">
        <v>312</v>
      </c>
      <c r="C193" s="2609" t="s">
        <v>98</v>
      </c>
      <c r="D193" s="2583"/>
      <c r="E193" s="2625" t="s">
        <v>1579</v>
      </c>
      <c r="F193" s="2727">
        <v>0</v>
      </c>
      <c r="G193" s="2727">
        <v>0</v>
      </c>
      <c r="H193" s="2727">
        <v>0</v>
      </c>
      <c r="I193" s="2727">
        <v>0</v>
      </c>
      <c r="J193" s="2727">
        <f>SUM(F193:I193)</f>
        <v>0</v>
      </c>
      <c r="K193" s="2728"/>
      <c r="L193" s="2728">
        <f t="shared" ref="L193:L197" si="14">K193+J193</f>
        <v>0</v>
      </c>
      <c r="M193" s="2609">
        <v>312</v>
      </c>
      <c r="N193" s="3913"/>
      <c r="P193" s="2631"/>
      <c r="Q193" s="2568"/>
      <c r="R193" s="2568"/>
    </row>
    <row r="194" spans="1:18">
      <c r="A194" s="3919"/>
      <c r="B194" s="2626">
        <v>313</v>
      </c>
      <c r="C194" s="2602"/>
      <c r="D194" s="2620"/>
      <c r="E194" s="2608" t="s">
        <v>1580</v>
      </c>
      <c r="F194" s="2704">
        <v>0</v>
      </c>
      <c r="G194" s="2704">
        <v>0</v>
      </c>
      <c r="H194" s="2704">
        <v>0</v>
      </c>
      <c r="I194" s="2704">
        <v>0</v>
      </c>
      <c r="J194" s="2704">
        <f>SUM(F194:I194)</f>
        <v>0</v>
      </c>
      <c r="K194" s="2701"/>
      <c r="L194" s="2703">
        <f t="shared" si="14"/>
        <v>0</v>
      </c>
      <c r="M194" s="2602">
        <v>313</v>
      </c>
      <c r="N194" s="3913"/>
    </row>
    <row r="195" spans="1:18">
      <c r="A195" s="3919"/>
      <c r="B195" s="2627">
        <v>314</v>
      </c>
      <c r="C195" s="2615" t="s">
        <v>98</v>
      </c>
      <c r="D195" s="2589"/>
      <c r="E195" s="2599" t="s">
        <v>1581</v>
      </c>
      <c r="F195" s="2705">
        <v>0</v>
      </c>
      <c r="G195" s="2705">
        <v>0</v>
      </c>
      <c r="H195" s="2705">
        <v>0</v>
      </c>
      <c r="I195" s="2705">
        <v>0</v>
      </c>
      <c r="J195" s="2705">
        <f t="shared" ref="J195:J197" si="15">SUM(F195:I195)</f>
        <v>0</v>
      </c>
      <c r="K195" s="2706"/>
      <c r="L195" s="2706">
        <f t="shared" si="14"/>
        <v>0</v>
      </c>
      <c r="M195" s="2615">
        <v>314</v>
      </c>
      <c r="N195" s="2614"/>
    </row>
    <row r="196" spans="1:18">
      <c r="A196" s="3919"/>
      <c r="B196" s="2627">
        <v>315</v>
      </c>
      <c r="C196" s="2615" t="s">
        <v>98</v>
      </c>
      <c r="D196" s="2589"/>
      <c r="E196" s="2599" t="s">
        <v>1582</v>
      </c>
      <c r="F196" s="2705">
        <v>0</v>
      </c>
      <c r="G196" s="2705">
        <v>0</v>
      </c>
      <c r="H196" s="2705">
        <v>0</v>
      </c>
      <c r="I196" s="2705">
        <v>0</v>
      </c>
      <c r="J196" s="2705">
        <f t="shared" si="15"/>
        <v>0</v>
      </c>
      <c r="K196" s="2707"/>
      <c r="L196" s="2706">
        <f t="shared" si="14"/>
        <v>0</v>
      </c>
      <c r="M196" s="2615">
        <v>315</v>
      </c>
      <c r="N196" s="2614"/>
    </row>
    <row r="197" spans="1:18">
      <c r="A197" s="3919"/>
      <c r="B197" s="2627">
        <v>316</v>
      </c>
      <c r="C197" s="2615" t="s">
        <v>98</v>
      </c>
      <c r="D197" s="2589"/>
      <c r="E197" s="2599" t="s">
        <v>1583</v>
      </c>
      <c r="F197" s="2705">
        <v>0</v>
      </c>
      <c r="G197" s="2705">
        <v>0</v>
      </c>
      <c r="H197" s="2705">
        <v>0</v>
      </c>
      <c r="I197" s="2705">
        <v>0</v>
      </c>
      <c r="J197" s="2705">
        <f t="shared" si="15"/>
        <v>0</v>
      </c>
      <c r="K197" s="2706"/>
      <c r="L197" s="2706">
        <f t="shared" si="14"/>
        <v>0</v>
      </c>
      <c r="M197" s="2615">
        <v>316</v>
      </c>
      <c r="N197" s="2614"/>
    </row>
    <row r="198" spans="1:18">
      <c r="A198" s="3919"/>
      <c r="B198" s="2627">
        <v>317</v>
      </c>
      <c r="C198" s="2615" t="s">
        <v>98</v>
      </c>
      <c r="D198" s="2589"/>
      <c r="E198" s="2599" t="s">
        <v>910</v>
      </c>
      <c r="F198" s="2705">
        <v>0</v>
      </c>
      <c r="G198" s="2705"/>
      <c r="H198" s="2705"/>
      <c r="I198" s="2705">
        <v>2406</v>
      </c>
      <c r="J198" s="2705">
        <v>2406</v>
      </c>
      <c r="K198" s="2707"/>
      <c r="L198" s="2706">
        <v>2406</v>
      </c>
      <c r="M198" s="2615">
        <v>317</v>
      </c>
      <c r="N198" s="2616"/>
    </row>
    <row r="199" spans="1:18">
      <c r="A199" s="3919"/>
      <c r="B199" s="2627">
        <v>318</v>
      </c>
      <c r="C199" s="2615"/>
      <c r="D199" s="2589"/>
      <c r="E199" s="2599" t="s">
        <v>1584</v>
      </c>
      <c r="F199" s="2705">
        <v>0</v>
      </c>
      <c r="G199" s="2705"/>
      <c r="H199" s="2705"/>
      <c r="I199" s="2705"/>
      <c r="J199" s="2705"/>
      <c r="K199" s="2707"/>
      <c r="L199" s="2706"/>
      <c r="M199" s="2615">
        <v>318</v>
      </c>
      <c r="N199" s="2616"/>
    </row>
    <row r="200" spans="1:18">
      <c r="A200" s="2592"/>
      <c r="B200" s="2627">
        <v>319</v>
      </c>
      <c r="C200" s="2615"/>
      <c r="D200" s="2589"/>
      <c r="E200" s="2599" t="s">
        <v>1601</v>
      </c>
      <c r="F200" s="2705">
        <v>0</v>
      </c>
      <c r="G200" s="2705"/>
      <c r="H200" s="2705"/>
      <c r="I200" s="2705"/>
      <c r="J200" s="2705"/>
      <c r="K200" s="2706"/>
      <c r="L200" s="2706"/>
      <c r="M200" s="2615">
        <v>319</v>
      </c>
      <c r="N200" s="2618"/>
    </row>
    <row r="201" spans="1:18">
      <c r="A201" s="2592"/>
      <c r="B201" s="2627">
        <v>320</v>
      </c>
      <c r="C201" s="2615" t="s">
        <v>98</v>
      </c>
      <c r="D201" s="2589"/>
      <c r="E201" s="2599" t="s">
        <v>1586</v>
      </c>
      <c r="F201" s="2705">
        <v>0</v>
      </c>
      <c r="G201" s="2705"/>
      <c r="H201" s="2705"/>
      <c r="I201" s="2705"/>
      <c r="J201" s="2705"/>
      <c r="K201" s="2706"/>
      <c r="L201" s="2706"/>
      <c r="M201" s="2615">
        <v>320</v>
      </c>
      <c r="N201" s="2616"/>
    </row>
    <row r="202" spans="1:18">
      <c r="A202" s="2592"/>
      <c r="B202" s="2627">
        <v>321</v>
      </c>
      <c r="C202" s="2615"/>
      <c r="D202" s="2589"/>
      <c r="E202" s="2599" t="s">
        <v>1587</v>
      </c>
      <c r="F202" s="2705">
        <v>0</v>
      </c>
      <c r="G202" s="2705"/>
      <c r="H202" s="2705"/>
      <c r="I202" s="2705"/>
      <c r="J202" s="2705"/>
      <c r="K202" s="2707"/>
      <c r="L202" s="2706"/>
      <c r="M202" s="2615">
        <v>321</v>
      </c>
      <c r="N202" s="2616"/>
    </row>
    <row r="203" spans="1:18">
      <c r="A203" s="2592"/>
      <c r="B203" s="2627">
        <v>322</v>
      </c>
      <c r="C203" s="2615"/>
      <c r="D203" s="2589"/>
      <c r="E203" s="2599" t="s">
        <v>1114</v>
      </c>
      <c r="F203" s="2705">
        <v>0</v>
      </c>
      <c r="G203" s="2705">
        <v>1</v>
      </c>
      <c r="H203" s="2705"/>
      <c r="I203" s="2705"/>
      <c r="J203" s="2705">
        <v>1</v>
      </c>
      <c r="K203" s="2707"/>
      <c r="L203" s="2706">
        <v>1</v>
      </c>
      <c r="M203" s="2615">
        <v>322</v>
      </c>
      <c r="N203" s="2616"/>
    </row>
    <row r="204" spans="1:18">
      <c r="A204" s="2592"/>
      <c r="B204" s="2627">
        <v>323</v>
      </c>
      <c r="C204" s="2615"/>
      <c r="D204" s="2589"/>
      <c r="E204" s="2599" t="s">
        <v>1602</v>
      </c>
      <c r="F204" s="2705">
        <f t="shared" ref="F204:I204" si="16">SUM(F171:F182)+SUM(F193:F203)</f>
        <v>0</v>
      </c>
      <c r="G204" s="2705">
        <f t="shared" si="16"/>
        <v>1</v>
      </c>
      <c r="H204" s="2705">
        <f>SUM(H171:H182)+SUM(H193:H203)</f>
        <v>2932</v>
      </c>
      <c r="I204" s="2705">
        <f t="shared" si="16"/>
        <v>2406</v>
      </c>
      <c r="J204" s="2705">
        <f>SUM(J171:J182)+SUM(J193:J203)</f>
        <v>5339</v>
      </c>
      <c r="K204" s="2706"/>
      <c r="L204" s="2706">
        <f>F204+G204+H204+I204</f>
        <v>5339</v>
      </c>
      <c r="M204" s="2615">
        <v>323</v>
      </c>
      <c r="N204" s="2616"/>
    </row>
    <row r="205" spans="1:18">
      <c r="A205" s="2592"/>
      <c r="B205" s="2627">
        <v>324</v>
      </c>
      <c r="C205" s="2615"/>
      <c r="D205" s="2589"/>
      <c r="E205" s="2599" t="s">
        <v>1603</v>
      </c>
      <c r="F205" s="2705">
        <f>F149+F169+F204</f>
        <v>0</v>
      </c>
      <c r="G205" s="2705">
        <f t="shared" ref="G205:J205" si="17">G149+G169+G204</f>
        <v>361</v>
      </c>
      <c r="H205" s="2705">
        <f t="shared" si="17"/>
        <v>3335</v>
      </c>
      <c r="I205" s="2705">
        <f t="shared" si="17"/>
        <v>9618</v>
      </c>
      <c r="J205" s="2705">
        <f t="shared" si="17"/>
        <v>13314</v>
      </c>
      <c r="K205" s="2706"/>
      <c r="L205" s="2706">
        <f>F205+G205+H205+I205</f>
        <v>13314</v>
      </c>
      <c r="M205" s="2615">
        <v>324</v>
      </c>
      <c r="N205" s="2618"/>
    </row>
    <row r="206" spans="1:18">
      <c r="A206" s="2592"/>
      <c r="B206" s="2626"/>
      <c r="C206" s="2602"/>
      <c r="D206" s="2592" t="s">
        <v>1604</v>
      </c>
      <c r="E206" s="2608"/>
      <c r="F206" s="2723">
        <v>0</v>
      </c>
      <c r="G206" s="2723">
        <v>0</v>
      </c>
      <c r="H206" s="2723">
        <v>0</v>
      </c>
      <c r="I206" s="2723">
        <v>0</v>
      </c>
      <c r="J206" s="2723"/>
      <c r="K206" s="2703"/>
      <c r="L206" s="2700"/>
      <c r="M206" s="2602"/>
      <c r="N206" s="2618"/>
    </row>
    <row r="207" spans="1:18">
      <c r="A207" s="2592"/>
      <c r="B207" s="2626"/>
      <c r="C207" s="2602"/>
      <c r="D207" s="2592" t="s">
        <v>1605</v>
      </c>
      <c r="E207" s="2608"/>
      <c r="F207" s="2723">
        <v>0</v>
      </c>
      <c r="G207" s="2723">
        <v>0</v>
      </c>
      <c r="H207" s="2723">
        <v>0</v>
      </c>
      <c r="I207" s="2723">
        <v>0</v>
      </c>
      <c r="J207" s="2723"/>
      <c r="K207" s="2703"/>
      <c r="L207" s="2700"/>
      <c r="M207" s="2602"/>
      <c r="N207" s="2618"/>
    </row>
    <row r="208" spans="1:18">
      <c r="A208" s="2592"/>
      <c r="B208" s="2626">
        <v>401</v>
      </c>
      <c r="C208" s="2602"/>
      <c r="D208" s="2620"/>
      <c r="E208" s="2608" t="s">
        <v>1572</v>
      </c>
      <c r="F208" s="2704">
        <v>0</v>
      </c>
      <c r="G208" s="2704"/>
      <c r="H208" s="2704">
        <v>8</v>
      </c>
      <c r="I208" s="2704"/>
      <c r="J208" s="2704">
        <v>8</v>
      </c>
      <c r="K208" s="2703"/>
      <c r="L208" s="2703">
        <v>8</v>
      </c>
      <c r="M208" s="2602">
        <v>401</v>
      </c>
      <c r="N208" s="2618"/>
    </row>
    <row r="209" spans="1:14">
      <c r="A209" s="2592"/>
      <c r="B209" s="2627">
        <v>402</v>
      </c>
      <c r="C209" s="2615"/>
      <c r="D209" s="2589"/>
      <c r="E209" s="2599" t="s">
        <v>1606</v>
      </c>
      <c r="F209" s="2705">
        <v>0</v>
      </c>
      <c r="G209" s="2705">
        <v>0</v>
      </c>
      <c r="H209" s="2705"/>
      <c r="I209" s="2705"/>
      <c r="J209" s="2705"/>
      <c r="K209" s="2706"/>
      <c r="L209" s="2706"/>
      <c r="M209" s="2615">
        <v>402</v>
      </c>
      <c r="N209" s="2618"/>
    </row>
    <row r="210" spans="1:14">
      <c r="A210" s="2592"/>
      <c r="B210" s="2627">
        <v>403</v>
      </c>
      <c r="C210" s="2615"/>
      <c r="D210" s="2589"/>
      <c r="E210" s="2599" t="s">
        <v>1607</v>
      </c>
      <c r="F210" s="2705">
        <v>0</v>
      </c>
      <c r="G210" s="2705">
        <v>0</v>
      </c>
      <c r="H210" s="2705"/>
      <c r="I210" s="2705"/>
      <c r="J210" s="2705"/>
      <c r="K210" s="2706"/>
      <c r="L210" s="2706"/>
      <c r="M210" s="2615">
        <v>403</v>
      </c>
      <c r="N210" s="2618"/>
    </row>
    <row r="211" spans="1:14">
      <c r="A211" s="2592"/>
      <c r="B211" s="2627">
        <v>404</v>
      </c>
      <c r="C211" s="2615"/>
      <c r="D211" s="2589"/>
      <c r="E211" s="2599" t="s">
        <v>1608</v>
      </c>
      <c r="F211" s="2705">
        <v>0</v>
      </c>
      <c r="G211" s="2705">
        <v>0</v>
      </c>
      <c r="H211" s="2705"/>
      <c r="I211" s="2705"/>
      <c r="J211" s="2705"/>
      <c r="K211" s="2706"/>
      <c r="L211" s="2706"/>
      <c r="M211" s="2615">
        <v>404</v>
      </c>
      <c r="N211" s="2618"/>
    </row>
    <row r="212" spans="1:14">
      <c r="A212" s="2592"/>
      <c r="B212" s="2627">
        <v>405</v>
      </c>
      <c r="C212" s="2615"/>
      <c r="D212" s="2589"/>
      <c r="E212" s="2599" t="s">
        <v>1609</v>
      </c>
      <c r="F212" s="2705">
        <v>0</v>
      </c>
      <c r="G212" s="2705">
        <v>0</v>
      </c>
      <c r="H212" s="2705"/>
      <c r="I212" s="2705"/>
      <c r="J212" s="2705"/>
      <c r="K212" s="2706"/>
      <c r="L212" s="2706"/>
      <c r="M212" s="2615">
        <v>405</v>
      </c>
      <c r="N212" s="3908">
        <v>91</v>
      </c>
    </row>
    <row r="213" spans="1:14">
      <c r="A213" s="2592"/>
      <c r="B213" s="2627">
        <v>406</v>
      </c>
      <c r="C213" s="2615"/>
      <c r="D213" s="2589"/>
      <c r="E213" s="2599" t="s">
        <v>1610</v>
      </c>
      <c r="F213" s="2705">
        <v>0</v>
      </c>
      <c r="G213" s="2705">
        <v>0</v>
      </c>
      <c r="H213" s="2705"/>
      <c r="I213" s="2705"/>
      <c r="J213" s="2705"/>
      <c r="K213" s="2706"/>
      <c r="L213" s="2706"/>
      <c r="M213" s="2615">
        <v>406</v>
      </c>
      <c r="N213" s="3909"/>
    </row>
    <row r="214" spans="1:14" ht="13.15" customHeight="1">
      <c r="A214" s="2592"/>
      <c r="B214" s="2627">
        <v>407</v>
      </c>
      <c r="C214" s="2615"/>
      <c r="D214" s="2589"/>
      <c r="E214" s="2599" t="s">
        <v>1611</v>
      </c>
      <c r="F214" s="2705">
        <v>0</v>
      </c>
      <c r="G214" s="2705">
        <v>0</v>
      </c>
      <c r="H214" s="2705"/>
      <c r="I214" s="2705"/>
      <c r="J214" s="2705"/>
      <c r="K214" s="2706"/>
      <c r="L214" s="2706"/>
      <c r="M214" s="2615">
        <v>407</v>
      </c>
      <c r="N214" s="3909"/>
    </row>
    <row r="215" spans="1:14">
      <c r="A215" s="2592"/>
      <c r="B215" s="2627">
        <v>408</v>
      </c>
      <c r="C215" s="2615"/>
      <c r="D215" s="2589"/>
      <c r="E215" s="2599" t="s">
        <v>1612</v>
      </c>
      <c r="F215" s="2705">
        <v>0</v>
      </c>
      <c r="G215" s="2705">
        <v>0</v>
      </c>
      <c r="H215" s="2705"/>
      <c r="I215" s="2705"/>
      <c r="J215" s="2705"/>
      <c r="K215" s="2706"/>
      <c r="L215" s="2706"/>
      <c r="M215" s="2615">
        <v>408</v>
      </c>
      <c r="N215" s="3909"/>
    </row>
    <row r="216" spans="1:14">
      <c r="A216" s="2592"/>
      <c r="B216" s="2627">
        <v>409</v>
      </c>
      <c r="C216" s="2615" t="s">
        <v>98</v>
      </c>
      <c r="D216" s="2589"/>
      <c r="E216" s="2599" t="s">
        <v>1613</v>
      </c>
      <c r="F216" s="2705">
        <v>0</v>
      </c>
      <c r="G216" s="2705">
        <v>0</v>
      </c>
      <c r="H216" s="2705"/>
      <c r="I216" s="2705"/>
      <c r="J216" s="2705"/>
      <c r="K216" s="2706"/>
      <c r="L216" s="2706"/>
      <c r="M216" s="2615">
        <v>409</v>
      </c>
      <c r="N216" s="3909"/>
    </row>
    <row r="217" spans="1:14" ht="13.15" customHeight="1">
      <c r="A217" s="2592"/>
      <c r="B217" s="2627">
        <v>410</v>
      </c>
      <c r="C217" s="2615"/>
      <c r="D217" s="2589"/>
      <c r="E217" s="2599" t="s">
        <v>1614</v>
      </c>
      <c r="F217" s="2705">
        <v>0</v>
      </c>
      <c r="G217" s="2705">
        <v>0</v>
      </c>
      <c r="H217" s="2705"/>
      <c r="I217" s="2705"/>
      <c r="J217" s="2705"/>
      <c r="K217" s="2706"/>
      <c r="L217" s="2706"/>
      <c r="M217" s="2615">
        <v>410</v>
      </c>
      <c r="N217" s="3909"/>
    </row>
    <row r="218" spans="1:14">
      <c r="A218" s="2592"/>
      <c r="B218" s="2627">
        <v>411</v>
      </c>
      <c r="C218" s="2615"/>
      <c r="D218" s="2589"/>
      <c r="E218" s="2599" t="s">
        <v>1615</v>
      </c>
      <c r="F218" s="2705">
        <v>0</v>
      </c>
      <c r="G218" s="2705">
        <v>0</v>
      </c>
      <c r="H218" s="2705"/>
      <c r="I218" s="2705"/>
      <c r="J218" s="2705"/>
      <c r="K218" s="2706"/>
      <c r="L218" s="2706"/>
      <c r="M218" s="2615">
        <v>411</v>
      </c>
      <c r="N218" s="3909"/>
    </row>
    <row r="219" spans="1:14">
      <c r="A219" s="2592"/>
      <c r="B219" s="2627">
        <v>412</v>
      </c>
      <c r="C219" s="2615"/>
      <c r="D219" s="2589"/>
      <c r="E219" s="2599" t="s">
        <v>1616</v>
      </c>
      <c r="F219" s="2705">
        <v>0</v>
      </c>
      <c r="G219" s="2705">
        <v>0</v>
      </c>
      <c r="H219" s="2705"/>
      <c r="I219" s="2705"/>
      <c r="J219" s="2705"/>
      <c r="K219" s="2706"/>
      <c r="L219" s="2706"/>
      <c r="M219" s="2615">
        <v>412</v>
      </c>
      <c r="N219" s="3909"/>
    </row>
    <row r="220" spans="1:14">
      <c r="A220" s="2592"/>
      <c r="B220" s="2627">
        <v>413</v>
      </c>
      <c r="C220" s="2615"/>
      <c r="D220" s="2589"/>
      <c r="E220" s="2599" t="s">
        <v>1617</v>
      </c>
      <c r="F220" s="2705">
        <v>0</v>
      </c>
      <c r="G220" s="2705">
        <v>0</v>
      </c>
      <c r="H220" s="2705"/>
      <c r="I220" s="2705"/>
      <c r="J220" s="2705"/>
      <c r="K220" s="2706"/>
      <c r="L220" s="2706"/>
      <c r="M220" s="2615">
        <v>413</v>
      </c>
      <c r="N220" s="3909"/>
    </row>
    <row r="221" spans="1:14">
      <c r="A221" s="2592"/>
      <c r="B221" s="2627">
        <v>414</v>
      </c>
      <c r="C221" s="2615"/>
      <c r="D221" s="2589"/>
      <c r="E221" s="2599" t="s">
        <v>1576</v>
      </c>
      <c r="F221" s="2705">
        <v>0</v>
      </c>
      <c r="G221" s="2705">
        <v>0</v>
      </c>
      <c r="H221" s="2705"/>
      <c r="I221" s="2705"/>
      <c r="J221" s="2705"/>
      <c r="K221" s="2706"/>
      <c r="L221" s="2706"/>
      <c r="M221" s="2615">
        <v>414</v>
      </c>
      <c r="N221" s="3909"/>
    </row>
    <row r="222" spans="1:14">
      <c r="A222" s="2592"/>
      <c r="B222" s="2627">
        <v>415</v>
      </c>
      <c r="C222" s="2615"/>
      <c r="D222" s="2589"/>
      <c r="E222" s="2599" t="s">
        <v>1577</v>
      </c>
      <c r="F222" s="2705">
        <v>0</v>
      </c>
      <c r="G222" s="2705">
        <v>0</v>
      </c>
      <c r="H222" s="2705"/>
      <c r="I222" s="2705"/>
      <c r="J222" s="2705"/>
      <c r="K222" s="2706"/>
      <c r="L222" s="2706"/>
      <c r="M222" s="2615">
        <v>415</v>
      </c>
      <c r="N222" s="3909"/>
    </row>
    <row r="223" spans="1:14">
      <c r="A223" s="2592"/>
      <c r="B223" s="2627">
        <v>416</v>
      </c>
      <c r="C223" s="2615"/>
      <c r="D223" s="2589"/>
      <c r="E223" s="2599" t="s">
        <v>1584</v>
      </c>
      <c r="F223" s="2705">
        <v>0</v>
      </c>
      <c r="G223" s="2705">
        <v>0</v>
      </c>
      <c r="H223" s="2705"/>
      <c r="I223" s="2705"/>
      <c r="J223" s="2705"/>
      <c r="K223" s="2706"/>
      <c r="L223" s="2706"/>
      <c r="M223" s="2615">
        <v>416</v>
      </c>
      <c r="N223" s="3909"/>
    </row>
    <row r="224" spans="1:14">
      <c r="A224" s="2592"/>
      <c r="B224" s="2627">
        <v>417</v>
      </c>
      <c r="C224" s="2615"/>
      <c r="D224" s="2589"/>
      <c r="E224" s="2599" t="s">
        <v>1601</v>
      </c>
      <c r="F224" s="2705">
        <v>0</v>
      </c>
      <c r="G224" s="2705">
        <v>0</v>
      </c>
      <c r="H224" s="2705"/>
      <c r="I224" s="2705"/>
      <c r="J224" s="2705"/>
      <c r="K224" s="2706"/>
      <c r="L224" s="2706"/>
      <c r="M224" s="2615">
        <v>417</v>
      </c>
      <c r="N224" s="3909"/>
    </row>
    <row r="225" spans="1:14">
      <c r="A225" s="2592"/>
      <c r="B225" s="2627">
        <v>418</v>
      </c>
      <c r="C225" s="2615"/>
      <c r="D225" s="2589"/>
      <c r="E225" s="2599" t="s">
        <v>1114</v>
      </c>
      <c r="F225" s="2705">
        <v>0</v>
      </c>
      <c r="G225" s="2705">
        <v>0</v>
      </c>
      <c r="H225" s="2705"/>
      <c r="I225" s="2705"/>
      <c r="J225" s="2705"/>
      <c r="K225" s="2706"/>
      <c r="L225" s="2706"/>
      <c r="M225" s="2615">
        <v>418</v>
      </c>
      <c r="N225" s="3909"/>
    </row>
    <row r="226" spans="1:14">
      <c r="A226" s="2592"/>
      <c r="B226" s="2627">
        <v>419</v>
      </c>
      <c r="C226" s="2615"/>
      <c r="D226" s="2589"/>
      <c r="E226" s="2599" t="s">
        <v>1618</v>
      </c>
      <c r="F226" s="2705">
        <f>SUM(F208:F225)</f>
        <v>0</v>
      </c>
      <c r="G226" s="2705">
        <f>SUM(G208:G225)</f>
        <v>0</v>
      </c>
      <c r="H226" s="2705">
        <f>SUM(H208:H225)</f>
        <v>8</v>
      </c>
      <c r="I226" s="2705">
        <f>SUM(I208:I225)</f>
        <v>0</v>
      </c>
      <c r="J226" s="2705">
        <f>SUM(J208:J225)</f>
        <v>8</v>
      </c>
      <c r="K226" s="2706"/>
      <c r="L226" s="2706">
        <f>F226+G226+H226+I226</f>
        <v>8</v>
      </c>
      <c r="M226" s="2615">
        <v>419</v>
      </c>
      <c r="N226" s="3909"/>
    </row>
    <row r="227" spans="1:14">
      <c r="A227" s="2592"/>
      <c r="B227" s="2564" t="s">
        <v>2806</v>
      </c>
      <c r="C227" s="2565"/>
      <c r="D227" s="2565"/>
      <c r="E227" s="2565"/>
      <c r="F227" s="2708"/>
      <c r="G227" s="2708"/>
      <c r="H227" s="2708"/>
      <c r="I227" s="2708"/>
      <c r="J227" s="2709"/>
      <c r="K227" s="2566"/>
      <c r="L227" s="2565"/>
      <c r="M227" s="2567"/>
      <c r="N227" s="3912">
        <v>92</v>
      </c>
    </row>
    <row r="228" spans="1:14" ht="12.75" customHeight="1">
      <c r="A228" s="2592"/>
      <c r="B228" s="2570" t="s">
        <v>295</v>
      </c>
      <c r="C228" s="2571"/>
      <c r="D228" s="2571"/>
      <c r="E228" s="2572"/>
      <c r="F228" s="2711"/>
      <c r="G228" s="2711"/>
      <c r="H228" s="2711"/>
      <c r="I228" s="2711"/>
      <c r="J228" s="2712"/>
      <c r="K228" s="2573"/>
      <c r="L228" s="2571"/>
      <c r="M228" s="2574"/>
      <c r="N228" s="3913"/>
    </row>
    <row r="229" spans="1:14">
      <c r="A229" s="2592"/>
      <c r="B229" s="2623"/>
      <c r="C229" s="2583"/>
      <c r="D229" s="2583"/>
      <c r="E229" s="2624"/>
      <c r="F229" s="2714"/>
      <c r="G229" s="2715"/>
      <c r="H229" s="2714"/>
      <c r="I229" s="2714"/>
      <c r="J229" s="2716"/>
      <c r="K229" s="2585"/>
      <c r="L229" s="2584"/>
      <c r="M229" s="2625"/>
      <c r="N229" s="3913"/>
    </row>
    <row r="230" spans="1:14">
      <c r="A230" s="2592"/>
      <c r="B230" s="2588"/>
      <c r="C230" s="2589"/>
      <c r="D230" s="2589"/>
      <c r="E230" s="2590"/>
      <c r="F230" s="2717"/>
      <c r="G230" s="2715"/>
      <c r="H230" s="2715"/>
      <c r="I230" s="2715"/>
      <c r="J230" s="2716"/>
      <c r="K230" s="2580"/>
      <c r="L230" s="2592"/>
      <c r="M230" s="2608"/>
      <c r="N230" s="3913"/>
    </row>
    <row r="231" spans="1:14">
      <c r="A231" s="2592"/>
      <c r="B231" s="2593"/>
      <c r="C231" s="2594"/>
      <c r="D231" s="2595"/>
      <c r="E231" s="2596"/>
      <c r="F231" s="2718"/>
      <c r="G231" s="2719"/>
      <c r="H231" s="2719" t="s">
        <v>1469</v>
      </c>
      <c r="I231" s="2719"/>
      <c r="J231" s="2720"/>
      <c r="K231" s="2600"/>
      <c r="L231" s="2600"/>
      <c r="M231" s="2600"/>
      <c r="N231" s="3913"/>
    </row>
    <row r="232" spans="1:14">
      <c r="A232" s="2592"/>
      <c r="B232" s="2602"/>
      <c r="C232" s="2602"/>
      <c r="D232" s="2576"/>
      <c r="E232" s="2580"/>
      <c r="F232" s="2721"/>
      <c r="G232" s="2722" t="s">
        <v>1470</v>
      </c>
      <c r="H232" s="2722"/>
      <c r="I232" s="2722"/>
      <c r="J232" s="2723"/>
      <c r="K232" s="2605"/>
      <c r="L232" s="2605"/>
      <c r="M232" s="2605"/>
      <c r="N232" s="3913"/>
    </row>
    <row r="233" spans="1:14">
      <c r="A233" s="2592"/>
      <c r="B233" s="2602"/>
      <c r="C233" s="2602"/>
      <c r="D233" s="2576"/>
      <c r="E233" s="2580"/>
      <c r="F233" s="2724" t="s">
        <v>1471</v>
      </c>
      <c r="G233" s="2724" t="s">
        <v>1472</v>
      </c>
      <c r="H233" s="2724" t="s">
        <v>1473</v>
      </c>
      <c r="I233" s="2724"/>
      <c r="J233" s="2692" t="s">
        <v>1474</v>
      </c>
      <c r="K233" s="2605"/>
      <c r="L233" s="2605"/>
      <c r="M233" s="2605"/>
      <c r="N233" s="3913"/>
    </row>
    <row r="234" spans="1:14">
      <c r="A234" s="2592"/>
      <c r="B234" s="2602" t="s">
        <v>7</v>
      </c>
      <c r="C234" s="2602" t="s">
        <v>71</v>
      </c>
      <c r="D234" s="2576"/>
      <c r="E234" s="2608" t="s">
        <v>1475</v>
      </c>
      <c r="F234" s="2724" t="s">
        <v>1476</v>
      </c>
      <c r="G234" s="2724" t="s">
        <v>1477</v>
      </c>
      <c r="H234" s="2724" t="s">
        <v>1478</v>
      </c>
      <c r="I234" s="2724" t="s">
        <v>1479</v>
      </c>
      <c r="J234" s="2692" t="s">
        <v>1480</v>
      </c>
      <c r="K234" s="2602" t="s">
        <v>1481</v>
      </c>
      <c r="L234" s="2602" t="s">
        <v>319</v>
      </c>
      <c r="M234" s="2602" t="s">
        <v>7</v>
      </c>
      <c r="N234" s="3913"/>
    </row>
    <row r="235" spans="1:14">
      <c r="A235" s="2592"/>
      <c r="B235" s="2609" t="s">
        <v>17</v>
      </c>
      <c r="C235" s="2609" t="s">
        <v>79</v>
      </c>
      <c r="D235" s="2583"/>
      <c r="E235" s="2610" t="s">
        <v>24</v>
      </c>
      <c r="F235" s="2725" t="s">
        <v>25</v>
      </c>
      <c r="G235" s="2725" t="s">
        <v>26</v>
      </c>
      <c r="H235" s="2725" t="s">
        <v>27</v>
      </c>
      <c r="I235" s="2725" t="s">
        <v>28</v>
      </c>
      <c r="J235" s="2726" t="s">
        <v>29</v>
      </c>
      <c r="K235" s="2609" t="s">
        <v>30</v>
      </c>
      <c r="L235" s="2609" t="s">
        <v>31</v>
      </c>
      <c r="M235" s="2609" t="s">
        <v>17</v>
      </c>
      <c r="N235" s="3913"/>
    </row>
    <row r="236" spans="1:14">
      <c r="A236" s="2592"/>
      <c r="B236" s="2626"/>
      <c r="C236" s="2602"/>
      <c r="D236" s="2592" t="s">
        <v>1619</v>
      </c>
      <c r="E236" s="2608"/>
      <c r="F236" s="2723"/>
      <c r="G236" s="2723"/>
      <c r="H236" s="2723"/>
      <c r="I236" s="2723"/>
      <c r="J236" s="2723"/>
      <c r="K236" s="2703"/>
      <c r="L236" s="2700"/>
      <c r="M236" s="2602"/>
      <c r="N236" s="3913"/>
    </row>
    <row r="237" spans="1:14">
      <c r="A237" s="2592"/>
      <c r="B237" s="2626">
        <v>420</v>
      </c>
      <c r="C237" s="2602"/>
      <c r="D237" s="2620"/>
      <c r="E237" s="2608" t="s">
        <v>1572</v>
      </c>
      <c r="F237" s="2704"/>
      <c r="G237" s="2704"/>
      <c r="H237" s="2704"/>
      <c r="I237" s="2704"/>
      <c r="J237" s="2704">
        <f>SUM(F237:I237)</f>
        <v>0</v>
      </c>
      <c r="K237" s="2703"/>
      <c r="L237" s="2703">
        <f t="shared" ref="L237:L241" si="18">K237+J237</f>
        <v>0</v>
      </c>
      <c r="M237" s="2602">
        <v>420</v>
      </c>
      <c r="N237" s="3913"/>
    </row>
    <row r="238" spans="1:14">
      <c r="A238" s="2592"/>
      <c r="B238" s="2627">
        <v>421</v>
      </c>
      <c r="C238" s="2615"/>
      <c r="D238" s="2589"/>
      <c r="E238" s="2599" t="s">
        <v>1620</v>
      </c>
      <c r="F238" s="2705"/>
      <c r="G238" s="2705"/>
      <c r="H238" s="2705"/>
      <c r="I238" s="2705"/>
      <c r="J238" s="2705">
        <f>SUM(F238:I238)</f>
        <v>0</v>
      </c>
      <c r="K238" s="2706"/>
      <c r="L238" s="2706">
        <f t="shared" si="18"/>
        <v>0</v>
      </c>
      <c r="M238" s="2615">
        <v>421</v>
      </c>
      <c r="N238" s="3913"/>
    </row>
    <row r="239" spans="1:14">
      <c r="A239" s="2592"/>
      <c r="B239" s="2626">
        <v>422</v>
      </c>
      <c r="C239" s="2602"/>
      <c r="D239" s="2620"/>
      <c r="E239" s="2608" t="s">
        <v>1621</v>
      </c>
      <c r="F239" s="2704"/>
      <c r="G239" s="2704"/>
      <c r="H239" s="2704"/>
      <c r="I239" s="2704"/>
      <c r="J239" s="2704">
        <f>SUM(F239:I239)</f>
        <v>0</v>
      </c>
      <c r="K239" s="2703"/>
      <c r="L239" s="2703">
        <f t="shared" si="18"/>
        <v>0</v>
      </c>
      <c r="M239" s="2602">
        <v>422</v>
      </c>
      <c r="N239" s="2620"/>
    </row>
    <row r="240" spans="1:14">
      <c r="A240" s="2592"/>
      <c r="B240" s="2627">
        <v>423</v>
      </c>
      <c r="C240" s="2615"/>
      <c r="D240" s="2589"/>
      <c r="E240" s="2599" t="s">
        <v>1622</v>
      </c>
      <c r="F240" s="2705"/>
      <c r="G240" s="2705"/>
      <c r="H240" s="2705"/>
      <c r="I240" s="2705"/>
      <c r="J240" s="2705">
        <f t="shared" ref="J240:J251" si="19">SUM(F240:I240)</f>
        <v>0</v>
      </c>
      <c r="K240" s="2706"/>
      <c r="L240" s="2706">
        <f t="shared" si="18"/>
        <v>0</v>
      </c>
      <c r="M240" s="2615">
        <v>423</v>
      </c>
      <c r="N240" s="2620"/>
    </row>
    <row r="241" spans="1:16">
      <c r="A241" s="2592"/>
      <c r="B241" s="2627">
        <v>424</v>
      </c>
      <c r="C241" s="2615"/>
      <c r="D241" s="2589"/>
      <c r="E241" s="2599" t="s">
        <v>1623</v>
      </c>
      <c r="F241" s="2705"/>
      <c r="G241" s="2705"/>
      <c r="H241" s="2705"/>
      <c r="I241" s="2705"/>
      <c r="J241" s="2705">
        <f t="shared" si="19"/>
        <v>0</v>
      </c>
      <c r="K241" s="2706"/>
      <c r="L241" s="2706">
        <f t="shared" si="18"/>
        <v>0</v>
      </c>
      <c r="M241" s="2615">
        <v>424</v>
      </c>
      <c r="N241" s="2620"/>
    </row>
    <row r="242" spans="1:16">
      <c r="A242" s="2592"/>
      <c r="B242" s="2627">
        <v>425</v>
      </c>
      <c r="C242" s="2615" t="s">
        <v>98</v>
      </c>
      <c r="D242" s="2589"/>
      <c r="E242" s="2599" t="s">
        <v>1613</v>
      </c>
      <c r="F242" s="2705"/>
      <c r="G242" s="2705"/>
      <c r="H242" s="2705"/>
      <c r="I242" s="2705"/>
      <c r="J242" s="2705">
        <f t="shared" si="19"/>
        <v>0</v>
      </c>
      <c r="K242" s="2706"/>
      <c r="L242" s="2706">
        <f t="shared" ref="L242:L251" si="20">F242+G242+H242+I242</f>
        <v>0</v>
      </c>
      <c r="M242" s="2615">
        <v>425</v>
      </c>
      <c r="N242" s="2620"/>
    </row>
    <row r="243" spans="1:16">
      <c r="A243" s="2592"/>
      <c r="B243" s="2627">
        <v>426</v>
      </c>
      <c r="C243" s="2615"/>
      <c r="D243" s="2589"/>
      <c r="E243" s="2599" t="s">
        <v>1614</v>
      </c>
      <c r="F243" s="2705"/>
      <c r="G243" s="2705"/>
      <c r="H243" s="2705"/>
      <c r="I243" s="2705"/>
      <c r="J243" s="2705">
        <f t="shared" si="19"/>
        <v>0</v>
      </c>
      <c r="K243" s="2706"/>
      <c r="L243" s="2706">
        <f t="shared" si="20"/>
        <v>0</v>
      </c>
      <c r="M243" s="2615">
        <v>426</v>
      </c>
      <c r="N243" s="2620"/>
    </row>
    <row r="244" spans="1:16">
      <c r="A244" s="2592"/>
      <c r="B244" s="2627">
        <v>427</v>
      </c>
      <c r="C244" s="2615"/>
      <c r="D244" s="2589"/>
      <c r="E244" s="2599" t="s">
        <v>1615</v>
      </c>
      <c r="F244" s="2705"/>
      <c r="G244" s="2705"/>
      <c r="H244" s="2705"/>
      <c r="I244" s="2705"/>
      <c r="J244" s="2705">
        <f t="shared" si="19"/>
        <v>0</v>
      </c>
      <c r="K244" s="2706"/>
      <c r="L244" s="2706">
        <f t="shared" si="20"/>
        <v>0</v>
      </c>
      <c r="M244" s="2615">
        <v>427</v>
      </c>
      <c r="N244" s="2620"/>
    </row>
    <row r="245" spans="1:16">
      <c r="A245" s="2592"/>
      <c r="B245" s="2627">
        <v>428</v>
      </c>
      <c r="C245" s="2615"/>
      <c r="D245" s="2589"/>
      <c r="E245" s="2599" t="s">
        <v>1624</v>
      </c>
      <c r="F245" s="2705"/>
      <c r="G245" s="2705"/>
      <c r="H245" s="2705"/>
      <c r="I245" s="2705"/>
      <c r="J245" s="2705">
        <f t="shared" si="19"/>
        <v>0</v>
      </c>
      <c r="K245" s="2706"/>
      <c r="L245" s="2706">
        <f t="shared" si="20"/>
        <v>0</v>
      </c>
      <c r="M245" s="2615">
        <v>428</v>
      </c>
      <c r="N245" s="2620"/>
    </row>
    <row r="246" spans="1:16">
      <c r="A246" s="2592"/>
      <c r="B246" s="2627">
        <v>429</v>
      </c>
      <c r="C246" s="2615"/>
      <c r="D246" s="2589"/>
      <c r="E246" s="2599" t="s">
        <v>1617</v>
      </c>
      <c r="F246" s="2705"/>
      <c r="G246" s="2705"/>
      <c r="H246" s="2705"/>
      <c r="I246" s="2705"/>
      <c r="J246" s="2705">
        <f t="shared" si="19"/>
        <v>0</v>
      </c>
      <c r="K246" s="2706"/>
      <c r="L246" s="2706">
        <f t="shared" si="20"/>
        <v>0</v>
      </c>
      <c r="M246" s="2615">
        <v>429</v>
      </c>
      <c r="N246" s="2620"/>
    </row>
    <row r="247" spans="1:16" ht="14.45" customHeight="1">
      <c r="A247" s="3916" t="s">
        <v>3407</v>
      </c>
      <c r="B247" s="2627">
        <v>430</v>
      </c>
      <c r="C247" s="2615"/>
      <c r="D247" s="2589"/>
      <c r="E247" s="2599" t="s">
        <v>1576</v>
      </c>
      <c r="F247" s="2705"/>
      <c r="G247" s="2705"/>
      <c r="H247" s="2705"/>
      <c r="I247" s="2705"/>
      <c r="J247" s="2705">
        <f t="shared" si="19"/>
        <v>0</v>
      </c>
      <c r="K247" s="2706"/>
      <c r="L247" s="2706">
        <f t="shared" si="20"/>
        <v>0</v>
      </c>
      <c r="M247" s="2615">
        <v>430</v>
      </c>
      <c r="N247" s="2620"/>
    </row>
    <row r="248" spans="1:16">
      <c r="A248" s="3916"/>
      <c r="B248" s="2627">
        <v>431</v>
      </c>
      <c r="C248" s="2615"/>
      <c r="D248" s="2589"/>
      <c r="E248" s="2599" t="s">
        <v>1577</v>
      </c>
      <c r="F248" s="2705"/>
      <c r="G248" s="2705"/>
      <c r="H248" s="2705"/>
      <c r="I248" s="2705"/>
      <c r="J248" s="2705">
        <f t="shared" si="19"/>
        <v>0</v>
      </c>
      <c r="K248" s="2706"/>
      <c r="L248" s="2706">
        <f t="shared" si="20"/>
        <v>0</v>
      </c>
      <c r="M248" s="2615">
        <v>431</v>
      </c>
      <c r="N248" s="2620"/>
    </row>
    <row r="249" spans="1:16">
      <c r="A249" s="3916"/>
      <c r="B249" s="2627">
        <v>432</v>
      </c>
      <c r="C249" s="2615"/>
      <c r="D249" s="2589"/>
      <c r="E249" s="2599" t="s">
        <v>1584</v>
      </c>
      <c r="F249" s="2705"/>
      <c r="G249" s="2705"/>
      <c r="H249" s="2705"/>
      <c r="I249" s="2705"/>
      <c r="J249" s="2705">
        <f t="shared" si="19"/>
        <v>0</v>
      </c>
      <c r="K249" s="2706"/>
      <c r="L249" s="2706">
        <f t="shared" si="20"/>
        <v>0</v>
      </c>
      <c r="M249" s="2615">
        <v>432</v>
      </c>
      <c r="N249" s="2620"/>
    </row>
    <row r="250" spans="1:16">
      <c r="A250" s="3916"/>
      <c r="B250" s="2627">
        <v>433</v>
      </c>
      <c r="C250" s="2615"/>
      <c r="D250" s="2589"/>
      <c r="E250" s="2599" t="s">
        <v>1601</v>
      </c>
      <c r="F250" s="2705"/>
      <c r="G250" s="2705"/>
      <c r="H250" s="2705"/>
      <c r="I250" s="2705"/>
      <c r="J250" s="2705">
        <f t="shared" si="19"/>
        <v>0</v>
      </c>
      <c r="K250" s="2706"/>
      <c r="L250" s="2706">
        <f t="shared" si="20"/>
        <v>0</v>
      </c>
      <c r="M250" s="2615">
        <v>433</v>
      </c>
      <c r="N250" s="2620"/>
    </row>
    <row r="251" spans="1:16">
      <c r="A251" s="3916"/>
      <c r="B251" s="2627">
        <v>434</v>
      </c>
      <c r="C251" s="2615"/>
      <c r="D251" s="2589"/>
      <c r="E251" s="2599" t="s">
        <v>1114</v>
      </c>
      <c r="F251" s="2705"/>
      <c r="G251" s="2705"/>
      <c r="H251" s="2705"/>
      <c r="I251" s="2705"/>
      <c r="J251" s="2705">
        <f t="shared" si="19"/>
        <v>0</v>
      </c>
      <c r="K251" s="2706"/>
      <c r="L251" s="2706">
        <f t="shared" si="20"/>
        <v>0</v>
      </c>
      <c r="M251" s="2615">
        <v>434</v>
      </c>
      <c r="N251" s="2620"/>
    </row>
    <row r="252" spans="1:16">
      <c r="A252" s="3916"/>
      <c r="B252" s="2627">
        <v>435</v>
      </c>
      <c r="C252" s="2615"/>
      <c r="D252" s="2589"/>
      <c r="E252" s="2599" t="s">
        <v>1625</v>
      </c>
      <c r="F252" s="2705">
        <f>SUM(F237:F251)</f>
        <v>0</v>
      </c>
      <c r="G252" s="2705">
        <f>SUM(G237:G251)</f>
        <v>0</v>
      </c>
      <c r="H252" s="2705">
        <f>SUM(H237:H251)</f>
        <v>0</v>
      </c>
      <c r="I252" s="2705">
        <f>SUM(I237:I251)</f>
        <v>0</v>
      </c>
      <c r="J252" s="2705">
        <f>SUM(J237:J251)</f>
        <v>0</v>
      </c>
      <c r="K252" s="2706"/>
      <c r="L252" s="2706">
        <f>F252+G252+H252+I252</f>
        <v>0</v>
      </c>
      <c r="M252" s="2615">
        <v>435</v>
      </c>
      <c r="N252" s="2620"/>
      <c r="P252" s="2635"/>
    </row>
    <row r="253" spans="1:16">
      <c r="A253" s="3916"/>
      <c r="B253" s="2626"/>
      <c r="C253" s="2602"/>
      <c r="D253" s="2592" t="s">
        <v>1626</v>
      </c>
      <c r="E253" s="2608"/>
      <c r="F253" s="2723">
        <v>0</v>
      </c>
      <c r="G253" s="2723">
        <v>0</v>
      </c>
      <c r="H253" s="2723">
        <v>0</v>
      </c>
      <c r="I253" s="2723">
        <v>0</v>
      </c>
      <c r="J253" s="2723"/>
      <c r="K253" s="2703"/>
      <c r="L253" s="2700"/>
      <c r="M253" s="2602"/>
      <c r="N253" s="2620"/>
    </row>
    <row r="254" spans="1:16">
      <c r="A254" s="3916"/>
      <c r="B254" s="2626">
        <v>501</v>
      </c>
      <c r="C254" s="2602"/>
      <c r="D254" s="2620"/>
      <c r="E254" s="2608" t="s">
        <v>1627</v>
      </c>
      <c r="F254" s="2704"/>
      <c r="G254" s="2704"/>
      <c r="H254" s="2704"/>
      <c r="I254" s="2704"/>
      <c r="J254" s="2704">
        <f>SUM(F254:I254)</f>
        <v>0</v>
      </c>
      <c r="K254" s="2703"/>
      <c r="L254" s="2703">
        <f>K254+J254</f>
        <v>0</v>
      </c>
      <c r="M254" s="2602">
        <v>501</v>
      </c>
      <c r="N254" s="2620"/>
    </row>
    <row r="255" spans="1:16" ht="12.75" customHeight="1">
      <c r="A255" s="3916"/>
      <c r="B255" s="2627">
        <v>502</v>
      </c>
      <c r="C255" s="2615"/>
      <c r="D255" s="2589"/>
      <c r="E255" s="2599" t="s">
        <v>1628</v>
      </c>
      <c r="F255" s="2705"/>
      <c r="G255" s="2705"/>
      <c r="H255" s="2705"/>
      <c r="I255" s="2705"/>
      <c r="J255" s="2705"/>
      <c r="K255" s="2707" t="s">
        <v>104</v>
      </c>
      <c r="L255" s="2706"/>
      <c r="M255" s="2615">
        <v>502</v>
      </c>
      <c r="N255" s="2620"/>
    </row>
    <row r="256" spans="1:16">
      <c r="A256" s="3916"/>
      <c r="B256" s="2627">
        <v>503</v>
      </c>
      <c r="C256" s="2615"/>
      <c r="D256" s="2589"/>
      <c r="E256" s="2599" t="s">
        <v>1629</v>
      </c>
      <c r="F256" s="2705"/>
      <c r="G256" s="2705"/>
      <c r="H256" s="2705"/>
      <c r="I256" s="2705"/>
      <c r="J256" s="2705"/>
      <c r="K256" s="2707" t="s">
        <v>104</v>
      </c>
      <c r="L256" s="2706"/>
      <c r="M256" s="2615">
        <v>503</v>
      </c>
      <c r="N256" s="2620"/>
    </row>
    <row r="257" spans="1:15" ht="12.75" customHeight="1">
      <c r="A257" s="3916"/>
      <c r="B257" s="2627">
        <v>504</v>
      </c>
      <c r="C257" s="2615"/>
      <c r="D257" s="2589"/>
      <c r="E257" s="2599" t="s">
        <v>1630</v>
      </c>
      <c r="F257" s="2705"/>
      <c r="G257" s="2705"/>
      <c r="H257" s="2705"/>
      <c r="I257" s="2705"/>
      <c r="J257" s="2705"/>
      <c r="K257" s="2706"/>
      <c r="L257" s="2706"/>
      <c r="M257" s="2615">
        <v>504</v>
      </c>
      <c r="N257" s="2620"/>
    </row>
    <row r="258" spans="1:15" ht="13.15" customHeight="1">
      <c r="A258" s="3916"/>
      <c r="B258" s="2627">
        <v>505</v>
      </c>
      <c r="C258" s="2615"/>
      <c r="D258" s="2589"/>
      <c r="E258" s="2599" t="s">
        <v>1576</v>
      </c>
      <c r="F258" s="2705"/>
      <c r="G258" s="2705"/>
      <c r="H258" s="2705"/>
      <c r="I258" s="2705"/>
      <c r="J258" s="2705"/>
      <c r="K258" s="2706"/>
      <c r="L258" s="2706"/>
      <c r="M258" s="2615">
        <v>505</v>
      </c>
      <c r="N258" s="2620"/>
    </row>
    <row r="259" spans="1:15" ht="13.15" customHeight="1">
      <c r="A259" s="3916"/>
      <c r="B259" s="2627">
        <v>506</v>
      </c>
      <c r="C259" s="2615"/>
      <c r="D259" s="2589"/>
      <c r="E259" s="2599" t="s">
        <v>1631</v>
      </c>
      <c r="F259" s="2705">
        <f t="shared" ref="F259:G259" si="21">SUM(F253:F258)</f>
        <v>0</v>
      </c>
      <c r="G259" s="2705">
        <f t="shared" si="21"/>
        <v>0</v>
      </c>
      <c r="H259" s="2705"/>
      <c r="I259" s="2705"/>
      <c r="J259" s="2705"/>
      <c r="K259" s="2706"/>
      <c r="L259" s="2706"/>
      <c r="M259" s="2615">
        <v>506</v>
      </c>
      <c r="N259" s="2620"/>
    </row>
    <row r="260" spans="1:15" ht="12.75" customHeight="1">
      <c r="A260" s="3916"/>
      <c r="B260" s="2626"/>
      <c r="C260" s="2602"/>
      <c r="D260" s="2592" t="s">
        <v>1632</v>
      </c>
      <c r="E260" s="2608"/>
      <c r="F260" s="2723"/>
      <c r="G260" s="2723"/>
      <c r="H260" s="2723"/>
      <c r="I260" s="2723"/>
      <c r="J260" s="2723"/>
      <c r="K260" s="2703"/>
      <c r="L260" s="2700"/>
      <c r="M260" s="2602"/>
      <c r="N260" s="3908" t="s">
        <v>3206</v>
      </c>
    </row>
    <row r="261" spans="1:15" ht="13.15" customHeight="1">
      <c r="A261" s="3916"/>
      <c r="B261" s="2626">
        <v>507</v>
      </c>
      <c r="C261" s="2602" t="s">
        <v>98</v>
      </c>
      <c r="D261" s="2620"/>
      <c r="E261" s="2608" t="s">
        <v>1572</v>
      </c>
      <c r="F261" s="2704">
        <v>0</v>
      </c>
      <c r="G261" s="2704">
        <v>0</v>
      </c>
      <c r="H261" s="2704">
        <v>73</v>
      </c>
      <c r="I261" s="2704"/>
      <c r="J261" s="2704">
        <v>73</v>
      </c>
      <c r="K261" s="3687" t="s">
        <v>104</v>
      </c>
      <c r="L261" s="2703">
        <v>73</v>
      </c>
      <c r="M261" s="2602">
        <v>507</v>
      </c>
      <c r="N261" s="3911"/>
    </row>
    <row r="262" spans="1:15" ht="13.15" customHeight="1">
      <c r="A262" s="3916"/>
      <c r="B262" s="2627">
        <v>508</v>
      </c>
      <c r="C262" s="2615" t="s">
        <v>98</v>
      </c>
      <c r="D262" s="2589"/>
      <c r="E262" s="2599" t="s">
        <v>1633</v>
      </c>
      <c r="F262" s="2705">
        <v>0</v>
      </c>
      <c r="G262" s="2705">
        <v>0</v>
      </c>
      <c r="H262" s="2705"/>
      <c r="I262" s="2705"/>
      <c r="J262" s="2705"/>
      <c r="K262" s="2707" t="s">
        <v>104</v>
      </c>
      <c r="L262" s="2706"/>
      <c r="M262" s="2615">
        <v>508</v>
      </c>
      <c r="N262" s="3911"/>
    </row>
    <row r="263" spans="1:15" ht="13.15" customHeight="1">
      <c r="A263" s="3916"/>
      <c r="B263" s="2627">
        <v>509</v>
      </c>
      <c r="C263" s="2615" t="s">
        <v>98</v>
      </c>
      <c r="D263" s="2589"/>
      <c r="E263" s="2599" t="s">
        <v>1634</v>
      </c>
      <c r="F263" s="2705">
        <v>0</v>
      </c>
      <c r="G263" s="2705">
        <v>0</v>
      </c>
      <c r="H263" s="2705"/>
      <c r="I263" s="2705"/>
      <c r="J263" s="2705"/>
      <c r="K263" s="2707" t="s">
        <v>104</v>
      </c>
      <c r="L263" s="2706"/>
      <c r="M263" s="2615">
        <v>509</v>
      </c>
      <c r="N263" s="3911"/>
    </row>
    <row r="264" spans="1:15" ht="13.15" customHeight="1">
      <c r="A264" s="3916"/>
      <c r="B264" s="2627">
        <v>510</v>
      </c>
      <c r="C264" s="2615" t="s">
        <v>98</v>
      </c>
      <c r="D264" s="2589"/>
      <c r="E264" s="2599" t="s">
        <v>1635</v>
      </c>
      <c r="F264" s="2705">
        <v>0</v>
      </c>
      <c r="G264" s="2705">
        <v>0</v>
      </c>
      <c r="H264" s="2705"/>
      <c r="I264" s="2705"/>
      <c r="J264" s="2705"/>
      <c r="K264" s="2707" t="s">
        <v>104</v>
      </c>
      <c r="L264" s="2706"/>
      <c r="M264" s="2615">
        <v>510</v>
      </c>
      <c r="N264" s="3911"/>
    </row>
    <row r="265" spans="1:15" ht="13.15" customHeight="1">
      <c r="A265" s="3916"/>
      <c r="B265" s="2627">
        <v>511</v>
      </c>
      <c r="C265" s="2615" t="s">
        <v>98</v>
      </c>
      <c r="D265" s="2589"/>
      <c r="E265" s="2599" t="s">
        <v>1616</v>
      </c>
      <c r="F265" s="2705">
        <v>0</v>
      </c>
      <c r="G265" s="2705">
        <v>0</v>
      </c>
      <c r="H265" s="2705"/>
      <c r="I265" s="2705"/>
      <c r="J265" s="2705"/>
      <c r="K265" s="2707" t="s">
        <v>104</v>
      </c>
      <c r="L265" s="2706"/>
      <c r="M265" s="2615">
        <v>511</v>
      </c>
      <c r="N265" s="3911"/>
    </row>
    <row r="266" spans="1:15" ht="13.15" customHeight="1">
      <c r="A266" s="3916"/>
      <c r="B266" s="2627">
        <v>512</v>
      </c>
      <c r="C266" s="2615" t="s">
        <v>98</v>
      </c>
      <c r="D266" s="2589"/>
      <c r="E266" s="2599" t="s">
        <v>1576</v>
      </c>
      <c r="F266" s="2705">
        <v>0</v>
      </c>
      <c r="G266" s="2705">
        <v>0</v>
      </c>
      <c r="H266" s="2705"/>
      <c r="I266" s="2705"/>
      <c r="J266" s="2705"/>
      <c r="K266" s="2707" t="s">
        <v>104</v>
      </c>
      <c r="L266" s="2706"/>
      <c r="M266" s="2615">
        <v>512</v>
      </c>
      <c r="N266" s="3911"/>
    </row>
    <row r="267" spans="1:15">
      <c r="A267" s="3916"/>
      <c r="B267" s="2627">
        <v>513</v>
      </c>
      <c r="C267" s="2615" t="s">
        <v>98</v>
      </c>
      <c r="D267" s="2589"/>
      <c r="E267" s="2599" t="s">
        <v>1636</v>
      </c>
      <c r="F267" s="2705">
        <v>0</v>
      </c>
      <c r="G267" s="2705">
        <v>0</v>
      </c>
      <c r="H267" s="2705"/>
      <c r="I267" s="2705"/>
      <c r="J267" s="2705"/>
      <c r="K267" s="2707" t="s">
        <v>104</v>
      </c>
      <c r="L267" s="2706"/>
      <c r="M267" s="2615">
        <v>513</v>
      </c>
      <c r="N267" s="3911"/>
    </row>
    <row r="268" spans="1:15">
      <c r="A268" s="3916"/>
      <c r="B268" s="2627">
        <v>514</v>
      </c>
      <c r="C268" s="2615" t="s">
        <v>98</v>
      </c>
      <c r="D268" s="2589"/>
      <c r="E268" s="2599" t="s">
        <v>1584</v>
      </c>
      <c r="F268" s="2705">
        <v>0</v>
      </c>
      <c r="G268" s="2705">
        <v>0</v>
      </c>
      <c r="H268" s="2705"/>
      <c r="I268" s="2705"/>
      <c r="J268" s="2705"/>
      <c r="K268" s="2707" t="s">
        <v>104</v>
      </c>
      <c r="L268" s="2706"/>
      <c r="M268" s="2615">
        <v>514</v>
      </c>
      <c r="N268" s="3911"/>
    </row>
    <row r="269" spans="1:15">
      <c r="A269" s="3916"/>
      <c r="B269" s="2627">
        <v>515</v>
      </c>
      <c r="C269" s="2615" t="s">
        <v>98</v>
      </c>
      <c r="D269" s="2589"/>
      <c r="E269" s="2599" t="s">
        <v>1601</v>
      </c>
      <c r="F269" s="2705">
        <v>0</v>
      </c>
      <c r="G269" s="2705">
        <v>0</v>
      </c>
      <c r="H269" s="2705"/>
      <c r="I269" s="2705"/>
      <c r="J269" s="2705"/>
      <c r="K269" s="2707" t="s">
        <v>104</v>
      </c>
      <c r="L269" s="2706"/>
      <c r="M269" s="2615">
        <v>515</v>
      </c>
      <c r="N269" s="3911"/>
    </row>
    <row r="270" spans="1:15">
      <c r="A270" s="3916"/>
      <c r="B270" s="2627">
        <v>516</v>
      </c>
      <c r="C270" s="2615" t="s">
        <v>98</v>
      </c>
      <c r="D270" s="2589"/>
      <c r="E270" s="2599" t="s">
        <v>1114</v>
      </c>
      <c r="F270" s="2705">
        <v>0</v>
      </c>
      <c r="G270" s="2705">
        <v>0</v>
      </c>
      <c r="H270" s="2705"/>
      <c r="I270" s="2705"/>
      <c r="J270" s="2705"/>
      <c r="K270" s="2707" t="s">
        <v>104</v>
      </c>
      <c r="L270" s="2706"/>
      <c r="M270" s="2615">
        <v>516</v>
      </c>
      <c r="N270" s="3911"/>
    </row>
    <row r="271" spans="1:15">
      <c r="A271" s="3916"/>
      <c r="B271" s="2627">
        <v>517</v>
      </c>
      <c r="C271" s="2615" t="s">
        <v>98</v>
      </c>
      <c r="D271" s="2589"/>
      <c r="E271" s="2599" t="s">
        <v>1637</v>
      </c>
      <c r="F271" s="2705">
        <f>SUM(F260:F270)</f>
        <v>0</v>
      </c>
      <c r="G271" s="2705">
        <f t="shared" ref="G271:J271" si="22">SUM(G260:G270)</f>
        <v>0</v>
      </c>
      <c r="H271" s="2705">
        <f t="shared" si="22"/>
        <v>73</v>
      </c>
      <c r="I271" s="2705">
        <f t="shared" si="22"/>
        <v>0</v>
      </c>
      <c r="J271" s="2705">
        <f t="shared" si="22"/>
        <v>73</v>
      </c>
      <c r="K271" s="2707" t="s">
        <v>104</v>
      </c>
      <c r="L271" s="2706">
        <f>F271+G271+H271+I271</f>
        <v>73</v>
      </c>
      <c r="M271" s="2615">
        <v>517</v>
      </c>
      <c r="N271" s="3911"/>
    </row>
    <row r="272" spans="1:15" ht="22.5" customHeight="1">
      <c r="A272" s="3910" t="s">
        <v>3015</v>
      </c>
      <c r="B272" s="2564" t="s">
        <v>2806</v>
      </c>
      <c r="C272" s="2565"/>
      <c r="D272" s="2565"/>
      <c r="E272" s="2565"/>
      <c r="F272" s="2708"/>
      <c r="G272" s="2708"/>
      <c r="H272" s="2708"/>
      <c r="I272" s="2708"/>
      <c r="J272" s="2709"/>
      <c r="K272" s="2566"/>
      <c r="L272" s="2565"/>
      <c r="M272" s="2567"/>
      <c r="N272" s="3912" t="s">
        <v>3208</v>
      </c>
      <c r="O272" s="2630"/>
    </row>
    <row r="273" spans="1:15" ht="12.75" customHeight="1">
      <c r="A273" s="3918"/>
      <c r="B273" s="2570" t="s">
        <v>295</v>
      </c>
      <c r="C273" s="2571"/>
      <c r="D273" s="2571"/>
      <c r="E273" s="2572"/>
      <c r="F273" s="2711"/>
      <c r="G273" s="2711"/>
      <c r="H273" s="2711"/>
      <c r="I273" s="2711"/>
      <c r="J273" s="2712"/>
      <c r="K273" s="2573"/>
      <c r="L273" s="2571"/>
      <c r="M273" s="2574"/>
      <c r="N273" s="3913"/>
      <c r="O273" s="2630"/>
    </row>
    <row r="274" spans="1:15" ht="12.75" customHeight="1">
      <c r="A274" s="3918"/>
      <c r="B274" s="2623"/>
      <c r="C274" s="2583"/>
      <c r="D274" s="2583"/>
      <c r="E274" s="2624"/>
      <c r="F274" s="2714"/>
      <c r="G274" s="2715"/>
      <c r="H274" s="2714"/>
      <c r="I274" s="2714"/>
      <c r="J274" s="2716"/>
      <c r="K274" s="2585"/>
      <c r="L274" s="2584"/>
      <c r="M274" s="2625"/>
      <c r="N274" s="3913"/>
      <c r="O274" s="2630"/>
    </row>
    <row r="275" spans="1:15" ht="12.75" customHeight="1">
      <c r="A275" s="3918"/>
      <c r="B275" s="2588"/>
      <c r="C275" s="2589"/>
      <c r="D275" s="2589"/>
      <c r="E275" s="2590"/>
      <c r="F275" s="2717"/>
      <c r="G275" s="2715"/>
      <c r="H275" s="2715"/>
      <c r="I275" s="2715"/>
      <c r="J275" s="2716"/>
      <c r="K275" s="2580"/>
      <c r="L275" s="2592"/>
      <c r="M275" s="2608"/>
      <c r="N275" s="3913"/>
      <c r="O275" s="2630"/>
    </row>
    <row r="276" spans="1:15" ht="12.75" customHeight="1">
      <c r="A276" s="3918"/>
      <c r="B276" s="2593"/>
      <c r="C276" s="2594"/>
      <c r="D276" s="2595"/>
      <c r="E276" s="2596"/>
      <c r="F276" s="2718"/>
      <c r="G276" s="2719"/>
      <c r="H276" s="2719" t="s">
        <v>1469</v>
      </c>
      <c r="I276" s="2719"/>
      <c r="J276" s="2720"/>
      <c r="K276" s="2600"/>
      <c r="L276" s="2600"/>
      <c r="M276" s="2600"/>
      <c r="N276" s="3913"/>
      <c r="O276" s="2630"/>
    </row>
    <row r="277" spans="1:15" ht="12.75" customHeight="1">
      <c r="A277" s="3918"/>
      <c r="B277" s="2602"/>
      <c r="C277" s="2602"/>
      <c r="D277" s="2576"/>
      <c r="E277" s="2580"/>
      <c r="F277" s="2721"/>
      <c r="G277" s="2722" t="s">
        <v>1470</v>
      </c>
      <c r="H277" s="2722"/>
      <c r="I277" s="2722"/>
      <c r="J277" s="2723"/>
      <c r="K277" s="2605"/>
      <c r="L277" s="2605"/>
      <c r="M277" s="2605"/>
      <c r="N277" s="3913"/>
      <c r="O277" s="2630"/>
    </row>
    <row r="278" spans="1:15" ht="12.75" customHeight="1">
      <c r="A278" s="3918"/>
      <c r="B278" s="2602"/>
      <c r="C278" s="2602"/>
      <c r="D278" s="2576"/>
      <c r="E278" s="2580"/>
      <c r="F278" s="2724" t="s">
        <v>1471</v>
      </c>
      <c r="G278" s="2724" t="s">
        <v>1472</v>
      </c>
      <c r="H278" s="2724" t="s">
        <v>1473</v>
      </c>
      <c r="I278" s="2724"/>
      <c r="J278" s="2692" t="s">
        <v>1474</v>
      </c>
      <c r="K278" s="2605"/>
      <c r="L278" s="2605"/>
      <c r="M278" s="2605"/>
      <c r="N278" s="3913"/>
      <c r="O278" s="2630"/>
    </row>
    <row r="279" spans="1:15" ht="12.75" customHeight="1">
      <c r="A279" s="3918"/>
      <c r="B279" s="2602" t="s">
        <v>7</v>
      </c>
      <c r="C279" s="2602" t="s">
        <v>71</v>
      </c>
      <c r="D279" s="2576"/>
      <c r="E279" s="2608" t="s">
        <v>1475</v>
      </c>
      <c r="F279" s="2724" t="s">
        <v>1476</v>
      </c>
      <c r="G279" s="2724" t="s">
        <v>1477</v>
      </c>
      <c r="H279" s="2724" t="s">
        <v>1478</v>
      </c>
      <c r="I279" s="2724" t="s">
        <v>1479</v>
      </c>
      <c r="J279" s="2692" t="s">
        <v>1480</v>
      </c>
      <c r="K279" s="2602" t="s">
        <v>1481</v>
      </c>
      <c r="L279" s="2602" t="s">
        <v>319</v>
      </c>
      <c r="M279" s="2602" t="s">
        <v>7</v>
      </c>
      <c r="N279" s="3913"/>
      <c r="O279" s="2630"/>
    </row>
    <row r="280" spans="1:15" ht="18" customHeight="1">
      <c r="A280" s="3918"/>
      <c r="B280" s="2609" t="s">
        <v>17</v>
      </c>
      <c r="C280" s="2609" t="s">
        <v>79</v>
      </c>
      <c r="D280" s="2583"/>
      <c r="E280" s="2610" t="s">
        <v>24</v>
      </c>
      <c r="F280" s="2725" t="s">
        <v>25</v>
      </c>
      <c r="G280" s="2725" t="s">
        <v>26</v>
      </c>
      <c r="H280" s="2725" t="s">
        <v>27</v>
      </c>
      <c r="I280" s="2725" t="s">
        <v>28</v>
      </c>
      <c r="J280" s="2726" t="s">
        <v>29</v>
      </c>
      <c r="K280" s="2609" t="s">
        <v>30</v>
      </c>
      <c r="L280" s="2609" t="s">
        <v>31</v>
      </c>
      <c r="M280" s="2609" t="s">
        <v>17</v>
      </c>
      <c r="N280" s="3913"/>
      <c r="O280" s="2630"/>
    </row>
    <row r="281" spans="1:15" ht="12.75" customHeight="1">
      <c r="A281" s="3919"/>
      <c r="B281" s="2626"/>
      <c r="C281" s="2602"/>
      <c r="D281" s="2592" t="s">
        <v>1638</v>
      </c>
      <c r="E281" s="2608"/>
      <c r="F281" s="2723"/>
      <c r="G281" s="2723"/>
      <c r="H281" s="2723"/>
      <c r="I281" s="2723"/>
      <c r="J281" s="2723"/>
      <c r="K281" s="2703"/>
      <c r="L281" s="2700"/>
      <c r="M281" s="2602"/>
      <c r="N281" s="3913"/>
    </row>
    <row r="282" spans="1:15" ht="13.15" customHeight="1">
      <c r="A282" s="3919"/>
      <c r="B282" s="2626">
        <v>518</v>
      </c>
      <c r="C282" s="2602"/>
      <c r="D282" s="2620"/>
      <c r="E282" s="2608" t="s">
        <v>1572</v>
      </c>
      <c r="F282" s="2704"/>
      <c r="G282" s="2704"/>
      <c r="H282" s="2704"/>
      <c r="I282" s="2704"/>
      <c r="J282" s="2704">
        <f>SUM(F282:I282)</f>
        <v>0</v>
      </c>
      <c r="K282" s="2703"/>
      <c r="L282" s="2703">
        <f t="shared" ref="L282:L290" si="23">K282+J282</f>
        <v>0</v>
      </c>
      <c r="M282" s="2602">
        <v>518</v>
      </c>
      <c r="N282" s="3913"/>
    </row>
    <row r="283" spans="1:15">
      <c r="A283" s="3919"/>
      <c r="B283" s="2627">
        <v>519</v>
      </c>
      <c r="C283" s="2615"/>
      <c r="D283" s="2589"/>
      <c r="E283" s="2599" t="s">
        <v>1639</v>
      </c>
      <c r="F283" s="2705"/>
      <c r="G283" s="2705"/>
      <c r="H283" s="2705"/>
      <c r="I283" s="2705"/>
      <c r="J283" s="2705">
        <f>SUM(F283:I283)</f>
        <v>0</v>
      </c>
      <c r="K283" s="2706"/>
      <c r="L283" s="2706">
        <f t="shared" si="23"/>
        <v>0</v>
      </c>
      <c r="M283" s="2615">
        <v>519</v>
      </c>
      <c r="N283" s="3913"/>
    </row>
    <row r="284" spans="1:15">
      <c r="A284" s="3919"/>
      <c r="B284" s="2627">
        <v>520</v>
      </c>
      <c r="C284" s="2615"/>
      <c r="D284" s="2589"/>
      <c r="E284" s="2599" t="s">
        <v>1640</v>
      </c>
      <c r="F284" s="2705"/>
      <c r="G284" s="2705"/>
      <c r="H284" s="2705"/>
      <c r="I284" s="2705"/>
      <c r="J284" s="2705">
        <f t="shared" ref="J284:J290" si="24">SUM(F284:I284)</f>
        <v>0</v>
      </c>
      <c r="K284" s="2706"/>
      <c r="L284" s="2706">
        <f t="shared" si="23"/>
        <v>0</v>
      </c>
      <c r="M284" s="2615">
        <v>520</v>
      </c>
      <c r="N284" s="2614"/>
    </row>
    <row r="285" spans="1:15">
      <c r="A285" s="3919"/>
      <c r="B285" s="2627">
        <v>521</v>
      </c>
      <c r="C285" s="2615"/>
      <c r="D285" s="2589"/>
      <c r="E285" s="2599" t="s">
        <v>1641</v>
      </c>
      <c r="F285" s="2705"/>
      <c r="G285" s="2705"/>
      <c r="H285" s="2705"/>
      <c r="I285" s="2705"/>
      <c r="J285" s="2705">
        <f t="shared" si="24"/>
        <v>0</v>
      </c>
      <c r="K285" s="2706"/>
      <c r="L285" s="2706">
        <f t="shared" si="23"/>
        <v>0</v>
      </c>
      <c r="M285" s="2615">
        <v>521</v>
      </c>
      <c r="N285" s="2614"/>
    </row>
    <row r="286" spans="1:15">
      <c r="A286" s="3919"/>
      <c r="B286" s="2627">
        <v>522</v>
      </c>
      <c r="C286" s="2615"/>
      <c r="D286" s="2589"/>
      <c r="E286" s="2599" t="s">
        <v>1576</v>
      </c>
      <c r="F286" s="2705"/>
      <c r="G286" s="2705"/>
      <c r="H286" s="2705"/>
      <c r="I286" s="2705"/>
      <c r="J286" s="2705">
        <f t="shared" si="24"/>
        <v>0</v>
      </c>
      <c r="K286" s="2707"/>
      <c r="L286" s="2706">
        <f t="shared" si="23"/>
        <v>0</v>
      </c>
      <c r="M286" s="2615">
        <v>522</v>
      </c>
      <c r="N286" s="2614"/>
    </row>
    <row r="287" spans="1:15">
      <c r="A287" s="3919"/>
      <c r="B287" s="2627">
        <v>523</v>
      </c>
      <c r="C287" s="2615"/>
      <c r="D287" s="2589"/>
      <c r="E287" s="2599" t="s">
        <v>1636</v>
      </c>
      <c r="F287" s="2705"/>
      <c r="G287" s="2705"/>
      <c r="H287" s="2705"/>
      <c r="I287" s="2705"/>
      <c r="J287" s="2705">
        <f t="shared" si="24"/>
        <v>0</v>
      </c>
      <c r="K287" s="2707"/>
      <c r="L287" s="2706">
        <f t="shared" si="23"/>
        <v>0</v>
      </c>
      <c r="M287" s="2615">
        <v>523</v>
      </c>
      <c r="N287" s="2616"/>
    </row>
    <row r="288" spans="1:15">
      <c r="A288" s="2592"/>
      <c r="B288" s="2627">
        <v>524</v>
      </c>
      <c r="C288" s="2615"/>
      <c r="D288" s="2589"/>
      <c r="E288" s="2599" t="s">
        <v>1584</v>
      </c>
      <c r="F288" s="2705"/>
      <c r="G288" s="2705"/>
      <c r="H288" s="2705"/>
      <c r="I288" s="2705"/>
      <c r="J288" s="2705">
        <f t="shared" si="24"/>
        <v>0</v>
      </c>
      <c r="K288" s="2707"/>
      <c r="L288" s="2706">
        <f t="shared" si="23"/>
        <v>0</v>
      </c>
      <c r="M288" s="2615">
        <v>524</v>
      </c>
      <c r="N288" s="2616"/>
    </row>
    <row r="289" spans="1:16">
      <c r="A289" s="2592"/>
      <c r="B289" s="2627">
        <v>525</v>
      </c>
      <c r="C289" s="2615"/>
      <c r="D289" s="2589"/>
      <c r="E289" s="2599" t="s">
        <v>1601</v>
      </c>
      <c r="F289" s="2705"/>
      <c r="G289" s="2705"/>
      <c r="H289" s="2705"/>
      <c r="I289" s="2705"/>
      <c r="J289" s="2705">
        <f t="shared" si="24"/>
        <v>0</v>
      </c>
      <c r="K289" s="2706"/>
      <c r="L289" s="2706">
        <f t="shared" si="23"/>
        <v>0</v>
      </c>
      <c r="M289" s="2615">
        <v>525</v>
      </c>
      <c r="N289" s="2618"/>
    </row>
    <row r="290" spans="1:16">
      <c r="A290" s="2592"/>
      <c r="B290" s="2627">
        <v>526</v>
      </c>
      <c r="C290" s="2615"/>
      <c r="D290" s="2589"/>
      <c r="E290" s="2599" t="s">
        <v>1114</v>
      </c>
      <c r="F290" s="2705"/>
      <c r="G290" s="2705"/>
      <c r="H290" s="2705"/>
      <c r="I290" s="2705"/>
      <c r="J290" s="2705">
        <f t="shared" si="24"/>
        <v>0</v>
      </c>
      <c r="K290" s="2707"/>
      <c r="L290" s="2706">
        <f t="shared" si="23"/>
        <v>0</v>
      </c>
      <c r="M290" s="2615">
        <v>526</v>
      </c>
      <c r="N290" s="2616"/>
    </row>
    <row r="291" spans="1:16">
      <c r="A291" s="2592"/>
      <c r="B291" s="2627">
        <v>527</v>
      </c>
      <c r="C291" s="2615"/>
      <c r="D291" s="2589"/>
      <c r="E291" s="2599" t="s">
        <v>1642</v>
      </c>
      <c r="F291" s="2705">
        <f>SUM(F282:F290)</f>
        <v>0</v>
      </c>
      <c r="G291" s="2705">
        <f t="shared" ref="G291:J291" si="25">SUM(G282:G290)</f>
        <v>0</v>
      </c>
      <c r="H291" s="2705">
        <f t="shared" si="25"/>
        <v>0</v>
      </c>
      <c r="I291" s="2705">
        <f t="shared" si="25"/>
        <v>0</v>
      </c>
      <c r="J291" s="2705">
        <f t="shared" si="25"/>
        <v>0</v>
      </c>
      <c r="K291" s="2706"/>
      <c r="L291" s="2706">
        <f>F291+G291+H291+I291</f>
        <v>0</v>
      </c>
      <c r="M291" s="2615">
        <v>527</v>
      </c>
      <c r="N291" s="2616"/>
    </row>
    <row r="292" spans="1:16">
      <c r="A292" s="2592"/>
      <c r="B292" s="2627">
        <v>528</v>
      </c>
      <c r="C292" s="2615"/>
      <c r="D292" s="2589"/>
      <c r="E292" s="2599" t="s">
        <v>1643</v>
      </c>
      <c r="F292" s="2705">
        <f>F226+F252+F259+F271+F291</f>
        <v>0</v>
      </c>
      <c r="G292" s="2705">
        <f t="shared" ref="G292:J292" si="26">G226+G252+G259+G271+G291</f>
        <v>0</v>
      </c>
      <c r="H292" s="2705">
        <f t="shared" si="26"/>
        <v>81</v>
      </c>
      <c r="I292" s="2705">
        <f t="shared" si="26"/>
        <v>0</v>
      </c>
      <c r="J292" s="2705">
        <f t="shared" si="26"/>
        <v>81</v>
      </c>
      <c r="K292" s="2706"/>
      <c r="L292" s="2706">
        <f>F292+G292+H292+I292</f>
        <v>81</v>
      </c>
      <c r="M292" s="2615">
        <v>528</v>
      </c>
      <c r="N292" s="2616"/>
      <c r="P292" s="2635"/>
    </row>
    <row r="293" spans="1:16">
      <c r="A293" s="2592"/>
      <c r="B293" s="2626"/>
      <c r="C293" s="2602"/>
      <c r="D293" s="2592" t="s">
        <v>1644</v>
      </c>
      <c r="E293" s="2608"/>
      <c r="F293" s="2723"/>
      <c r="G293" s="2723">
        <v>0</v>
      </c>
      <c r="H293" s="2723">
        <v>0</v>
      </c>
      <c r="I293" s="2723">
        <v>0</v>
      </c>
      <c r="J293" s="2723"/>
      <c r="K293" s="2703"/>
      <c r="L293" s="2700"/>
      <c r="M293" s="2602"/>
      <c r="N293" s="2616"/>
    </row>
    <row r="294" spans="1:16">
      <c r="A294" s="2592"/>
      <c r="B294" s="2626">
        <v>601</v>
      </c>
      <c r="C294" s="2605"/>
      <c r="D294" s="2592"/>
      <c r="E294" s="2608" t="s">
        <v>1645</v>
      </c>
      <c r="F294" s="2704">
        <v>0</v>
      </c>
      <c r="G294" s="2704">
        <v>0</v>
      </c>
      <c r="H294" s="2704">
        <v>0</v>
      </c>
      <c r="I294" s="2704">
        <v>0</v>
      </c>
      <c r="J294" s="2704">
        <f>SUM(F294:I294)</f>
        <v>0</v>
      </c>
      <c r="K294" s="2703"/>
      <c r="L294" s="2703">
        <f>K294+J294</f>
        <v>0</v>
      </c>
      <c r="M294" s="2602">
        <v>601</v>
      </c>
      <c r="N294" s="2618"/>
    </row>
    <row r="295" spans="1:16">
      <c r="A295" s="2592"/>
      <c r="B295" s="2627">
        <v>602</v>
      </c>
      <c r="C295" s="2632"/>
      <c r="D295" s="2590"/>
      <c r="E295" s="2599" t="s">
        <v>1646</v>
      </c>
      <c r="F295" s="2705">
        <v>0</v>
      </c>
      <c r="G295" s="2705">
        <v>0</v>
      </c>
      <c r="H295" s="2705">
        <v>0</v>
      </c>
      <c r="I295" s="2705">
        <v>0</v>
      </c>
      <c r="J295" s="2705">
        <f>SUM(F295:I295)</f>
        <v>0</v>
      </c>
      <c r="K295" s="2706"/>
      <c r="L295" s="2706">
        <f>K295+J295</f>
        <v>0</v>
      </c>
      <c r="M295" s="2615">
        <v>602</v>
      </c>
      <c r="N295" s="2618"/>
    </row>
    <row r="296" spans="1:16">
      <c r="A296" s="2592"/>
      <c r="B296" s="2627">
        <v>603</v>
      </c>
      <c r="C296" s="2632"/>
      <c r="D296" s="2590"/>
      <c r="E296" s="2599" t="s">
        <v>1647</v>
      </c>
      <c r="F296" s="2705">
        <v>0</v>
      </c>
      <c r="G296" s="2705"/>
      <c r="H296" s="2705">
        <v>414</v>
      </c>
      <c r="I296" s="2705"/>
      <c r="J296" s="2705">
        <v>414</v>
      </c>
      <c r="K296" s="2706"/>
      <c r="L296" s="2706">
        <v>414</v>
      </c>
      <c r="M296" s="2615">
        <v>603</v>
      </c>
      <c r="N296" s="2618"/>
    </row>
    <row r="297" spans="1:16">
      <c r="A297" s="2592"/>
      <c r="B297" s="2627">
        <v>604</v>
      </c>
      <c r="C297" s="2632"/>
      <c r="D297" s="2590"/>
      <c r="E297" s="2599" t="s">
        <v>1648</v>
      </c>
      <c r="F297" s="2705">
        <v>0</v>
      </c>
      <c r="G297" s="2705">
        <v>0</v>
      </c>
      <c r="H297" s="2705"/>
      <c r="I297" s="2705"/>
      <c r="J297" s="2705"/>
      <c r="K297" s="2706"/>
      <c r="L297" s="2780"/>
      <c r="M297" s="2615">
        <v>604</v>
      </c>
      <c r="N297" s="2618"/>
    </row>
    <row r="298" spans="1:16">
      <c r="A298" s="2592"/>
      <c r="B298" s="2627">
        <v>605</v>
      </c>
      <c r="C298" s="2632"/>
      <c r="D298" s="2590"/>
      <c r="E298" s="2599" t="s">
        <v>1649</v>
      </c>
      <c r="F298" s="2705">
        <v>0</v>
      </c>
      <c r="G298" s="2705">
        <v>0</v>
      </c>
      <c r="H298" s="2705"/>
      <c r="I298" s="2705"/>
      <c r="J298" s="2705"/>
      <c r="K298" s="2706"/>
      <c r="L298" s="2780"/>
      <c r="M298" s="2615">
        <v>605</v>
      </c>
      <c r="N298" s="2618"/>
    </row>
    <row r="299" spans="1:16">
      <c r="A299" s="2592"/>
      <c r="B299" s="2627">
        <v>606</v>
      </c>
      <c r="C299" s="2632"/>
      <c r="D299" s="2590"/>
      <c r="E299" s="2599" t="s">
        <v>1650</v>
      </c>
      <c r="F299" s="2705">
        <v>0</v>
      </c>
      <c r="G299" s="2705">
        <v>0</v>
      </c>
      <c r="H299" s="2705"/>
      <c r="I299" s="2705"/>
      <c r="J299" s="2705"/>
      <c r="K299" s="2707" t="s">
        <v>104</v>
      </c>
      <c r="L299" s="2780"/>
      <c r="M299" s="2615">
        <v>606</v>
      </c>
      <c r="N299" s="2618"/>
    </row>
    <row r="300" spans="1:16">
      <c r="A300" s="2592"/>
      <c r="B300" s="2627">
        <v>607</v>
      </c>
      <c r="C300" s="2632"/>
      <c r="D300" s="2590"/>
      <c r="E300" s="2599" t="s">
        <v>1651</v>
      </c>
      <c r="F300" s="2705">
        <v>0</v>
      </c>
      <c r="G300" s="2705">
        <v>0</v>
      </c>
      <c r="H300" s="2705"/>
      <c r="I300" s="2705"/>
      <c r="J300" s="2705"/>
      <c r="K300" s="2706"/>
      <c r="L300" s="2780"/>
      <c r="M300" s="2615">
        <v>607</v>
      </c>
      <c r="N300" s="2618"/>
    </row>
    <row r="301" spans="1:16">
      <c r="A301" s="2592"/>
      <c r="B301" s="2627">
        <v>608</v>
      </c>
      <c r="C301" s="2632"/>
      <c r="D301" s="2590"/>
      <c r="E301" s="2599" t="s">
        <v>1652</v>
      </c>
      <c r="F301" s="2705">
        <v>0</v>
      </c>
      <c r="G301" s="2705">
        <v>0</v>
      </c>
      <c r="H301" s="2705">
        <v>18</v>
      </c>
      <c r="I301" s="2705"/>
      <c r="J301" s="2705">
        <v>18</v>
      </c>
      <c r="K301" s="2706"/>
      <c r="L301" s="2780">
        <v>18</v>
      </c>
      <c r="M301" s="2615">
        <v>608</v>
      </c>
      <c r="N301" s="3908">
        <v>93</v>
      </c>
    </row>
    <row r="302" spans="1:16">
      <c r="A302" s="2592"/>
      <c r="B302" s="2627">
        <v>609</v>
      </c>
      <c r="C302" s="2632"/>
      <c r="D302" s="2590"/>
      <c r="E302" s="2599" t="s">
        <v>1653</v>
      </c>
      <c r="F302" s="2705">
        <v>0</v>
      </c>
      <c r="G302" s="2705">
        <v>0</v>
      </c>
      <c r="H302" s="2705"/>
      <c r="I302" s="2705"/>
      <c r="J302" s="2705"/>
      <c r="K302" s="2706"/>
      <c r="L302" s="2780"/>
      <c r="M302" s="2615">
        <v>609</v>
      </c>
      <c r="N302" s="3909"/>
    </row>
    <row r="303" spans="1:16">
      <c r="A303" s="2592"/>
      <c r="B303" s="2627">
        <v>610</v>
      </c>
      <c r="C303" s="2632"/>
      <c r="D303" s="2590"/>
      <c r="E303" s="2599" t="s">
        <v>1654</v>
      </c>
      <c r="F303" s="2705">
        <v>0</v>
      </c>
      <c r="G303" s="2705">
        <v>0</v>
      </c>
      <c r="H303" s="2705"/>
      <c r="I303" s="2705"/>
      <c r="J303" s="2705"/>
      <c r="K303" s="2706"/>
      <c r="L303" s="2706"/>
      <c r="M303" s="2615">
        <v>610</v>
      </c>
      <c r="N303" s="3909"/>
    </row>
    <row r="304" spans="1:16">
      <c r="A304" s="2592"/>
      <c r="B304" s="2627">
        <v>611</v>
      </c>
      <c r="C304" s="2632"/>
      <c r="D304" s="2590"/>
      <c r="E304" s="2599" t="s">
        <v>1576</v>
      </c>
      <c r="F304" s="2705">
        <v>0</v>
      </c>
      <c r="G304" s="2705">
        <v>0</v>
      </c>
      <c r="H304" s="2705"/>
      <c r="I304" s="2705"/>
      <c r="J304" s="2705"/>
      <c r="K304" s="2706"/>
      <c r="L304" s="2706"/>
      <c r="M304" s="2615">
        <v>611</v>
      </c>
      <c r="N304" s="3909"/>
    </row>
    <row r="305" spans="1:16">
      <c r="A305" s="2592"/>
      <c r="B305" s="2627">
        <v>612</v>
      </c>
      <c r="C305" s="2632"/>
      <c r="D305" s="2590"/>
      <c r="E305" s="2599" t="s">
        <v>1636</v>
      </c>
      <c r="F305" s="2705">
        <v>0</v>
      </c>
      <c r="G305" s="2705">
        <v>0</v>
      </c>
      <c r="H305" s="2705"/>
      <c r="I305" s="2705"/>
      <c r="J305" s="2705"/>
      <c r="K305" s="2706"/>
      <c r="L305" s="2706"/>
      <c r="M305" s="2615">
        <v>612</v>
      </c>
      <c r="N305" s="3909"/>
    </row>
    <row r="306" spans="1:16">
      <c r="A306" s="2592"/>
      <c r="B306" s="2627">
        <v>613</v>
      </c>
      <c r="C306" s="2632"/>
      <c r="D306" s="2590"/>
      <c r="E306" s="2599" t="s">
        <v>1655</v>
      </c>
      <c r="F306" s="2705">
        <v>0</v>
      </c>
      <c r="G306" s="2705">
        <v>0</v>
      </c>
      <c r="H306" s="2705"/>
      <c r="I306" s="2705"/>
      <c r="J306" s="2705"/>
      <c r="K306" s="2706"/>
      <c r="L306" s="2706"/>
      <c r="M306" s="2615">
        <v>613</v>
      </c>
      <c r="N306" s="3909"/>
    </row>
    <row r="307" spans="1:16">
      <c r="A307" s="2592"/>
      <c r="B307" s="2627">
        <v>614</v>
      </c>
      <c r="C307" s="2632"/>
      <c r="D307" s="2590"/>
      <c r="E307" s="2599" t="s">
        <v>1656</v>
      </c>
      <c r="F307" s="2705">
        <v>0</v>
      </c>
      <c r="G307" s="2705">
        <v>0</v>
      </c>
      <c r="H307" s="2705"/>
      <c r="I307" s="2705"/>
      <c r="J307" s="2705"/>
      <c r="K307" s="2706"/>
      <c r="L307" s="2706"/>
      <c r="M307" s="2615">
        <v>614</v>
      </c>
      <c r="N307" s="3909"/>
    </row>
    <row r="308" spans="1:16">
      <c r="A308" s="2592"/>
      <c r="B308" s="2627">
        <v>615</v>
      </c>
      <c r="C308" s="2632"/>
      <c r="D308" s="2590"/>
      <c r="E308" s="2599" t="s">
        <v>1657</v>
      </c>
      <c r="F308" s="2705">
        <v>0</v>
      </c>
      <c r="G308" s="2705">
        <v>0</v>
      </c>
      <c r="H308" s="2705"/>
      <c r="I308" s="2705">
        <v>2</v>
      </c>
      <c r="J308" s="2705">
        <v>2</v>
      </c>
      <c r="K308" s="2706"/>
      <c r="L308" s="2706">
        <v>2</v>
      </c>
      <c r="M308" s="2615">
        <v>615</v>
      </c>
      <c r="N308" s="3909"/>
    </row>
    <row r="309" spans="1:16">
      <c r="A309" s="2592"/>
      <c r="B309" s="2627">
        <v>616</v>
      </c>
      <c r="C309" s="2632"/>
      <c r="D309" s="2590"/>
      <c r="E309" s="2599" t="s">
        <v>1584</v>
      </c>
      <c r="F309" s="2705">
        <v>0</v>
      </c>
      <c r="G309" s="2705">
        <v>0</v>
      </c>
      <c r="H309" s="2705"/>
      <c r="I309" s="2705"/>
      <c r="J309" s="2705"/>
      <c r="K309" s="2706"/>
      <c r="L309" s="2706"/>
      <c r="M309" s="2615">
        <v>616</v>
      </c>
      <c r="N309" s="3909"/>
    </row>
    <row r="310" spans="1:16">
      <c r="A310" s="2592"/>
      <c r="B310" s="2627">
        <v>617</v>
      </c>
      <c r="C310" s="2632"/>
      <c r="D310" s="2590"/>
      <c r="E310" s="2599" t="s">
        <v>1601</v>
      </c>
      <c r="F310" s="2705">
        <v>0</v>
      </c>
      <c r="G310" s="2705">
        <v>0</v>
      </c>
      <c r="H310" s="2705"/>
      <c r="I310" s="2705"/>
      <c r="J310" s="2705"/>
      <c r="K310" s="2706"/>
      <c r="L310" s="2706"/>
      <c r="M310" s="2615">
        <v>617</v>
      </c>
      <c r="N310" s="3909"/>
    </row>
    <row r="311" spans="1:16">
      <c r="A311" s="2592"/>
      <c r="B311" s="2627">
        <v>618</v>
      </c>
      <c r="C311" s="2615"/>
      <c r="D311" s="2589"/>
      <c r="E311" s="2599" t="s">
        <v>1114</v>
      </c>
      <c r="F311" s="2705">
        <v>0</v>
      </c>
      <c r="G311" s="2705">
        <v>0</v>
      </c>
      <c r="H311" s="2705">
        <v>8343</v>
      </c>
      <c r="I311" s="2705"/>
      <c r="J311" s="2705">
        <v>8343</v>
      </c>
      <c r="K311" s="2706"/>
      <c r="L311" s="2706">
        <v>8343</v>
      </c>
      <c r="M311" s="2615">
        <v>618</v>
      </c>
      <c r="N311" s="3909"/>
    </row>
    <row r="312" spans="1:16" ht="13.15" customHeight="1">
      <c r="A312" s="2592"/>
      <c r="B312" s="2627">
        <v>619</v>
      </c>
      <c r="C312" s="2615"/>
      <c r="D312" s="2589"/>
      <c r="E312" s="2599" t="s">
        <v>1658</v>
      </c>
      <c r="F312" s="2705">
        <f>SUM(F294:F311)</f>
        <v>0</v>
      </c>
      <c r="G312" s="2705">
        <f t="shared" ref="G312:J312" si="27">SUM(G294:G311)</f>
        <v>0</v>
      </c>
      <c r="H312" s="2705">
        <f t="shared" si="27"/>
        <v>8775</v>
      </c>
      <c r="I312" s="2705">
        <f t="shared" si="27"/>
        <v>2</v>
      </c>
      <c r="J312" s="2705">
        <f t="shared" si="27"/>
        <v>8777</v>
      </c>
      <c r="K312" s="2706"/>
      <c r="L312" s="2706">
        <f>F312+G312+H312+I312</f>
        <v>8777</v>
      </c>
      <c r="M312" s="2615">
        <v>619</v>
      </c>
      <c r="N312" s="3909"/>
      <c r="P312" s="2635"/>
    </row>
    <row r="313" spans="1:16">
      <c r="A313" s="2592"/>
      <c r="B313" s="2627">
        <v>620</v>
      </c>
      <c r="C313" s="2615" t="s">
        <v>98</v>
      </c>
      <c r="D313" s="2589"/>
      <c r="E313" s="2599" t="s">
        <v>1659</v>
      </c>
      <c r="F313" s="2705">
        <f>F118+F205+F292+F312</f>
        <v>0</v>
      </c>
      <c r="G313" s="2705">
        <f>G118+G205+G292+G312</f>
        <v>389</v>
      </c>
      <c r="H313" s="2705">
        <f>H118+H205+H292+H312</f>
        <v>12459</v>
      </c>
      <c r="I313" s="2705">
        <f>I118+I205+I292+I312</f>
        <v>21951</v>
      </c>
      <c r="J313" s="2705">
        <f>J118+J205+J292+J312</f>
        <v>34799</v>
      </c>
      <c r="K313" s="2706"/>
      <c r="L313" s="2706">
        <f>F313+G313+H313+I313</f>
        <v>34799</v>
      </c>
      <c r="M313" s="2615">
        <v>620</v>
      </c>
      <c r="N313" s="3909"/>
    </row>
    <row r="314" spans="1:16">
      <c r="M314" s="2630"/>
      <c r="N314" s="3509"/>
    </row>
    <row r="315" spans="1:16">
      <c r="M315" s="2630"/>
      <c r="N315" s="3509"/>
    </row>
  </sheetData>
  <customSheetViews>
    <customSheetView guid="{4E7A3D04-9F51-465C-A42B-3DF9B3E7D5B5}" showPageBreaks="1" showGridLines="0" outlineSymbols="0" zeroValues="0" printArea="1" topLeftCell="A265">
      <selection activeCell="A287" sqref="A287"/>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1"/>
      <headerFooter alignWithMargins="0"/>
    </customSheetView>
    <customSheetView guid="{0DB5BAD5-393A-4F38-9E8B-709DEA7858B1}" showPageBreaks="1" showGridLines="0" outlineSymbols="0" zeroValues="0" printArea="1">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2"/>
      <headerFooter alignWithMargins="0"/>
    </customSheetView>
    <customSheetView guid="{9188604F-721B-4607-B5A7-F14601E34BB8}" showPageBreaks="1" showGridLines="0" outlineSymbols="0" zeroValues="0" printArea="1">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3"/>
      <headerFooter alignWithMargins="0"/>
    </customSheetView>
    <customSheetView guid="{26429A53-B624-4AA6-8C8D-667186B058B8}"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4"/>
      <headerFooter alignWithMargins="0"/>
    </customSheetView>
    <customSheetView guid="{7390B031-6060-4327-BF01-8B9465EDB6D9}"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5"/>
      <headerFooter alignWithMargins="0"/>
    </customSheetView>
    <customSheetView guid="{49D366EC-C851-4932-854D-8EA887B298C5}"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6"/>
      <headerFooter alignWithMargins="0"/>
    </customSheetView>
    <customSheetView guid="{F228F194-B0FE-4A91-A927-06A4E89703F0}"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7"/>
      <headerFooter alignWithMargins="0"/>
    </customSheetView>
    <customSheetView guid="{A2494C54-8D9D-4A05-9F27-C858173D9692}"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8"/>
      <headerFooter alignWithMargins="0"/>
    </customSheetView>
    <customSheetView guid="{74404EEC-CA6A-48B0-B168-B7933282EEB2}" showPageBreaks="1" showGridLines="0" outlineSymbols="0" zeroValues="0" printArea="1">
      <selection activeCell="B1" sqref="B1"/>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9"/>
      <headerFooter alignWithMargins="0"/>
    </customSheetView>
    <customSheetView guid="{FB19BFAA-60BA-4CC2-92E5-E4C141AE804E}" showGridLines="0" outlineSymbols="0" zeroValues="0">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10"/>
      <headerFooter alignWithMargins="0"/>
    </customSheetView>
    <customSheetView guid="{F56BCD39-3910-4701-BCCF-245589B07D98}" showPageBreaks="1" showGridLines="0" outlineSymbols="0" zeroValues="0" printArea="1">
      <selection sqref="A1:A16"/>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11"/>
      <headerFooter alignWithMargins="0"/>
    </customSheetView>
    <customSheetView guid="{D099E5BD-69C3-4A36-A01A-AB9127CD02AF}" showGridLines="0" outlineSymbols="0" zeroValues="0" topLeftCell="E1">
      <selection activeCell="I312" sqref="I312"/>
      <rowBreaks count="6" manualBreakCount="6">
        <brk id="46" max="13" man="1"/>
        <brk id="91" max="13" man="1"/>
        <brk id="137" max="13" man="1"/>
        <brk id="182" max="13" man="1"/>
        <brk id="226" max="13" man="1"/>
        <brk id="271" max="13" man="1"/>
      </rowBreaks>
      <pageMargins left="0.25" right="0.25" top="0.5" bottom="0.5" header="0.5" footer="0.5"/>
      <printOptions horizontalCentered="1" verticalCentered="1"/>
      <pageSetup scale="85" firstPageNumber="5" fitToHeight="7" orientation="landscape" r:id="rId12"/>
      <headerFooter alignWithMargins="0"/>
    </customSheetView>
  </customSheetViews>
  <mergeCells count="21">
    <mergeCell ref="N227:N238"/>
    <mergeCell ref="N260:N271"/>
    <mergeCell ref="N301:N313"/>
    <mergeCell ref="A272:A287"/>
    <mergeCell ref="N272:N283"/>
    <mergeCell ref="A247:A271"/>
    <mergeCell ref="N212:N226"/>
    <mergeCell ref="A1:A16"/>
    <mergeCell ref="N35:N46"/>
    <mergeCell ref="N47:N58"/>
    <mergeCell ref="A77:A91"/>
    <mergeCell ref="N80:N91"/>
    <mergeCell ref="A92:A106"/>
    <mergeCell ref="N126:N137"/>
    <mergeCell ref="N138:N149"/>
    <mergeCell ref="N171:N182"/>
    <mergeCell ref="A183:A199"/>
    <mergeCell ref="N1:N12"/>
    <mergeCell ref="N92:N103"/>
    <mergeCell ref="N183:N194"/>
    <mergeCell ref="A163:A182"/>
  </mergeCells>
  <printOptions horizontalCentered="1" verticalCentered="1" gridLinesSet="0"/>
  <pageMargins left="0.25" right="0.25" top="0.5" bottom="0.5" header="0.5" footer="0.5"/>
  <pageSetup scale="85" firstPageNumber="5" fitToHeight="7" orientation="landscape" r:id="rId13"/>
  <headerFooter alignWithMargins="0"/>
  <rowBreaks count="6" manualBreakCount="6">
    <brk id="46" max="13" man="1"/>
    <brk id="91" max="13" man="1"/>
    <brk id="137" max="13" man="1"/>
    <brk id="182" max="13" man="1"/>
    <brk id="226" max="13" man="1"/>
    <brk id="271" max="13" man="1"/>
  </rowBreaks>
  <drawing r:id="rId14"/>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6"/>
  <sheetViews>
    <sheetView view="pageBreakPreview" topLeftCell="A79" zoomScale="60" zoomScaleNormal="100" workbookViewId="0">
      <selection activeCell="A3" sqref="A3:G3"/>
    </sheetView>
  </sheetViews>
  <sheetFormatPr defaultRowHeight="12"/>
  <cols>
    <col min="1" max="1" width="3.85546875" style="6" customWidth="1"/>
    <col min="2" max="2" width="2.5703125" style="6" customWidth="1"/>
    <col min="3" max="3" width="8.85546875" style="6"/>
    <col min="4" max="4" width="9.28515625" style="6" customWidth="1"/>
    <col min="5" max="5" width="8.85546875" style="6"/>
    <col min="6" max="6" width="9.42578125" style="6" customWidth="1"/>
    <col min="7" max="7" width="10" style="6" customWidth="1"/>
    <col min="8" max="9" width="11.7109375" style="6" customWidth="1"/>
    <col min="10" max="10" width="11.85546875" style="6" customWidth="1"/>
    <col min="11" max="16" width="8.85546875" style="6"/>
    <col min="17" max="17" width="2.42578125" style="6" customWidth="1"/>
    <col min="18" max="256" width="8.85546875" style="6"/>
    <col min="257" max="257" width="3.28515625" style="6" customWidth="1"/>
    <col min="258" max="258" width="2.5703125" style="6" customWidth="1"/>
    <col min="259" max="263" width="8.85546875" style="6"/>
    <col min="264" max="264" width="8.140625" style="6" customWidth="1"/>
    <col min="265" max="265" width="8" style="6" customWidth="1"/>
    <col min="266" max="266" width="8.28515625" style="6" customWidth="1"/>
    <col min="267" max="272" width="8.85546875" style="6"/>
    <col min="273" max="273" width="2.42578125" style="6" customWidth="1"/>
    <col min="274" max="512" width="8.85546875" style="6"/>
    <col min="513" max="513" width="3.28515625" style="6" customWidth="1"/>
    <col min="514" max="514" width="2.5703125" style="6" customWidth="1"/>
    <col min="515" max="519" width="8.85546875" style="6"/>
    <col min="520" max="520" width="8.140625" style="6" customWidth="1"/>
    <col min="521" max="521" width="8" style="6" customWidth="1"/>
    <col min="522" max="522" width="8.28515625" style="6" customWidth="1"/>
    <col min="523" max="528" width="8.85546875" style="6"/>
    <col min="529" max="529" width="2.42578125" style="6" customWidth="1"/>
    <col min="530" max="768" width="8.85546875" style="6"/>
    <col min="769" max="769" width="3.28515625" style="6" customWidth="1"/>
    <col min="770" max="770" width="2.5703125" style="6" customWidth="1"/>
    <col min="771" max="775" width="8.85546875" style="6"/>
    <col min="776" max="776" width="8.140625" style="6" customWidth="1"/>
    <col min="777" max="777" width="8" style="6" customWidth="1"/>
    <col min="778" max="778" width="8.28515625" style="6" customWidth="1"/>
    <col min="779" max="784" width="8.85546875" style="6"/>
    <col min="785" max="785" width="2.42578125" style="6" customWidth="1"/>
    <col min="786" max="1024" width="8.85546875" style="6"/>
    <col min="1025" max="1025" width="3.28515625" style="6" customWidth="1"/>
    <col min="1026" max="1026" width="2.5703125" style="6" customWidth="1"/>
    <col min="1027" max="1031" width="8.85546875" style="6"/>
    <col min="1032" max="1032" width="8.140625" style="6" customWidth="1"/>
    <col min="1033" max="1033" width="8" style="6" customWidth="1"/>
    <col min="1034" max="1034" width="8.28515625" style="6" customWidth="1"/>
    <col min="1035" max="1040" width="8.85546875" style="6"/>
    <col min="1041" max="1041" width="2.42578125" style="6" customWidth="1"/>
    <col min="1042" max="1280" width="8.85546875" style="6"/>
    <col min="1281" max="1281" width="3.28515625" style="6" customWidth="1"/>
    <col min="1282" max="1282" width="2.5703125" style="6" customWidth="1"/>
    <col min="1283" max="1287" width="8.85546875" style="6"/>
    <col min="1288" max="1288" width="8.140625" style="6" customWidth="1"/>
    <col min="1289" max="1289" width="8" style="6" customWidth="1"/>
    <col min="1290" max="1290" width="8.28515625" style="6" customWidth="1"/>
    <col min="1291" max="1296" width="8.85546875" style="6"/>
    <col min="1297" max="1297" width="2.42578125" style="6" customWidth="1"/>
    <col min="1298" max="1536" width="8.85546875" style="6"/>
    <col min="1537" max="1537" width="3.28515625" style="6" customWidth="1"/>
    <col min="1538" max="1538" width="2.5703125" style="6" customWidth="1"/>
    <col min="1539" max="1543" width="8.85546875" style="6"/>
    <col min="1544" max="1544" width="8.140625" style="6" customWidth="1"/>
    <col min="1545" max="1545" width="8" style="6" customWidth="1"/>
    <col min="1546" max="1546" width="8.28515625" style="6" customWidth="1"/>
    <col min="1547" max="1552" width="8.85546875" style="6"/>
    <col min="1553" max="1553" width="2.42578125" style="6" customWidth="1"/>
    <col min="1554" max="1792" width="8.85546875" style="6"/>
    <col min="1793" max="1793" width="3.28515625" style="6" customWidth="1"/>
    <col min="1794" max="1794" width="2.5703125" style="6" customWidth="1"/>
    <col min="1795" max="1799" width="8.85546875" style="6"/>
    <col min="1800" max="1800" width="8.140625" style="6" customWidth="1"/>
    <col min="1801" max="1801" width="8" style="6" customWidth="1"/>
    <col min="1802" max="1802" width="8.28515625" style="6" customWidth="1"/>
    <col min="1803" max="1808" width="8.85546875" style="6"/>
    <col min="1809" max="1809" width="2.42578125" style="6" customWidth="1"/>
    <col min="1810" max="2048" width="8.85546875" style="6"/>
    <col min="2049" max="2049" width="3.28515625" style="6" customWidth="1"/>
    <col min="2050" max="2050" width="2.5703125" style="6" customWidth="1"/>
    <col min="2051" max="2055" width="8.85546875" style="6"/>
    <col min="2056" max="2056" width="8.140625" style="6" customWidth="1"/>
    <col min="2057" max="2057" width="8" style="6" customWidth="1"/>
    <col min="2058" max="2058" width="8.28515625" style="6" customWidth="1"/>
    <col min="2059" max="2064" width="8.85546875" style="6"/>
    <col min="2065" max="2065" width="2.42578125" style="6" customWidth="1"/>
    <col min="2066" max="2304" width="8.85546875" style="6"/>
    <col min="2305" max="2305" width="3.28515625" style="6" customWidth="1"/>
    <col min="2306" max="2306" width="2.5703125" style="6" customWidth="1"/>
    <col min="2307" max="2311" width="8.85546875" style="6"/>
    <col min="2312" max="2312" width="8.140625" style="6" customWidth="1"/>
    <col min="2313" max="2313" width="8" style="6" customWidth="1"/>
    <col min="2314" max="2314" width="8.28515625" style="6" customWidth="1"/>
    <col min="2315" max="2320" width="8.85546875" style="6"/>
    <col min="2321" max="2321" width="2.42578125" style="6" customWidth="1"/>
    <col min="2322" max="2560" width="8.85546875" style="6"/>
    <col min="2561" max="2561" width="3.28515625" style="6" customWidth="1"/>
    <col min="2562" max="2562" width="2.5703125" style="6" customWidth="1"/>
    <col min="2563" max="2567" width="8.85546875" style="6"/>
    <col min="2568" max="2568" width="8.140625" style="6" customWidth="1"/>
    <col min="2569" max="2569" width="8" style="6" customWidth="1"/>
    <col min="2570" max="2570" width="8.28515625" style="6" customWidth="1"/>
    <col min="2571" max="2576" width="8.85546875" style="6"/>
    <col min="2577" max="2577" width="2.42578125" style="6" customWidth="1"/>
    <col min="2578" max="2816" width="8.85546875" style="6"/>
    <col min="2817" max="2817" width="3.28515625" style="6" customWidth="1"/>
    <col min="2818" max="2818" width="2.5703125" style="6" customWidth="1"/>
    <col min="2819" max="2823" width="8.85546875" style="6"/>
    <col min="2824" max="2824" width="8.140625" style="6" customWidth="1"/>
    <col min="2825" max="2825" width="8" style="6" customWidth="1"/>
    <col min="2826" max="2826" width="8.28515625" style="6" customWidth="1"/>
    <col min="2827" max="2832" width="8.85546875" style="6"/>
    <col min="2833" max="2833" width="2.42578125" style="6" customWidth="1"/>
    <col min="2834" max="3072" width="8.85546875" style="6"/>
    <col min="3073" max="3073" width="3.28515625" style="6" customWidth="1"/>
    <col min="3074" max="3074" width="2.5703125" style="6" customWidth="1"/>
    <col min="3075" max="3079" width="8.85546875" style="6"/>
    <col min="3080" max="3080" width="8.140625" style="6" customWidth="1"/>
    <col min="3081" max="3081" width="8" style="6" customWidth="1"/>
    <col min="3082" max="3082" width="8.28515625" style="6" customWidth="1"/>
    <col min="3083" max="3088" width="8.85546875" style="6"/>
    <col min="3089" max="3089" width="2.42578125" style="6" customWidth="1"/>
    <col min="3090" max="3328" width="8.85546875" style="6"/>
    <col min="3329" max="3329" width="3.28515625" style="6" customWidth="1"/>
    <col min="3330" max="3330" width="2.5703125" style="6" customWidth="1"/>
    <col min="3331" max="3335" width="8.85546875" style="6"/>
    <col min="3336" max="3336" width="8.140625" style="6" customWidth="1"/>
    <col min="3337" max="3337" width="8" style="6" customWidth="1"/>
    <col min="3338" max="3338" width="8.28515625" style="6" customWidth="1"/>
    <col min="3339" max="3344" width="8.85546875" style="6"/>
    <col min="3345" max="3345" width="2.42578125" style="6" customWidth="1"/>
    <col min="3346" max="3584" width="8.85546875" style="6"/>
    <col min="3585" max="3585" width="3.28515625" style="6" customWidth="1"/>
    <col min="3586" max="3586" width="2.5703125" style="6" customWidth="1"/>
    <col min="3587" max="3591" width="8.85546875" style="6"/>
    <col min="3592" max="3592" width="8.140625" style="6" customWidth="1"/>
    <col min="3593" max="3593" width="8" style="6" customWidth="1"/>
    <col min="3594" max="3594" width="8.28515625" style="6" customWidth="1"/>
    <col min="3595" max="3600" width="8.85546875" style="6"/>
    <col min="3601" max="3601" width="2.42578125" style="6" customWidth="1"/>
    <col min="3602" max="3840" width="8.85546875" style="6"/>
    <col min="3841" max="3841" width="3.28515625" style="6" customWidth="1"/>
    <col min="3842" max="3842" width="2.5703125" style="6" customWidth="1"/>
    <col min="3843" max="3847" width="8.85546875" style="6"/>
    <col min="3848" max="3848" width="8.140625" style="6" customWidth="1"/>
    <col min="3849" max="3849" width="8" style="6" customWidth="1"/>
    <col min="3850" max="3850" width="8.28515625" style="6" customWidth="1"/>
    <col min="3851" max="3856" width="8.85546875" style="6"/>
    <col min="3857" max="3857" width="2.42578125" style="6" customWidth="1"/>
    <col min="3858" max="4096" width="8.85546875" style="6"/>
    <col min="4097" max="4097" width="3.28515625" style="6" customWidth="1"/>
    <col min="4098" max="4098" width="2.5703125" style="6" customWidth="1"/>
    <col min="4099" max="4103" width="8.85546875" style="6"/>
    <col min="4104" max="4104" width="8.140625" style="6" customWidth="1"/>
    <col min="4105" max="4105" width="8" style="6" customWidth="1"/>
    <col min="4106" max="4106" width="8.28515625" style="6" customWidth="1"/>
    <col min="4107" max="4112" width="8.85546875" style="6"/>
    <col min="4113" max="4113" width="2.42578125" style="6" customWidth="1"/>
    <col min="4114" max="4352" width="8.85546875" style="6"/>
    <col min="4353" max="4353" width="3.28515625" style="6" customWidth="1"/>
    <col min="4354" max="4354" width="2.5703125" style="6" customWidth="1"/>
    <col min="4355" max="4359" width="8.85546875" style="6"/>
    <col min="4360" max="4360" width="8.140625" style="6" customWidth="1"/>
    <col min="4361" max="4361" width="8" style="6" customWidth="1"/>
    <col min="4362" max="4362" width="8.28515625" style="6" customWidth="1"/>
    <col min="4363" max="4368" width="8.85546875" style="6"/>
    <col min="4369" max="4369" width="2.42578125" style="6" customWidth="1"/>
    <col min="4370" max="4608" width="8.85546875" style="6"/>
    <col min="4609" max="4609" width="3.28515625" style="6" customWidth="1"/>
    <col min="4610" max="4610" width="2.5703125" style="6" customWidth="1"/>
    <col min="4611" max="4615" width="8.85546875" style="6"/>
    <col min="4616" max="4616" width="8.140625" style="6" customWidth="1"/>
    <col min="4617" max="4617" width="8" style="6" customWidth="1"/>
    <col min="4618" max="4618" width="8.28515625" style="6" customWidth="1"/>
    <col min="4619" max="4624" width="8.85546875" style="6"/>
    <col min="4625" max="4625" width="2.42578125" style="6" customWidth="1"/>
    <col min="4626" max="4864" width="8.85546875" style="6"/>
    <col min="4865" max="4865" width="3.28515625" style="6" customWidth="1"/>
    <col min="4866" max="4866" width="2.5703125" style="6" customWidth="1"/>
    <col min="4867" max="4871" width="8.85546875" style="6"/>
    <col min="4872" max="4872" width="8.140625" style="6" customWidth="1"/>
    <col min="4873" max="4873" width="8" style="6" customWidth="1"/>
    <col min="4874" max="4874" width="8.28515625" style="6" customWidth="1"/>
    <col min="4875" max="4880" width="8.85546875" style="6"/>
    <col min="4881" max="4881" width="2.42578125" style="6" customWidth="1"/>
    <col min="4882" max="5120" width="8.85546875" style="6"/>
    <col min="5121" max="5121" width="3.28515625" style="6" customWidth="1"/>
    <col min="5122" max="5122" width="2.5703125" style="6" customWidth="1"/>
    <col min="5123" max="5127" width="8.85546875" style="6"/>
    <col min="5128" max="5128" width="8.140625" style="6" customWidth="1"/>
    <col min="5129" max="5129" width="8" style="6" customWidth="1"/>
    <col min="5130" max="5130" width="8.28515625" style="6" customWidth="1"/>
    <col min="5131" max="5136" width="8.85546875" style="6"/>
    <col min="5137" max="5137" width="2.42578125" style="6" customWidth="1"/>
    <col min="5138" max="5376" width="8.85546875" style="6"/>
    <col min="5377" max="5377" width="3.28515625" style="6" customWidth="1"/>
    <col min="5378" max="5378" width="2.5703125" style="6" customWidth="1"/>
    <col min="5379" max="5383" width="8.85546875" style="6"/>
    <col min="5384" max="5384" width="8.140625" style="6" customWidth="1"/>
    <col min="5385" max="5385" width="8" style="6" customWidth="1"/>
    <col min="5386" max="5386" width="8.28515625" style="6" customWidth="1"/>
    <col min="5387" max="5392" width="8.85546875" style="6"/>
    <col min="5393" max="5393" width="2.42578125" style="6" customWidth="1"/>
    <col min="5394" max="5632" width="8.85546875" style="6"/>
    <col min="5633" max="5633" width="3.28515625" style="6" customWidth="1"/>
    <col min="5634" max="5634" width="2.5703125" style="6" customWidth="1"/>
    <col min="5635" max="5639" width="8.85546875" style="6"/>
    <col min="5640" max="5640" width="8.140625" style="6" customWidth="1"/>
    <col min="5641" max="5641" width="8" style="6" customWidth="1"/>
    <col min="5642" max="5642" width="8.28515625" style="6" customWidth="1"/>
    <col min="5643" max="5648" width="8.85546875" style="6"/>
    <col min="5649" max="5649" width="2.42578125" style="6" customWidth="1"/>
    <col min="5650" max="5888" width="8.85546875" style="6"/>
    <col min="5889" max="5889" width="3.28515625" style="6" customWidth="1"/>
    <col min="5890" max="5890" width="2.5703125" style="6" customWidth="1"/>
    <col min="5891" max="5895" width="8.85546875" style="6"/>
    <col min="5896" max="5896" width="8.140625" style="6" customWidth="1"/>
    <col min="5897" max="5897" width="8" style="6" customWidth="1"/>
    <col min="5898" max="5898" width="8.28515625" style="6" customWidth="1"/>
    <col min="5899" max="5904" width="8.85546875" style="6"/>
    <col min="5905" max="5905" width="2.42578125" style="6" customWidth="1"/>
    <col min="5906" max="6144" width="8.85546875" style="6"/>
    <col min="6145" max="6145" width="3.28515625" style="6" customWidth="1"/>
    <col min="6146" max="6146" width="2.5703125" style="6" customWidth="1"/>
    <col min="6147" max="6151" width="8.85546875" style="6"/>
    <col min="6152" max="6152" width="8.140625" style="6" customWidth="1"/>
    <col min="6153" max="6153" width="8" style="6" customWidth="1"/>
    <col min="6154" max="6154" width="8.28515625" style="6" customWidth="1"/>
    <col min="6155" max="6160" width="8.85546875" style="6"/>
    <col min="6161" max="6161" width="2.42578125" style="6" customWidth="1"/>
    <col min="6162" max="6400" width="8.85546875" style="6"/>
    <col min="6401" max="6401" width="3.28515625" style="6" customWidth="1"/>
    <col min="6402" max="6402" width="2.5703125" style="6" customWidth="1"/>
    <col min="6403" max="6407" width="8.85546875" style="6"/>
    <col min="6408" max="6408" width="8.140625" style="6" customWidth="1"/>
    <col min="6409" max="6409" width="8" style="6" customWidth="1"/>
    <col min="6410" max="6410" width="8.28515625" style="6" customWidth="1"/>
    <col min="6411" max="6416" width="8.85546875" style="6"/>
    <col min="6417" max="6417" width="2.42578125" style="6" customWidth="1"/>
    <col min="6418" max="6656" width="8.85546875" style="6"/>
    <col min="6657" max="6657" width="3.28515625" style="6" customWidth="1"/>
    <col min="6658" max="6658" width="2.5703125" style="6" customWidth="1"/>
    <col min="6659" max="6663" width="8.85546875" style="6"/>
    <col min="6664" max="6664" width="8.140625" style="6" customWidth="1"/>
    <col min="6665" max="6665" width="8" style="6" customWidth="1"/>
    <col min="6666" max="6666" width="8.28515625" style="6" customWidth="1"/>
    <col min="6667" max="6672" width="8.85546875" style="6"/>
    <col min="6673" max="6673" width="2.42578125" style="6" customWidth="1"/>
    <col min="6674" max="6912" width="8.85546875" style="6"/>
    <col min="6913" max="6913" width="3.28515625" style="6" customWidth="1"/>
    <col min="6914" max="6914" width="2.5703125" style="6" customWidth="1"/>
    <col min="6915" max="6919" width="8.85546875" style="6"/>
    <col min="6920" max="6920" width="8.140625" style="6" customWidth="1"/>
    <col min="6921" max="6921" width="8" style="6" customWidth="1"/>
    <col min="6922" max="6922" width="8.28515625" style="6" customWidth="1"/>
    <col min="6923" max="6928" width="8.85546875" style="6"/>
    <col min="6929" max="6929" width="2.42578125" style="6" customWidth="1"/>
    <col min="6930" max="7168" width="8.85546875" style="6"/>
    <col min="7169" max="7169" width="3.28515625" style="6" customWidth="1"/>
    <col min="7170" max="7170" width="2.5703125" style="6" customWidth="1"/>
    <col min="7171" max="7175" width="8.85546875" style="6"/>
    <col min="7176" max="7176" width="8.140625" style="6" customWidth="1"/>
    <col min="7177" max="7177" width="8" style="6" customWidth="1"/>
    <col min="7178" max="7178" width="8.28515625" style="6" customWidth="1"/>
    <col min="7179" max="7184" width="8.85546875" style="6"/>
    <col min="7185" max="7185" width="2.42578125" style="6" customWidth="1"/>
    <col min="7186" max="7424" width="8.85546875" style="6"/>
    <col min="7425" max="7425" width="3.28515625" style="6" customWidth="1"/>
    <col min="7426" max="7426" width="2.5703125" style="6" customWidth="1"/>
    <col min="7427" max="7431" width="8.85546875" style="6"/>
    <col min="7432" max="7432" width="8.140625" style="6" customWidth="1"/>
    <col min="7433" max="7433" width="8" style="6" customWidth="1"/>
    <col min="7434" max="7434" width="8.28515625" style="6" customWidth="1"/>
    <col min="7435" max="7440" width="8.85546875" style="6"/>
    <col min="7441" max="7441" width="2.42578125" style="6" customWidth="1"/>
    <col min="7442" max="7680" width="8.85546875" style="6"/>
    <col min="7681" max="7681" width="3.28515625" style="6" customWidth="1"/>
    <col min="7682" max="7682" width="2.5703125" style="6" customWidth="1"/>
    <col min="7683" max="7687" width="8.85546875" style="6"/>
    <col min="7688" max="7688" width="8.140625" style="6" customWidth="1"/>
    <col min="7689" max="7689" width="8" style="6" customWidth="1"/>
    <col min="7690" max="7690" width="8.28515625" style="6" customWidth="1"/>
    <col min="7691" max="7696" width="8.85546875" style="6"/>
    <col min="7697" max="7697" width="2.42578125" style="6" customWidth="1"/>
    <col min="7698" max="7936" width="8.85546875" style="6"/>
    <col min="7937" max="7937" width="3.28515625" style="6" customWidth="1"/>
    <col min="7938" max="7938" width="2.5703125" style="6" customWidth="1"/>
    <col min="7939" max="7943" width="8.85546875" style="6"/>
    <col min="7944" max="7944" width="8.140625" style="6" customWidth="1"/>
    <col min="7945" max="7945" width="8" style="6" customWidth="1"/>
    <col min="7946" max="7946" width="8.28515625" style="6" customWidth="1"/>
    <col min="7947" max="7952" width="8.85546875" style="6"/>
    <col min="7953" max="7953" width="2.42578125" style="6" customWidth="1"/>
    <col min="7954" max="8192" width="8.85546875" style="6"/>
    <col min="8193" max="8193" width="3.28515625" style="6" customWidth="1"/>
    <col min="8194" max="8194" width="2.5703125" style="6" customWidth="1"/>
    <col min="8195" max="8199" width="8.85546875" style="6"/>
    <col min="8200" max="8200" width="8.140625" style="6" customWidth="1"/>
    <col min="8201" max="8201" width="8" style="6" customWidth="1"/>
    <col min="8202" max="8202" width="8.28515625" style="6" customWidth="1"/>
    <col min="8203" max="8208" width="8.85546875" style="6"/>
    <col min="8209" max="8209" width="2.42578125" style="6" customWidth="1"/>
    <col min="8210" max="8448" width="8.85546875" style="6"/>
    <col min="8449" max="8449" width="3.28515625" style="6" customWidth="1"/>
    <col min="8450" max="8450" width="2.5703125" style="6" customWidth="1"/>
    <col min="8451" max="8455" width="8.85546875" style="6"/>
    <col min="8456" max="8456" width="8.140625" style="6" customWidth="1"/>
    <col min="8457" max="8457" width="8" style="6" customWidth="1"/>
    <col min="8458" max="8458" width="8.28515625" style="6" customWidth="1"/>
    <col min="8459" max="8464" width="8.85546875" style="6"/>
    <col min="8465" max="8465" width="2.42578125" style="6" customWidth="1"/>
    <col min="8466" max="8704" width="8.85546875" style="6"/>
    <col min="8705" max="8705" width="3.28515625" style="6" customWidth="1"/>
    <col min="8706" max="8706" width="2.5703125" style="6" customWidth="1"/>
    <col min="8707" max="8711" width="8.85546875" style="6"/>
    <col min="8712" max="8712" width="8.140625" style="6" customWidth="1"/>
    <col min="8713" max="8713" width="8" style="6" customWidth="1"/>
    <col min="8714" max="8714" width="8.28515625" style="6" customWidth="1"/>
    <col min="8715" max="8720" width="8.85546875" style="6"/>
    <col min="8721" max="8721" width="2.42578125" style="6" customWidth="1"/>
    <col min="8722" max="8960" width="8.85546875" style="6"/>
    <col min="8961" max="8961" width="3.28515625" style="6" customWidth="1"/>
    <col min="8962" max="8962" width="2.5703125" style="6" customWidth="1"/>
    <col min="8963" max="8967" width="8.85546875" style="6"/>
    <col min="8968" max="8968" width="8.140625" style="6" customWidth="1"/>
    <col min="8969" max="8969" width="8" style="6" customWidth="1"/>
    <col min="8970" max="8970" width="8.28515625" style="6" customWidth="1"/>
    <col min="8971" max="8976" width="8.85546875" style="6"/>
    <col min="8977" max="8977" width="2.42578125" style="6" customWidth="1"/>
    <col min="8978" max="9216" width="8.85546875" style="6"/>
    <col min="9217" max="9217" width="3.28515625" style="6" customWidth="1"/>
    <col min="9218" max="9218" width="2.5703125" style="6" customWidth="1"/>
    <col min="9219" max="9223" width="8.85546875" style="6"/>
    <col min="9224" max="9224" width="8.140625" style="6" customWidth="1"/>
    <col min="9225" max="9225" width="8" style="6" customWidth="1"/>
    <col min="9226" max="9226" width="8.28515625" style="6" customWidth="1"/>
    <col min="9227" max="9232" width="8.85546875" style="6"/>
    <col min="9233" max="9233" width="2.42578125" style="6" customWidth="1"/>
    <col min="9234" max="9472" width="8.85546875" style="6"/>
    <col min="9473" max="9473" width="3.28515625" style="6" customWidth="1"/>
    <col min="9474" max="9474" width="2.5703125" style="6" customWidth="1"/>
    <col min="9475" max="9479" width="8.85546875" style="6"/>
    <col min="9480" max="9480" width="8.140625" style="6" customWidth="1"/>
    <col min="9481" max="9481" width="8" style="6" customWidth="1"/>
    <col min="9482" max="9482" width="8.28515625" style="6" customWidth="1"/>
    <col min="9483" max="9488" width="8.85546875" style="6"/>
    <col min="9489" max="9489" width="2.42578125" style="6" customWidth="1"/>
    <col min="9490" max="9728" width="8.85546875" style="6"/>
    <col min="9729" max="9729" width="3.28515625" style="6" customWidth="1"/>
    <col min="9730" max="9730" width="2.5703125" style="6" customWidth="1"/>
    <col min="9731" max="9735" width="8.85546875" style="6"/>
    <col min="9736" max="9736" width="8.140625" style="6" customWidth="1"/>
    <col min="9737" max="9737" width="8" style="6" customWidth="1"/>
    <col min="9738" max="9738" width="8.28515625" style="6" customWidth="1"/>
    <col min="9739" max="9744" width="8.85546875" style="6"/>
    <col min="9745" max="9745" width="2.42578125" style="6" customWidth="1"/>
    <col min="9746" max="9984" width="8.85546875" style="6"/>
    <col min="9985" max="9985" width="3.28515625" style="6" customWidth="1"/>
    <col min="9986" max="9986" width="2.5703125" style="6" customWidth="1"/>
    <col min="9987" max="9991" width="8.85546875" style="6"/>
    <col min="9992" max="9992" width="8.140625" style="6" customWidth="1"/>
    <col min="9993" max="9993" width="8" style="6" customWidth="1"/>
    <col min="9994" max="9994" width="8.28515625" style="6" customWidth="1"/>
    <col min="9995" max="10000" width="8.85546875" style="6"/>
    <col min="10001" max="10001" width="2.42578125" style="6" customWidth="1"/>
    <col min="10002" max="10240" width="8.85546875" style="6"/>
    <col min="10241" max="10241" width="3.28515625" style="6" customWidth="1"/>
    <col min="10242" max="10242" width="2.5703125" style="6" customWidth="1"/>
    <col min="10243" max="10247" width="8.85546875" style="6"/>
    <col min="10248" max="10248" width="8.140625" style="6" customWidth="1"/>
    <col min="10249" max="10249" width="8" style="6" customWidth="1"/>
    <col min="10250" max="10250" width="8.28515625" style="6" customWidth="1"/>
    <col min="10251" max="10256" width="8.85546875" style="6"/>
    <col min="10257" max="10257" width="2.42578125" style="6" customWidth="1"/>
    <col min="10258" max="10496" width="8.85546875" style="6"/>
    <col min="10497" max="10497" width="3.28515625" style="6" customWidth="1"/>
    <col min="10498" max="10498" width="2.5703125" style="6" customWidth="1"/>
    <col min="10499" max="10503" width="8.85546875" style="6"/>
    <col min="10504" max="10504" width="8.140625" style="6" customWidth="1"/>
    <col min="10505" max="10505" width="8" style="6" customWidth="1"/>
    <col min="10506" max="10506" width="8.28515625" style="6" customWidth="1"/>
    <col min="10507" max="10512" width="8.85546875" style="6"/>
    <col min="10513" max="10513" width="2.42578125" style="6" customWidth="1"/>
    <col min="10514" max="10752" width="8.85546875" style="6"/>
    <col min="10753" max="10753" width="3.28515625" style="6" customWidth="1"/>
    <col min="10754" max="10754" width="2.5703125" style="6" customWidth="1"/>
    <col min="10755" max="10759" width="8.85546875" style="6"/>
    <col min="10760" max="10760" width="8.140625" style="6" customWidth="1"/>
    <col min="10761" max="10761" width="8" style="6" customWidth="1"/>
    <col min="10762" max="10762" width="8.28515625" style="6" customWidth="1"/>
    <col min="10763" max="10768" width="8.85546875" style="6"/>
    <col min="10769" max="10769" width="2.42578125" style="6" customWidth="1"/>
    <col min="10770" max="11008" width="8.85546875" style="6"/>
    <col min="11009" max="11009" width="3.28515625" style="6" customWidth="1"/>
    <col min="11010" max="11010" width="2.5703125" style="6" customWidth="1"/>
    <col min="11011" max="11015" width="8.85546875" style="6"/>
    <col min="11016" max="11016" width="8.140625" style="6" customWidth="1"/>
    <col min="11017" max="11017" width="8" style="6" customWidth="1"/>
    <col min="11018" max="11018" width="8.28515625" style="6" customWidth="1"/>
    <col min="11019" max="11024" width="8.85546875" style="6"/>
    <col min="11025" max="11025" width="2.42578125" style="6" customWidth="1"/>
    <col min="11026" max="11264" width="8.85546875" style="6"/>
    <col min="11265" max="11265" width="3.28515625" style="6" customWidth="1"/>
    <col min="11266" max="11266" width="2.5703125" style="6" customWidth="1"/>
    <col min="11267" max="11271" width="8.85546875" style="6"/>
    <col min="11272" max="11272" width="8.140625" style="6" customWidth="1"/>
    <col min="11273" max="11273" width="8" style="6" customWidth="1"/>
    <col min="11274" max="11274" width="8.28515625" style="6" customWidth="1"/>
    <col min="11275" max="11280" width="8.85546875" style="6"/>
    <col min="11281" max="11281" width="2.42578125" style="6" customWidth="1"/>
    <col min="11282" max="11520" width="8.85546875" style="6"/>
    <col min="11521" max="11521" width="3.28515625" style="6" customWidth="1"/>
    <col min="11522" max="11522" width="2.5703125" style="6" customWidth="1"/>
    <col min="11523" max="11527" width="8.85546875" style="6"/>
    <col min="11528" max="11528" width="8.140625" style="6" customWidth="1"/>
    <col min="11529" max="11529" width="8" style="6" customWidth="1"/>
    <col min="11530" max="11530" width="8.28515625" style="6" customWidth="1"/>
    <col min="11531" max="11536" width="8.85546875" style="6"/>
    <col min="11537" max="11537" width="2.42578125" style="6" customWidth="1"/>
    <col min="11538" max="11776" width="8.85546875" style="6"/>
    <col min="11777" max="11777" width="3.28515625" style="6" customWidth="1"/>
    <col min="11778" max="11778" width="2.5703125" style="6" customWidth="1"/>
    <col min="11779" max="11783" width="8.85546875" style="6"/>
    <col min="11784" max="11784" width="8.140625" style="6" customWidth="1"/>
    <col min="11785" max="11785" width="8" style="6" customWidth="1"/>
    <col min="11786" max="11786" width="8.28515625" style="6" customWidth="1"/>
    <col min="11787" max="11792" width="8.85546875" style="6"/>
    <col min="11793" max="11793" width="2.42578125" style="6" customWidth="1"/>
    <col min="11794" max="12032" width="8.85546875" style="6"/>
    <col min="12033" max="12033" width="3.28515625" style="6" customWidth="1"/>
    <col min="12034" max="12034" width="2.5703125" style="6" customWidth="1"/>
    <col min="12035" max="12039" width="8.85546875" style="6"/>
    <col min="12040" max="12040" width="8.140625" style="6" customWidth="1"/>
    <col min="12041" max="12041" width="8" style="6" customWidth="1"/>
    <col min="12042" max="12042" width="8.28515625" style="6" customWidth="1"/>
    <col min="12043" max="12048" width="8.85546875" style="6"/>
    <col min="12049" max="12049" width="2.42578125" style="6" customWidth="1"/>
    <col min="12050" max="12288" width="8.85546875" style="6"/>
    <col min="12289" max="12289" width="3.28515625" style="6" customWidth="1"/>
    <col min="12290" max="12290" width="2.5703125" style="6" customWidth="1"/>
    <col min="12291" max="12295" width="8.85546875" style="6"/>
    <col min="12296" max="12296" width="8.140625" style="6" customWidth="1"/>
    <col min="12297" max="12297" width="8" style="6" customWidth="1"/>
    <col min="12298" max="12298" width="8.28515625" style="6" customWidth="1"/>
    <col min="12299" max="12304" width="8.85546875" style="6"/>
    <col min="12305" max="12305" width="2.42578125" style="6" customWidth="1"/>
    <col min="12306" max="12544" width="8.85546875" style="6"/>
    <col min="12545" max="12545" width="3.28515625" style="6" customWidth="1"/>
    <col min="12546" max="12546" width="2.5703125" style="6" customWidth="1"/>
    <col min="12547" max="12551" width="8.85546875" style="6"/>
    <col min="12552" max="12552" width="8.140625" style="6" customWidth="1"/>
    <col min="12553" max="12553" width="8" style="6" customWidth="1"/>
    <col min="12554" max="12554" width="8.28515625" style="6" customWidth="1"/>
    <col min="12555" max="12560" width="8.85546875" style="6"/>
    <col min="12561" max="12561" width="2.42578125" style="6" customWidth="1"/>
    <col min="12562" max="12800" width="8.85546875" style="6"/>
    <col min="12801" max="12801" width="3.28515625" style="6" customWidth="1"/>
    <col min="12802" max="12802" width="2.5703125" style="6" customWidth="1"/>
    <col min="12803" max="12807" width="8.85546875" style="6"/>
    <col min="12808" max="12808" width="8.140625" style="6" customWidth="1"/>
    <col min="12809" max="12809" width="8" style="6" customWidth="1"/>
    <col min="12810" max="12810" width="8.28515625" style="6" customWidth="1"/>
    <col min="12811" max="12816" width="8.85546875" style="6"/>
    <col min="12817" max="12817" width="2.42578125" style="6" customWidth="1"/>
    <col min="12818" max="13056" width="8.85546875" style="6"/>
    <col min="13057" max="13057" width="3.28515625" style="6" customWidth="1"/>
    <col min="13058" max="13058" width="2.5703125" style="6" customWidth="1"/>
    <col min="13059" max="13063" width="8.85546875" style="6"/>
    <col min="13064" max="13064" width="8.140625" style="6" customWidth="1"/>
    <col min="13065" max="13065" width="8" style="6" customWidth="1"/>
    <col min="13066" max="13066" width="8.28515625" style="6" customWidth="1"/>
    <col min="13067" max="13072" width="8.85546875" style="6"/>
    <col min="13073" max="13073" width="2.42578125" style="6" customWidth="1"/>
    <col min="13074" max="13312" width="8.85546875" style="6"/>
    <col min="13313" max="13313" width="3.28515625" style="6" customWidth="1"/>
    <col min="13314" max="13314" width="2.5703125" style="6" customWidth="1"/>
    <col min="13315" max="13319" width="8.85546875" style="6"/>
    <col min="13320" max="13320" width="8.140625" style="6" customWidth="1"/>
    <col min="13321" max="13321" width="8" style="6" customWidth="1"/>
    <col min="13322" max="13322" width="8.28515625" style="6" customWidth="1"/>
    <col min="13323" max="13328" width="8.85546875" style="6"/>
    <col min="13329" max="13329" width="2.42578125" style="6" customWidth="1"/>
    <col min="13330" max="13568" width="8.85546875" style="6"/>
    <col min="13569" max="13569" width="3.28515625" style="6" customWidth="1"/>
    <col min="13570" max="13570" width="2.5703125" style="6" customWidth="1"/>
    <col min="13571" max="13575" width="8.85546875" style="6"/>
    <col min="13576" max="13576" width="8.140625" style="6" customWidth="1"/>
    <col min="13577" max="13577" width="8" style="6" customWidth="1"/>
    <col min="13578" max="13578" width="8.28515625" style="6" customWidth="1"/>
    <col min="13579" max="13584" width="8.85546875" style="6"/>
    <col min="13585" max="13585" width="2.42578125" style="6" customWidth="1"/>
    <col min="13586" max="13824" width="8.85546875" style="6"/>
    <col min="13825" max="13825" width="3.28515625" style="6" customWidth="1"/>
    <col min="13826" max="13826" width="2.5703125" style="6" customWidth="1"/>
    <col min="13827" max="13831" width="8.85546875" style="6"/>
    <col min="13832" max="13832" width="8.140625" style="6" customWidth="1"/>
    <col min="13833" max="13833" width="8" style="6" customWidth="1"/>
    <col min="13834" max="13834" width="8.28515625" style="6" customWidth="1"/>
    <col min="13835" max="13840" width="8.85546875" style="6"/>
    <col min="13841" max="13841" width="2.42578125" style="6" customWidth="1"/>
    <col min="13842" max="14080" width="8.85546875" style="6"/>
    <col min="14081" max="14081" width="3.28515625" style="6" customWidth="1"/>
    <col min="14082" max="14082" width="2.5703125" style="6" customWidth="1"/>
    <col min="14083" max="14087" width="8.85546875" style="6"/>
    <col min="14088" max="14088" width="8.140625" style="6" customWidth="1"/>
    <col min="14089" max="14089" width="8" style="6" customWidth="1"/>
    <col min="14090" max="14090" width="8.28515625" style="6" customWidth="1"/>
    <col min="14091" max="14096" width="8.85546875" style="6"/>
    <col min="14097" max="14097" width="2.42578125" style="6" customWidth="1"/>
    <col min="14098" max="14336" width="8.85546875" style="6"/>
    <col min="14337" max="14337" width="3.28515625" style="6" customWidth="1"/>
    <col min="14338" max="14338" width="2.5703125" style="6" customWidth="1"/>
    <col min="14339" max="14343" width="8.85546875" style="6"/>
    <col min="14344" max="14344" width="8.140625" style="6" customWidth="1"/>
    <col min="14345" max="14345" width="8" style="6" customWidth="1"/>
    <col min="14346" max="14346" width="8.28515625" style="6" customWidth="1"/>
    <col min="14347" max="14352" width="8.85546875" style="6"/>
    <col min="14353" max="14353" width="2.42578125" style="6" customWidth="1"/>
    <col min="14354" max="14592" width="8.85546875" style="6"/>
    <col min="14593" max="14593" width="3.28515625" style="6" customWidth="1"/>
    <col min="14594" max="14594" width="2.5703125" style="6" customWidth="1"/>
    <col min="14595" max="14599" width="8.85546875" style="6"/>
    <col min="14600" max="14600" width="8.140625" style="6" customWidth="1"/>
    <col min="14601" max="14601" width="8" style="6" customWidth="1"/>
    <col min="14602" max="14602" width="8.28515625" style="6" customWidth="1"/>
    <col min="14603" max="14608" width="8.85546875" style="6"/>
    <col min="14609" max="14609" width="2.42578125" style="6" customWidth="1"/>
    <col min="14610" max="14848" width="8.85546875" style="6"/>
    <col min="14849" max="14849" width="3.28515625" style="6" customWidth="1"/>
    <col min="14850" max="14850" width="2.5703125" style="6" customWidth="1"/>
    <col min="14851" max="14855" width="8.85546875" style="6"/>
    <col min="14856" max="14856" width="8.140625" style="6" customWidth="1"/>
    <col min="14857" max="14857" width="8" style="6" customWidth="1"/>
    <col min="14858" max="14858" width="8.28515625" style="6" customWidth="1"/>
    <col min="14859" max="14864" width="8.85546875" style="6"/>
    <col min="14865" max="14865" width="2.42578125" style="6" customWidth="1"/>
    <col min="14866" max="15104" width="8.85546875" style="6"/>
    <col min="15105" max="15105" width="3.28515625" style="6" customWidth="1"/>
    <col min="15106" max="15106" width="2.5703125" style="6" customWidth="1"/>
    <col min="15107" max="15111" width="8.85546875" style="6"/>
    <col min="15112" max="15112" width="8.140625" style="6" customWidth="1"/>
    <col min="15113" max="15113" width="8" style="6" customWidth="1"/>
    <col min="15114" max="15114" width="8.28515625" style="6" customWidth="1"/>
    <col min="15115" max="15120" width="8.85546875" style="6"/>
    <col min="15121" max="15121" width="2.42578125" style="6" customWidth="1"/>
    <col min="15122" max="15360" width="8.85546875" style="6"/>
    <col min="15361" max="15361" width="3.28515625" style="6" customWidth="1"/>
    <col min="15362" max="15362" width="2.5703125" style="6" customWidth="1"/>
    <col min="15363" max="15367" width="8.85546875" style="6"/>
    <col min="15368" max="15368" width="8.140625" style="6" customWidth="1"/>
    <col min="15369" max="15369" width="8" style="6" customWidth="1"/>
    <col min="15370" max="15370" width="8.28515625" style="6" customWidth="1"/>
    <col min="15371" max="15376" width="8.85546875" style="6"/>
    <col min="15377" max="15377" width="2.42578125" style="6" customWidth="1"/>
    <col min="15378" max="15616" width="8.85546875" style="6"/>
    <col min="15617" max="15617" width="3.28515625" style="6" customWidth="1"/>
    <col min="15618" max="15618" width="2.5703125" style="6" customWidth="1"/>
    <col min="15619" max="15623" width="8.85546875" style="6"/>
    <col min="15624" max="15624" width="8.140625" style="6" customWidth="1"/>
    <col min="15625" max="15625" width="8" style="6" customWidth="1"/>
    <col min="15626" max="15626" width="8.28515625" style="6" customWidth="1"/>
    <col min="15627" max="15632" width="8.85546875" style="6"/>
    <col min="15633" max="15633" width="2.42578125" style="6" customWidth="1"/>
    <col min="15634" max="15872" width="8.85546875" style="6"/>
    <col min="15873" max="15873" width="3.28515625" style="6" customWidth="1"/>
    <col min="15874" max="15874" width="2.5703125" style="6" customWidth="1"/>
    <col min="15875" max="15879" width="8.85546875" style="6"/>
    <col min="15880" max="15880" width="8.140625" style="6" customWidth="1"/>
    <col min="15881" max="15881" width="8" style="6" customWidth="1"/>
    <col min="15882" max="15882" width="8.28515625" style="6" customWidth="1"/>
    <col min="15883" max="15888" width="8.85546875" style="6"/>
    <col min="15889" max="15889" width="2.42578125" style="6" customWidth="1"/>
    <col min="15890" max="16128" width="8.85546875" style="6"/>
    <col min="16129" max="16129" width="3.28515625" style="6" customWidth="1"/>
    <col min="16130" max="16130" width="2.5703125" style="6" customWidth="1"/>
    <col min="16131" max="16135" width="8.85546875" style="6"/>
    <col min="16136" max="16136" width="8.140625" style="6" customWidth="1"/>
    <col min="16137" max="16137" width="8" style="6" customWidth="1"/>
    <col min="16138" max="16138" width="8.28515625" style="6" customWidth="1"/>
    <col min="16139" max="16144" width="8.85546875" style="6"/>
    <col min="16145" max="16145" width="2.42578125" style="6" customWidth="1"/>
    <col min="16146" max="16384" width="8.85546875" style="6"/>
  </cols>
  <sheetData>
    <row r="1" spans="1:12">
      <c r="A1" s="3510">
        <v>94</v>
      </c>
      <c r="B1" s="2"/>
      <c r="C1" s="2"/>
      <c r="D1" s="1"/>
      <c r="E1" s="2"/>
      <c r="F1" s="1"/>
      <c r="G1" s="3"/>
      <c r="H1" s="1"/>
      <c r="I1" s="4"/>
      <c r="J1" s="5"/>
      <c r="K1" s="5"/>
      <c r="L1" s="36" t="s">
        <v>3204</v>
      </c>
    </row>
    <row r="2" spans="1:12">
      <c r="A2" s="7" t="s">
        <v>0</v>
      </c>
      <c r="B2" s="8"/>
      <c r="C2" s="8"/>
      <c r="D2" s="8"/>
      <c r="E2" s="8"/>
      <c r="F2" s="8"/>
      <c r="G2" s="8"/>
      <c r="H2" s="8"/>
      <c r="I2" s="8"/>
      <c r="J2" s="8"/>
      <c r="K2" s="8"/>
      <c r="L2" s="9"/>
    </row>
    <row r="3" spans="1:12" ht="11.1" customHeight="1">
      <c r="A3" s="10"/>
      <c r="B3" s="10"/>
      <c r="C3" s="10"/>
      <c r="D3" s="10"/>
      <c r="E3" s="11" t="s">
        <v>1</v>
      </c>
      <c r="F3" s="11"/>
      <c r="G3" s="11"/>
      <c r="H3" s="11"/>
      <c r="I3" s="10"/>
      <c r="J3" s="10"/>
      <c r="K3" s="10"/>
      <c r="L3" s="10"/>
    </row>
    <row r="4" spans="1:12" ht="11.1" customHeight="1">
      <c r="A4" s="12"/>
      <c r="B4" s="12"/>
      <c r="C4" s="12"/>
      <c r="D4" s="13" t="s">
        <v>2</v>
      </c>
      <c r="E4" s="14"/>
      <c r="F4" s="14"/>
      <c r="G4" s="14"/>
      <c r="H4" s="14" t="s">
        <v>3</v>
      </c>
      <c r="I4" s="12"/>
      <c r="J4" s="12"/>
      <c r="K4" s="12"/>
      <c r="L4" s="12"/>
    </row>
    <row r="5" spans="1:12" ht="11.1" customHeight="1">
      <c r="A5" s="12"/>
      <c r="B5" s="12"/>
      <c r="C5" s="12"/>
      <c r="D5" s="13" t="s">
        <v>4</v>
      </c>
      <c r="E5" s="13" t="s">
        <v>5</v>
      </c>
      <c r="F5" s="13" t="s">
        <v>3</v>
      </c>
      <c r="G5" s="13" t="s">
        <v>3</v>
      </c>
      <c r="H5" s="13" t="s">
        <v>6</v>
      </c>
      <c r="I5" s="13" t="s">
        <v>3</v>
      </c>
      <c r="J5" s="13" t="s">
        <v>3</v>
      </c>
      <c r="K5" s="12"/>
      <c r="L5" s="12"/>
    </row>
    <row r="6" spans="1:12" ht="11.1" customHeight="1">
      <c r="A6" s="13" t="s">
        <v>7</v>
      </c>
      <c r="B6" s="13"/>
      <c r="C6" s="13" t="s">
        <v>8</v>
      </c>
      <c r="D6" s="13" t="s">
        <v>9</v>
      </c>
      <c r="E6" s="13" t="s">
        <v>10</v>
      </c>
      <c r="F6" s="13" t="s">
        <v>11</v>
      </c>
      <c r="G6" s="13" t="s">
        <v>12</v>
      </c>
      <c r="H6" s="13" t="s">
        <v>13</v>
      </c>
      <c r="I6" s="13" t="s">
        <v>14</v>
      </c>
      <c r="J6" s="13" t="s">
        <v>15</v>
      </c>
      <c r="K6" s="13" t="s">
        <v>16</v>
      </c>
      <c r="L6" s="13" t="s">
        <v>7</v>
      </c>
    </row>
    <row r="7" spans="1:12" ht="11.1" customHeight="1">
      <c r="A7" s="13" t="s">
        <v>17</v>
      </c>
      <c r="B7" s="13"/>
      <c r="C7" s="13"/>
      <c r="D7" s="13" t="s">
        <v>18</v>
      </c>
      <c r="E7" s="13" t="s">
        <v>19</v>
      </c>
      <c r="F7" s="13" t="s">
        <v>20</v>
      </c>
      <c r="G7" s="13" t="s">
        <v>21</v>
      </c>
      <c r="H7" s="13" t="s">
        <v>22</v>
      </c>
      <c r="I7" s="13" t="s">
        <v>23</v>
      </c>
      <c r="J7" s="13" t="s">
        <v>23</v>
      </c>
      <c r="K7" s="13"/>
      <c r="L7" s="13" t="s">
        <v>17</v>
      </c>
    </row>
    <row r="8" spans="1:12" ht="11.1" customHeight="1">
      <c r="A8" s="15"/>
      <c r="B8" s="15"/>
      <c r="C8" s="16" t="s">
        <v>24</v>
      </c>
      <c r="D8" s="16" t="s">
        <v>25</v>
      </c>
      <c r="E8" s="16" t="s">
        <v>26</v>
      </c>
      <c r="F8" s="16" t="s">
        <v>27</v>
      </c>
      <c r="G8" s="16" t="s">
        <v>28</v>
      </c>
      <c r="H8" s="16" t="s">
        <v>29</v>
      </c>
      <c r="I8" s="16" t="s">
        <v>30</v>
      </c>
      <c r="J8" s="16" t="s">
        <v>31</v>
      </c>
      <c r="K8" s="16" t="s">
        <v>32</v>
      </c>
      <c r="L8" s="15"/>
    </row>
    <row r="9" spans="1:12" ht="11.1" customHeight="1">
      <c r="A9" s="17">
        <v>1</v>
      </c>
      <c r="B9" s="18"/>
      <c r="C9" s="18"/>
      <c r="D9" s="18"/>
      <c r="E9" s="18"/>
      <c r="F9" s="18"/>
      <c r="G9" s="18"/>
      <c r="H9" s="18"/>
      <c r="I9" s="18"/>
      <c r="J9" s="18"/>
      <c r="K9" s="18"/>
      <c r="L9" s="17">
        <v>1</v>
      </c>
    </row>
    <row r="10" spans="1:12" ht="11.1" customHeight="1">
      <c r="A10" s="17">
        <v>2</v>
      </c>
      <c r="B10" s="18"/>
      <c r="C10" s="18"/>
      <c r="D10" s="18"/>
      <c r="E10" s="18"/>
      <c r="F10" s="18"/>
      <c r="G10" s="18"/>
      <c r="H10" s="18"/>
      <c r="I10" s="18"/>
      <c r="J10" s="18"/>
      <c r="K10" s="18"/>
      <c r="L10" s="17">
        <v>2</v>
      </c>
    </row>
    <row r="11" spans="1:12" ht="11.1" customHeight="1">
      <c r="A11" s="17">
        <v>3</v>
      </c>
      <c r="B11" s="18"/>
      <c r="C11" s="18"/>
      <c r="D11" s="18"/>
      <c r="E11" s="18"/>
      <c r="F11" s="18"/>
      <c r="G11" s="18"/>
      <c r="H11" s="18"/>
      <c r="I11" s="18"/>
      <c r="J11" s="18"/>
      <c r="K11" s="18"/>
      <c r="L11" s="17">
        <v>3</v>
      </c>
    </row>
    <row r="12" spans="1:12" ht="11.1" customHeight="1">
      <c r="A12" s="17">
        <v>4</v>
      </c>
      <c r="B12" s="18"/>
      <c r="C12" s="18"/>
      <c r="D12" s="18"/>
      <c r="E12" s="18"/>
      <c r="F12" s="18"/>
      <c r="G12" s="18"/>
      <c r="H12" s="18"/>
      <c r="I12" s="18"/>
      <c r="J12" s="18"/>
      <c r="K12" s="18"/>
      <c r="L12" s="17">
        <v>4</v>
      </c>
    </row>
    <row r="13" spans="1:12" ht="11.1" customHeight="1">
      <c r="A13" s="17">
        <v>5</v>
      </c>
      <c r="B13" s="18"/>
      <c r="C13" s="18"/>
      <c r="D13" s="18"/>
      <c r="E13" s="18"/>
      <c r="F13" s="18"/>
      <c r="G13" s="18"/>
      <c r="H13" s="18"/>
      <c r="I13" s="18"/>
      <c r="J13" s="18"/>
      <c r="K13" s="18"/>
      <c r="L13" s="17">
        <v>5</v>
      </c>
    </row>
    <row r="14" spans="1:12" ht="11.1" customHeight="1">
      <c r="A14" s="17">
        <v>6</v>
      </c>
      <c r="B14" s="18"/>
      <c r="C14" s="18"/>
      <c r="D14" s="18"/>
      <c r="E14" s="18"/>
      <c r="F14" s="18"/>
      <c r="G14" s="18"/>
      <c r="H14" s="18"/>
      <c r="I14" s="18"/>
      <c r="J14" s="18"/>
      <c r="K14" s="18"/>
      <c r="L14" s="17">
        <v>6</v>
      </c>
    </row>
    <row r="15" spans="1:12" ht="11.1" customHeight="1">
      <c r="A15" s="17">
        <v>7</v>
      </c>
      <c r="B15" s="18"/>
      <c r="C15" s="18"/>
      <c r="D15" s="18"/>
      <c r="E15" s="18"/>
      <c r="F15" s="18"/>
      <c r="G15" s="18"/>
      <c r="H15" s="18"/>
      <c r="I15" s="18"/>
      <c r="J15" s="18"/>
      <c r="K15" s="18"/>
      <c r="L15" s="17">
        <v>7</v>
      </c>
    </row>
    <row r="16" spans="1:12" ht="11.1" customHeight="1">
      <c r="A16" s="17">
        <v>8</v>
      </c>
      <c r="B16" s="18"/>
      <c r="C16" s="18"/>
      <c r="D16" s="18"/>
      <c r="E16" s="18"/>
      <c r="F16" s="18"/>
      <c r="G16" s="18"/>
      <c r="H16" s="18"/>
      <c r="I16" s="18"/>
      <c r="J16" s="18"/>
      <c r="K16" s="18"/>
      <c r="L16" s="17">
        <v>8</v>
      </c>
    </row>
    <row r="17" spans="1:12" ht="11.1" customHeight="1">
      <c r="A17" s="17">
        <v>9</v>
      </c>
      <c r="B17" s="18"/>
      <c r="C17" s="18"/>
      <c r="D17" s="18"/>
      <c r="E17" s="18"/>
      <c r="F17" s="18"/>
      <c r="G17" s="18"/>
      <c r="H17" s="18"/>
      <c r="I17" s="18"/>
      <c r="J17" s="18"/>
      <c r="K17" s="18"/>
      <c r="L17" s="17">
        <v>9</v>
      </c>
    </row>
    <row r="18" spans="1:12" ht="11.1" customHeight="1">
      <c r="A18" s="17">
        <v>10</v>
      </c>
      <c r="B18" s="18"/>
      <c r="C18" s="18"/>
      <c r="D18" s="18"/>
      <c r="E18" s="18"/>
      <c r="F18" s="18"/>
      <c r="G18" s="18"/>
      <c r="H18" s="18"/>
      <c r="I18" s="18"/>
      <c r="J18" s="18"/>
      <c r="K18" s="18"/>
      <c r="L18" s="17">
        <v>10</v>
      </c>
    </row>
    <row r="19" spans="1:12" ht="11.1" customHeight="1">
      <c r="A19" s="17">
        <v>11</v>
      </c>
      <c r="B19" s="18"/>
      <c r="C19" s="18"/>
      <c r="D19" s="18"/>
      <c r="E19" s="18"/>
      <c r="F19" s="18"/>
      <c r="G19" s="18"/>
      <c r="H19" s="18"/>
      <c r="I19" s="18"/>
      <c r="J19" s="18"/>
      <c r="K19" s="18"/>
      <c r="L19" s="17">
        <v>11</v>
      </c>
    </row>
    <row r="20" spans="1:12" ht="11.1" customHeight="1">
      <c r="A20" s="17">
        <v>12</v>
      </c>
      <c r="B20" s="18"/>
      <c r="C20" s="18"/>
      <c r="D20" s="18"/>
      <c r="E20" s="18"/>
      <c r="F20" s="18"/>
      <c r="G20" s="18"/>
      <c r="H20" s="18"/>
      <c r="I20" s="18"/>
      <c r="J20" s="18"/>
      <c r="K20" s="18"/>
      <c r="L20" s="17">
        <v>12</v>
      </c>
    </row>
    <row r="21" spans="1:12" ht="11.1" customHeight="1">
      <c r="A21" s="17">
        <v>13</v>
      </c>
      <c r="B21" s="18"/>
      <c r="C21" s="18"/>
      <c r="D21" s="18"/>
      <c r="E21" s="18"/>
      <c r="F21" s="18"/>
      <c r="G21" s="18"/>
      <c r="H21" s="18"/>
      <c r="I21" s="18"/>
      <c r="J21" s="18"/>
      <c r="K21" s="18"/>
      <c r="L21" s="17">
        <v>13</v>
      </c>
    </row>
    <row r="22" spans="1:12" ht="11.1" customHeight="1">
      <c r="A22" s="17">
        <v>14</v>
      </c>
      <c r="B22" s="18"/>
      <c r="C22" s="18"/>
      <c r="D22" s="18"/>
      <c r="E22" s="18"/>
      <c r="F22" s="18"/>
      <c r="G22" s="18"/>
      <c r="H22" s="18"/>
      <c r="I22" s="18"/>
      <c r="J22" s="18"/>
      <c r="K22" s="18"/>
      <c r="L22" s="17">
        <v>14</v>
      </c>
    </row>
    <row r="23" spans="1:12" ht="11.1" customHeight="1">
      <c r="A23" s="17">
        <v>15</v>
      </c>
      <c r="B23" s="18"/>
      <c r="C23" s="18"/>
      <c r="D23" s="18"/>
      <c r="E23" s="18"/>
      <c r="F23" s="18"/>
      <c r="G23" s="18"/>
      <c r="H23" s="18"/>
      <c r="I23" s="18"/>
      <c r="J23" s="18"/>
      <c r="K23" s="18"/>
      <c r="L23" s="17">
        <v>15</v>
      </c>
    </row>
    <row r="24" spans="1:12" ht="11.1" customHeight="1">
      <c r="A24" s="17">
        <v>16</v>
      </c>
      <c r="B24" s="18"/>
      <c r="C24" s="18"/>
      <c r="D24" s="18"/>
      <c r="E24" s="18"/>
      <c r="F24" s="18"/>
      <c r="G24" s="18"/>
      <c r="H24" s="18"/>
      <c r="I24" s="18"/>
      <c r="J24" s="18"/>
      <c r="K24" s="18"/>
      <c r="L24" s="17">
        <v>16</v>
      </c>
    </row>
    <row r="25" spans="1:12" ht="11.1" customHeight="1">
      <c r="A25" s="17">
        <v>17</v>
      </c>
      <c r="B25" s="18"/>
      <c r="C25" s="18"/>
      <c r="D25" s="18"/>
      <c r="E25" s="18"/>
      <c r="F25" s="18"/>
      <c r="G25" s="18"/>
      <c r="H25" s="18"/>
      <c r="I25" s="18"/>
      <c r="J25" s="18"/>
      <c r="K25" s="18"/>
      <c r="L25" s="17">
        <v>17</v>
      </c>
    </row>
    <row r="26" spans="1:12" ht="11.1" customHeight="1">
      <c r="A26" s="17">
        <v>18</v>
      </c>
      <c r="B26" s="18"/>
      <c r="C26" s="18"/>
      <c r="D26" s="18"/>
      <c r="E26" s="18"/>
      <c r="F26" s="18"/>
      <c r="G26" s="18"/>
      <c r="H26" s="18"/>
      <c r="I26" s="18"/>
      <c r="J26" s="18"/>
      <c r="K26" s="18"/>
      <c r="L26" s="17">
        <v>18</v>
      </c>
    </row>
    <row r="27" spans="1:12" ht="11.1" customHeight="1">
      <c r="A27" s="17">
        <v>19</v>
      </c>
      <c r="B27" s="18"/>
      <c r="C27" s="18"/>
      <c r="D27" s="18"/>
      <c r="E27" s="18"/>
      <c r="F27" s="18"/>
      <c r="G27" s="18"/>
      <c r="H27" s="18"/>
      <c r="I27" s="18"/>
      <c r="J27" s="18"/>
      <c r="K27" s="18"/>
      <c r="L27" s="17">
        <v>19</v>
      </c>
    </row>
    <row r="28" spans="1:12" ht="11.1" customHeight="1">
      <c r="A28" s="17">
        <v>20</v>
      </c>
      <c r="B28" s="18"/>
      <c r="C28" s="18"/>
      <c r="D28" s="18"/>
      <c r="E28" s="18"/>
      <c r="F28" s="18"/>
      <c r="G28" s="18"/>
      <c r="H28" s="18"/>
      <c r="I28" s="18"/>
      <c r="J28" s="18"/>
      <c r="K28" s="18"/>
      <c r="L28" s="17">
        <v>20</v>
      </c>
    </row>
    <row r="29" spans="1:12" ht="11.1" customHeight="1">
      <c r="A29" s="17">
        <v>21</v>
      </c>
      <c r="B29" s="18"/>
      <c r="C29" s="18"/>
      <c r="D29" s="18"/>
      <c r="E29" s="18"/>
      <c r="F29" s="18"/>
      <c r="G29" s="18"/>
      <c r="H29" s="18"/>
      <c r="I29" s="18"/>
      <c r="J29" s="18"/>
      <c r="K29" s="18"/>
      <c r="L29" s="17">
        <v>21</v>
      </c>
    </row>
    <row r="30" spans="1:12" ht="11.1" customHeight="1">
      <c r="A30" s="17">
        <v>22</v>
      </c>
      <c r="B30" s="18"/>
      <c r="C30" s="18"/>
      <c r="D30" s="18"/>
      <c r="E30" s="18"/>
      <c r="F30" s="18"/>
      <c r="G30" s="18"/>
      <c r="H30" s="18"/>
      <c r="I30" s="18"/>
      <c r="J30" s="18"/>
      <c r="K30" s="18"/>
      <c r="L30" s="17">
        <v>22</v>
      </c>
    </row>
    <row r="31" spans="1:12" ht="11.1" customHeight="1">
      <c r="A31" s="17">
        <v>23</v>
      </c>
      <c r="B31" s="18"/>
      <c r="C31" s="18"/>
      <c r="D31" s="18"/>
      <c r="E31" s="18"/>
      <c r="F31" s="18"/>
      <c r="G31" s="18"/>
      <c r="H31" s="18"/>
      <c r="I31" s="18"/>
      <c r="J31" s="18"/>
      <c r="K31" s="18"/>
      <c r="L31" s="17">
        <v>23</v>
      </c>
    </row>
    <row r="32" spans="1:12" ht="11.1" customHeight="1">
      <c r="A32" s="17">
        <v>24</v>
      </c>
      <c r="B32" s="18"/>
      <c r="C32" s="18"/>
      <c r="D32" s="18"/>
      <c r="E32" s="18"/>
      <c r="F32" s="18"/>
      <c r="G32" s="18"/>
      <c r="H32" s="18"/>
      <c r="I32" s="18"/>
      <c r="J32" s="18"/>
      <c r="K32" s="18"/>
      <c r="L32" s="17">
        <v>24</v>
      </c>
    </row>
    <row r="33" spans="1:12" ht="11.1" customHeight="1">
      <c r="A33" s="17">
        <v>25</v>
      </c>
      <c r="B33" s="18"/>
      <c r="C33" s="18"/>
      <c r="D33" s="18"/>
      <c r="E33" s="18"/>
      <c r="F33" s="18"/>
      <c r="G33" s="18"/>
      <c r="H33" s="18"/>
      <c r="I33" s="18"/>
      <c r="J33" s="18"/>
      <c r="K33" s="18"/>
      <c r="L33" s="17">
        <v>25</v>
      </c>
    </row>
    <row r="34" spans="1:12" ht="11.1" customHeight="1">
      <c r="A34" s="17">
        <v>26</v>
      </c>
      <c r="B34" s="18"/>
      <c r="C34" s="18"/>
      <c r="D34" s="18"/>
      <c r="E34" s="18"/>
      <c r="F34" s="18"/>
      <c r="G34" s="18"/>
      <c r="H34" s="18"/>
      <c r="I34" s="18"/>
      <c r="J34" s="18"/>
      <c r="K34" s="18"/>
      <c r="L34" s="17">
        <v>26</v>
      </c>
    </row>
    <row r="35" spans="1:12" ht="11.1" customHeight="1">
      <c r="A35" s="17">
        <v>27</v>
      </c>
      <c r="B35" s="18"/>
      <c r="C35" s="18"/>
      <c r="D35" s="18"/>
      <c r="E35" s="18"/>
      <c r="F35" s="18"/>
      <c r="G35" s="18"/>
      <c r="H35" s="18"/>
      <c r="I35" s="18"/>
      <c r="J35" s="18"/>
      <c r="K35" s="18"/>
      <c r="L35" s="17">
        <v>27</v>
      </c>
    </row>
    <row r="36" spans="1:12" ht="11.1" customHeight="1">
      <c r="A36" s="17">
        <v>28</v>
      </c>
      <c r="B36" s="18"/>
      <c r="C36" s="18"/>
      <c r="D36" s="18"/>
      <c r="E36" s="18"/>
      <c r="F36" s="18"/>
      <c r="G36" s="18"/>
      <c r="H36" s="18"/>
      <c r="I36" s="18"/>
      <c r="J36" s="18"/>
      <c r="K36" s="18"/>
      <c r="L36" s="17">
        <v>28</v>
      </c>
    </row>
    <row r="37" spans="1:12" ht="11.1" customHeight="1">
      <c r="A37" s="17">
        <v>29</v>
      </c>
      <c r="B37" s="18"/>
      <c r="C37" s="18"/>
      <c r="D37" s="18"/>
      <c r="E37" s="18"/>
      <c r="F37" s="18"/>
      <c r="G37" s="18"/>
      <c r="H37" s="18"/>
      <c r="I37" s="18"/>
      <c r="J37" s="18"/>
      <c r="K37" s="18"/>
      <c r="L37" s="17">
        <v>29</v>
      </c>
    </row>
    <row r="38" spans="1:12" ht="11.1" customHeight="1">
      <c r="A38" s="17">
        <v>30</v>
      </c>
      <c r="B38" s="18"/>
      <c r="C38" s="18"/>
      <c r="D38" s="18"/>
      <c r="E38" s="18"/>
      <c r="F38" s="18"/>
      <c r="G38" s="18"/>
      <c r="H38" s="18"/>
      <c r="I38" s="18"/>
      <c r="J38" s="18"/>
      <c r="K38" s="18"/>
      <c r="L38" s="17">
        <v>30</v>
      </c>
    </row>
    <row r="39" spans="1:12" ht="11.1" customHeight="1">
      <c r="A39" s="17">
        <v>31</v>
      </c>
      <c r="B39" s="18"/>
      <c r="C39" s="18"/>
      <c r="D39" s="18"/>
      <c r="E39" s="18"/>
      <c r="F39" s="18"/>
      <c r="G39" s="18"/>
      <c r="H39" s="18"/>
      <c r="I39" s="18"/>
      <c r="J39" s="18"/>
      <c r="K39" s="18"/>
      <c r="L39" s="17">
        <v>31</v>
      </c>
    </row>
    <row r="40" spans="1:12" ht="11.1" customHeight="1">
      <c r="A40" s="17">
        <v>32</v>
      </c>
      <c r="B40" s="18"/>
      <c r="C40" s="18"/>
      <c r="D40" s="18"/>
      <c r="E40" s="18"/>
      <c r="F40" s="18"/>
      <c r="G40" s="18"/>
      <c r="H40" s="18"/>
      <c r="I40" s="18"/>
      <c r="J40" s="18"/>
      <c r="K40" s="18"/>
      <c r="L40" s="17">
        <v>32</v>
      </c>
    </row>
    <row r="41" spans="1:12" ht="11.1" customHeight="1">
      <c r="A41" s="17">
        <v>33</v>
      </c>
      <c r="B41" s="18"/>
      <c r="C41" s="18"/>
      <c r="D41" s="18"/>
      <c r="E41" s="18"/>
      <c r="F41" s="18"/>
      <c r="G41" s="18"/>
      <c r="H41" s="18"/>
      <c r="I41" s="18"/>
      <c r="J41" s="18"/>
      <c r="K41" s="18"/>
      <c r="L41" s="17">
        <v>33</v>
      </c>
    </row>
    <row r="42" spans="1:12" ht="11.1" customHeight="1">
      <c r="A42" s="17">
        <v>34</v>
      </c>
      <c r="B42" s="18"/>
      <c r="C42" s="18"/>
      <c r="D42" s="18"/>
      <c r="E42" s="18"/>
      <c r="F42" s="18"/>
      <c r="G42" s="18"/>
      <c r="H42" s="18"/>
      <c r="I42" s="18"/>
      <c r="J42" s="18"/>
      <c r="K42" s="18"/>
      <c r="L42" s="17">
        <v>34</v>
      </c>
    </row>
    <row r="43" spans="1:12" ht="11.1" customHeight="1">
      <c r="A43" s="17">
        <v>35</v>
      </c>
      <c r="B43" s="18"/>
      <c r="C43" s="18"/>
      <c r="D43" s="18"/>
      <c r="E43" s="18"/>
      <c r="F43" s="18"/>
      <c r="G43" s="18"/>
      <c r="H43" s="18"/>
      <c r="I43" s="18"/>
      <c r="J43" s="18"/>
      <c r="K43" s="18"/>
      <c r="L43" s="17">
        <v>35</v>
      </c>
    </row>
    <row r="44" spans="1:12" ht="11.1" customHeight="1">
      <c r="A44" s="17">
        <v>36</v>
      </c>
      <c r="B44" s="18"/>
      <c r="C44" s="18"/>
      <c r="D44" s="18"/>
      <c r="E44" s="18"/>
      <c r="F44" s="18"/>
      <c r="G44" s="18"/>
      <c r="H44" s="18"/>
      <c r="I44" s="18"/>
      <c r="J44" s="18"/>
      <c r="K44" s="18"/>
      <c r="L44" s="17">
        <v>36</v>
      </c>
    </row>
    <row r="45" spans="1:12" ht="11.1" customHeight="1">
      <c r="A45" s="17">
        <v>37</v>
      </c>
      <c r="B45" s="18"/>
      <c r="C45" s="18"/>
      <c r="D45" s="18"/>
      <c r="E45" s="18"/>
      <c r="F45" s="18"/>
      <c r="G45" s="18"/>
      <c r="H45" s="18"/>
      <c r="I45" s="18"/>
      <c r="J45" s="18"/>
      <c r="K45" s="18"/>
      <c r="L45" s="17">
        <v>37</v>
      </c>
    </row>
    <row r="46" spans="1:12" ht="11.1" customHeight="1">
      <c r="A46" s="17">
        <v>38</v>
      </c>
      <c r="B46" s="18"/>
      <c r="C46" s="18"/>
      <c r="D46" s="18"/>
      <c r="E46" s="18"/>
      <c r="F46" s="18"/>
      <c r="G46" s="18"/>
      <c r="H46" s="18"/>
      <c r="I46" s="18"/>
      <c r="J46" s="18"/>
      <c r="K46" s="18"/>
      <c r="L46" s="17">
        <v>38</v>
      </c>
    </row>
    <row r="47" spans="1:12" ht="11.1" customHeight="1">
      <c r="A47" s="17">
        <v>39</v>
      </c>
      <c r="B47" s="18"/>
      <c r="C47" s="18"/>
      <c r="D47" s="18"/>
      <c r="E47" s="18"/>
      <c r="F47" s="18"/>
      <c r="G47" s="18"/>
      <c r="H47" s="18"/>
      <c r="I47" s="18"/>
      <c r="J47" s="18"/>
      <c r="K47" s="18"/>
      <c r="L47" s="17">
        <v>39</v>
      </c>
    </row>
    <row r="48" spans="1:12" ht="11.1" customHeight="1">
      <c r="A48" s="17">
        <v>40</v>
      </c>
      <c r="B48" s="18"/>
      <c r="C48" s="18"/>
      <c r="D48" s="18"/>
      <c r="E48" s="18"/>
      <c r="F48" s="18"/>
      <c r="G48" s="18"/>
      <c r="H48" s="18"/>
      <c r="I48" s="18"/>
      <c r="J48" s="18"/>
      <c r="K48" s="18"/>
      <c r="L48" s="17">
        <v>40</v>
      </c>
    </row>
    <row r="49" spans="1:12" ht="11.1" customHeight="1">
      <c r="A49" s="17">
        <v>41</v>
      </c>
      <c r="B49" s="18"/>
      <c r="C49" s="18"/>
      <c r="D49" s="18"/>
      <c r="E49" s="18"/>
      <c r="F49" s="18"/>
      <c r="G49" s="18"/>
      <c r="H49" s="18"/>
      <c r="I49" s="18"/>
      <c r="J49" s="18"/>
      <c r="K49" s="18"/>
      <c r="L49" s="17">
        <v>41</v>
      </c>
    </row>
    <row r="50" spans="1:12" ht="11.1" customHeight="1">
      <c r="A50" s="17">
        <v>42</v>
      </c>
      <c r="B50" s="18"/>
      <c r="C50" s="18"/>
      <c r="D50" s="18"/>
      <c r="E50" s="18"/>
      <c r="F50" s="18"/>
      <c r="G50" s="18"/>
      <c r="H50" s="18"/>
      <c r="I50" s="18"/>
      <c r="J50" s="18"/>
      <c r="K50" s="18"/>
      <c r="L50" s="17">
        <v>42</v>
      </c>
    </row>
    <row r="51" spans="1:12" ht="11.1" customHeight="1">
      <c r="A51" s="17">
        <v>43</v>
      </c>
      <c r="B51" s="18"/>
      <c r="C51" s="18"/>
      <c r="D51" s="18"/>
      <c r="E51" s="18"/>
      <c r="F51" s="18"/>
      <c r="G51" s="18"/>
      <c r="H51" s="18"/>
      <c r="I51" s="18"/>
      <c r="J51" s="18"/>
      <c r="K51" s="18"/>
      <c r="L51" s="17">
        <v>43</v>
      </c>
    </row>
    <row r="52" spans="1:12" ht="11.1" customHeight="1">
      <c r="A52" s="17">
        <v>44</v>
      </c>
      <c r="B52" s="18"/>
      <c r="C52" s="18"/>
      <c r="D52" s="18"/>
      <c r="E52" s="18"/>
      <c r="F52" s="18"/>
      <c r="G52" s="18"/>
      <c r="H52" s="18"/>
      <c r="I52" s="18"/>
      <c r="J52" s="18"/>
      <c r="K52" s="18"/>
      <c r="L52" s="17">
        <v>44</v>
      </c>
    </row>
    <row r="53" spans="1:12" ht="11.1" customHeight="1">
      <c r="A53" s="17">
        <v>45</v>
      </c>
      <c r="B53" s="18"/>
      <c r="C53" s="18"/>
      <c r="D53" s="18"/>
      <c r="E53" s="18"/>
      <c r="F53" s="18"/>
      <c r="G53" s="18"/>
      <c r="H53" s="18"/>
      <c r="I53" s="18"/>
      <c r="J53" s="18"/>
      <c r="K53" s="18"/>
      <c r="L53" s="17">
        <v>45</v>
      </c>
    </row>
    <row r="54" spans="1:12" ht="11.1" customHeight="1">
      <c r="A54" s="17">
        <v>46</v>
      </c>
      <c r="B54" s="18"/>
      <c r="C54" s="18"/>
      <c r="D54" s="18"/>
      <c r="E54" s="18"/>
      <c r="F54" s="18"/>
      <c r="G54" s="18"/>
      <c r="H54" s="18"/>
      <c r="I54" s="18"/>
      <c r="J54" s="18"/>
      <c r="K54" s="18"/>
      <c r="L54" s="17">
        <v>46</v>
      </c>
    </row>
    <row r="55" spans="1:12" ht="11.1" customHeight="1">
      <c r="A55" s="17">
        <v>47</v>
      </c>
      <c r="B55" s="18"/>
      <c r="C55" s="18"/>
      <c r="D55" s="18"/>
      <c r="E55" s="18"/>
      <c r="F55" s="18"/>
      <c r="G55" s="18"/>
      <c r="H55" s="18"/>
      <c r="I55" s="18"/>
      <c r="J55" s="18"/>
      <c r="K55" s="18"/>
      <c r="L55" s="17">
        <v>47</v>
      </c>
    </row>
    <row r="56" spans="1:12" ht="11.1" customHeight="1">
      <c r="A56" s="17">
        <v>48</v>
      </c>
      <c r="B56" s="18"/>
      <c r="C56" s="18"/>
      <c r="D56" s="18"/>
      <c r="E56" s="18"/>
      <c r="F56" s="18"/>
      <c r="G56" s="18"/>
      <c r="H56" s="18"/>
      <c r="I56" s="18"/>
      <c r="J56" s="18"/>
      <c r="K56" s="18"/>
      <c r="L56" s="17">
        <v>48</v>
      </c>
    </row>
    <row r="57" spans="1:12" ht="11.1" customHeight="1">
      <c r="A57" s="17">
        <v>49</v>
      </c>
      <c r="B57" s="18"/>
      <c r="C57" s="18"/>
      <c r="D57" s="18"/>
      <c r="E57" s="18"/>
      <c r="F57" s="18"/>
      <c r="G57" s="18"/>
      <c r="H57" s="18"/>
      <c r="I57" s="18"/>
      <c r="J57" s="18"/>
      <c r="K57" s="18"/>
      <c r="L57" s="17">
        <v>49</v>
      </c>
    </row>
    <row r="58" spans="1:12" ht="11.1" customHeight="1">
      <c r="A58" s="17">
        <v>50</v>
      </c>
      <c r="B58" s="18"/>
      <c r="C58" s="18"/>
      <c r="D58" s="18"/>
      <c r="E58" s="18"/>
      <c r="F58" s="18"/>
      <c r="G58" s="18"/>
      <c r="H58" s="18"/>
      <c r="I58" s="18"/>
      <c r="J58" s="18"/>
      <c r="K58" s="18"/>
      <c r="L58" s="17">
        <v>50</v>
      </c>
    </row>
    <row r="59" spans="1:12" ht="11.1" customHeight="1">
      <c r="A59" s="17">
        <v>51</v>
      </c>
      <c r="B59" s="18"/>
      <c r="C59" s="18"/>
      <c r="D59" s="18"/>
      <c r="E59" s="18"/>
      <c r="F59" s="18"/>
      <c r="G59" s="18"/>
      <c r="H59" s="18"/>
      <c r="I59" s="18"/>
      <c r="J59" s="18"/>
      <c r="K59" s="18"/>
      <c r="L59" s="17">
        <v>51</v>
      </c>
    </row>
    <row r="60" spans="1:12" ht="11.1" customHeight="1">
      <c r="A60" s="17">
        <v>52</v>
      </c>
      <c r="B60" s="18"/>
      <c r="C60" s="18"/>
      <c r="D60" s="18"/>
      <c r="E60" s="18"/>
      <c r="F60" s="18"/>
      <c r="G60" s="18"/>
      <c r="H60" s="18"/>
      <c r="I60" s="18"/>
      <c r="J60" s="18"/>
      <c r="K60" s="18"/>
      <c r="L60" s="17">
        <v>52</v>
      </c>
    </row>
    <row r="61" spans="1:12" ht="11.1" customHeight="1">
      <c r="A61" s="17">
        <v>53</v>
      </c>
      <c r="B61" s="18"/>
      <c r="C61" s="18"/>
      <c r="D61" s="18"/>
      <c r="E61" s="18"/>
      <c r="F61" s="18"/>
      <c r="G61" s="18"/>
      <c r="H61" s="18"/>
      <c r="I61" s="18"/>
      <c r="J61" s="18"/>
      <c r="K61" s="18"/>
      <c r="L61" s="17">
        <v>53</v>
      </c>
    </row>
    <row r="62" spans="1:12" ht="11.1" customHeight="1">
      <c r="A62" s="17">
        <v>54</v>
      </c>
      <c r="B62" s="18"/>
      <c r="C62" s="18"/>
      <c r="D62" s="18"/>
      <c r="E62" s="18"/>
      <c r="F62" s="18"/>
      <c r="G62" s="18"/>
      <c r="H62" s="18"/>
      <c r="I62" s="18"/>
      <c r="J62" s="18"/>
      <c r="K62" s="18"/>
      <c r="L62" s="17">
        <v>54</v>
      </c>
    </row>
    <row r="63" spans="1:12" ht="11.1" customHeight="1">
      <c r="A63" s="17">
        <v>55</v>
      </c>
      <c r="B63" s="18"/>
      <c r="C63" s="18"/>
      <c r="D63" s="18"/>
      <c r="E63" s="18"/>
      <c r="F63" s="18"/>
      <c r="G63" s="18"/>
      <c r="H63" s="18"/>
      <c r="I63" s="18"/>
      <c r="J63" s="18"/>
      <c r="K63" s="18"/>
      <c r="L63" s="17">
        <v>55</v>
      </c>
    </row>
    <row r="64" spans="1:12" ht="11.1" customHeight="1" thickBot="1">
      <c r="A64" s="17">
        <v>56</v>
      </c>
      <c r="B64" s="18"/>
      <c r="C64" s="18"/>
      <c r="D64" s="18"/>
      <c r="E64" s="10"/>
      <c r="F64" s="10"/>
      <c r="G64" s="10"/>
      <c r="H64" s="10"/>
      <c r="I64" s="10"/>
      <c r="J64" s="10"/>
      <c r="K64" s="10"/>
      <c r="L64" s="17">
        <v>56</v>
      </c>
    </row>
    <row r="65" spans="1:17" ht="12.75" thickBot="1">
      <c r="A65" s="17">
        <v>57</v>
      </c>
      <c r="B65" s="19" t="s">
        <v>16</v>
      </c>
      <c r="C65" s="19"/>
      <c r="D65" s="29"/>
      <c r="E65" s="3215" t="s">
        <v>104</v>
      </c>
      <c r="F65" s="3216" t="s">
        <v>104</v>
      </c>
      <c r="G65" s="3216" t="s">
        <v>104</v>
      </c>
      <c r="H65" s="3216" t="s">
        <v>104</v>
      </c>
      <c r="I65" s="3216" t="s">
        <v>104</v>
      </c>
      <c r="J65" s="3216" t="s">
        <v>104</v>
      </c>
      <c r="K65" s="3217" t="s">
        <v>104</v>
      </c>
      <c r="L65" s="3213">
        <v>57</v>
      </c>
    </row>
    <row r="66" spans="1:17">
      <c r="A66" s="14">
        <v>58</v>
      </c>
      <c r="B66" s="20" t="s">
        <v>33</v>
      </c>
      <c r="C66" s="20"/>
      <c r="D66" s="20"/>
      <c r="E66" s="12"/>
      <c r="F66" s="92"/>
      <c r="G66" s="92"/>
      <c r="H66" s="92"/>
      <c r="I66" s="12"/>
      <c r="J66" s="23"/>
      <c r="K66" s="3214"/>
      <c r="L66" s="24"/>
      <c r="O66" s="25"/>
      <c r="P66" s="20"/>
      <c r="Q66" s="26"/>
    </row>
    <row r="67" spans="1:17" ht="9.9499999999999993" customHeight="1">
      <c r="A67" s="12"/>
      <c r="B67" s="27" t="s">
        <v>34</v>
      </c>
      <c r="C67" s="27"/>
      <c r="D67" s="27"/>
      <c r="E67" s="12"/>
      <c r="F67" s="12"/>
      <c r="G67" s="12"/>
      <c r="H67" s="12"/>
      <c r="I67" s="12"/>
      <c r="J67" s="12"/>
      <c r="K67" s="12"/>
      <c r="L67" s="12"/>
    </row>
    <row r="68" spans="1:17" ht="14.45" customHeight="1">
      <c r="A68" s="15"/>
      <c r="B68" s="28" t="s">
        <v>35</v>
      </c>
      <c r="C68" s="28"/>
      <c r="D68" s="28"/>
      <c r="E68" s="15"/>
      <c r="F68" s="15"/>
      <c r="G68" s="15"/>
      <c r="H68" s="15"/>
      <c r="I68" s="15"/>
      <c r="J68" s="15"/>
      <c r="K68" s="15"/>
      <c r="L68" s="15"/>
    </row>
    <row r="69" spans="1:17" ht="3.95" customHeight="1">
      <c r="A69" s="29"/>
      <c r="B69" s="30"/>
      <c r="C69" s="30"/>
      <c r="D69" s="30"/>
      <c r="E69" s="30"/>
      <c r="F69" s="30"/>
      <c r="G69" s="30"/>
      <c r="H69" s="30"/>
      <c r="I69" s="30"/>
      <c r="J69" s="30"/>
      <c r="K69" s="30"/>
      <c r="L69" s="31"/>
    </row>
    <row r="70" spans="1:17">
      <c r="A70" s="32"/>
      <c r="B70" s="27"/>
      <c r="C70" s="27"/>
      <c r="D70" s="27"/>
      <c r="E70" s="27"/>
      <c r="F70" s="27"/>
      <c r="G70" s="27"/>
      <c r="H70" s="27"/>
      <c r="I70" s="27"/>
      <c r="J70" s="27"/>
      <c r="K70" s="27"/>
      <c r="L70" s="33" t="s">
        <v>36</v>
      </c>
    </row>
    <row r="71" spans="1:17">
      <c r="A71" s="32"/>
      <c r="B71" s="27"/>
      <c r="C71" s="27"/>
      <c r="D71" s="27"/>
      <c r="E71" s="27"/>
      <c r="F71" s="27"/>
      <c r="G71" s="27"/>
      <c r="H71" s="27"/>
      <c r="I71" s="27"/>
      <c r="J71" s="27"/>
      <c r="K71" s="27"/>
      <c r="L71" s="33"/>
    </row>
    <row r="72" spans="1:17">
      <c r="A72" s="32"/>
      <c r="B72" s="27"/>
      <c r="C72" s="27"/>
      <c r="D72" s="27"/>
      <c r="E72" s="27"/>
      <c r="F72" s="27"/>
      <c r="G72" s="27"/>
      <c r="H72" s="27"/>
      <c r="I72" s="27"/>
      <c r="J72" s="27"/>
      <c r="K72" s="27"/>
      <c r="L72" s="33"/>
    </row>
    <row r="73" spans="1:17">
      <c r="A73" s="32"/>
      <c r="B73" s="27"/>
      <c r="C73" s="27"/>
      <c r="D73" s="27"/>
      <c r="E73" s="27"/>
      <c r="F73" s="27"/>
      <c r="G73" s="27"/>
      <c r="H73" s="27"/>
      <c r="I73" s="27"/>
      <c r="J73" s="27"/>
      <c r="K73" s="27"/>
      <c r="L73" s="33"/>
    </row>
    <row r="74" spans="1:17">
      <c r="A74" s="1" t="s">
        <v>3204</v>
      </c>
      <c r="B74" s="34"/>
      <c r="C74" s="2"/>
      <c r="D74" s="1"/>
      <c r="E74" s="2"/>
      <c r="F74" s="1"/>
      <c r="G74" s="3"/>
      <c r="H74" s="1"/>
      <c r="I74" s="2"/>
      <c r="J74" s="35"/>
      <c r="K74" s="36"/>
      <c r="L74" s="6">
        <v>95</v>
      </c>
    </row>
    <row r="75" spans="1:17">
      <c r="A75" s="37"/>
      <c r="B75" s="38"/>
      <c r="C75" s="38"/>
      <c r="D75" s="38"/>
      <c r="E75" s="38"/>
      <c r="F75" s="38"/>
      <c r="G75" s="38"/>
      <c r="H75" s="38"/>
      <c r="I75" s="38"/>
      <c r="J75" s="38"/>
      <c r="K75" s="38"/>
      <c r="L75" s="39"/>
    </row>
    <row r="76" spans="1:17">
      <c r="A76" s="40" t="s">
        <v>37</v>
      </c>
      <c r="B76" s="41"/>
      <c r="C76" s="41"/>
      <c r="D76" s="41"/>
      <c r="E76" s="41"/>
      <c r="F76" s="41"/>
      <c r="G76" s="41"/>
      <c r="H76" s="41"/>
      <c r="I76" s="41"/>
      <c r="J76" s="41"/>
      <c r="K76" s="41"/>
      <c r="L76" s="42"/>
    </row>
    <row r="77" spans="1:17">
      <c r="A77" s="40"/>
      <c r="B77" s="41"/>
      <c r="C77" s="41"/>
      <c r="D77" s="41"/>
      <c r="E77" s="41"/>
      <c r="F77" s="41"/>
      <c r="G77" s="41"/>
      <c r="H77" s="41"/>
      <c r="I77" s="41"/>
      <c r="J77" s="41"/>
      <c r="K77" s="41"/>
      <c r="L77" s="42"/>
    </row>
    <row r="78" spans="1:17" ht="87.75" customHeight="1">
      <c r="A78" s="40"/>
      <c r="B78" s="41"/>
      <c r="C78" s="41"/>
      <c r="D78" s="41"/>
      <c r="E78" s="41"/>
      <c r="F78" s="41"/>
      <c r="G78" s="41"/>
      <c r="H78" s="41"/>
      <c r="I78" s="41"/>
      <c r="J78" s="41"/>
      <c r="K78" s="41"/>
      <c r="L78" s="42"/>
    </row>
    <row r="79" spans="1:17">
      <c r="A79" s="40"/>
      <c r="B79" s="41"/>
      <c r="C79" s="41"/>
      <c r="D79" s="41"/>
      <c r="E79" s="41"/>
      <c r="F79" s="41"/>
      <c r="G79" s="41"/>
      <c r="H79" s="41"/>
      <c r="I79" s="41"/>
      <c r="J79" s="41"/>
      <c r="K79" s="41"/>
      <c r="L79" s="42"/>
    </row>
    <row r="80" spans="1:17" ht="25.5" customHeight="1">
      <c r="A80" s="40"/>
      <c r="B80" s="41"/>
      <c r="C80" s="41"/>
      <c r="D80" s="41"/>
      <c r="E80" s="41"/>
      <c r="F80" s="41"/>
      <c r="G80" s="41"/>
      <c r="H80" s="41"/>
      <c r="I80" s="41"/>
      <c r="J80" s="41"/>
      <c r="K80" s="41"/>
      <c r="L80" s="42"/>
    </row>
    <row r="81" spans="1:12">
      <c r="A81" s="40"/>
      <c r="B81" s="41"/>
      <c r="C81" s="41"/>
      <c r="D81" s="41"/>
      <c r="E81" s="41"/>
      <c r="F81" s="41"/>
      <c r="G81" s="41"/>
      <c r="H81" s="41"/>
      <c r="I81" s="41"/>
      <c r="J81" s="41"/>
      <c r="K81" s="41"/>
      <c r="L81" s="42"/>
    </row>
    <row r="82" spans="1:12">
      <c r="A82" s="40"/>
      <c r="B82" s="41"/>
      <c r="C82" s="41"/>
      <c r="D82" s="41"/>
      <c r="E82" s="41"/>
      <c r="F82" s="41"/>
      <c r="G82" s="41"/>
      <c r="H82" s="41"/>
      <c r="I82" s="41"/>
      <c r="J82" s="41"/>
      <c r="K82" s="41"/>
      <c r="L82" s="42"/>
    </row>
    <row r="83" spans="1:12">
      <c r="A83" s="40"/>
      <c r="B83" s="41"/>
      <c r="C83" s="41"/>
      <c r="D83" s="41"/>
      <c r="E83" s="41"/>
      <c r="F83" s="41"/>
      <c r="G83" s="41"/>
      <c r="H83" s="41"/>
      <c r="I83" s="41"/>
      <c r="J83" s="41"/>
      <c r="K83" s="41"/>
      <c r="L83" s="42"/>
    </row>
    <row r="84" spans="1:12">
      <c r="A84" s="40"/>
      <c r="B84" s="41"/>
      <c r="C84" s="41"/>
      <c r="D84" s="41"/>
      <c r="E84" s="41"/>
      <c r="F84" s="41"/>
      <c r="G84" s="41"/>
      <c r="H84" s="41"/>
      <c r="I84" s="41"/>
      <c r="J84" s="41"/>
      <c r="K84" s="41"/>
      <c r="L84" s="42"/>
    </row>
    <row r="85" spans="1:12">
      <c r="A85" s="40"/>
      <c r="B85" s="41"/>
      <c r="C85" s="41"/>
      <c r="D85" s="41"/>
      <c r="E85" s="41"/>
      <c r="F85" s="41"/>
      <c r="G85" s="41"/>
      <c r="H85" s="41"/>
      <c r="I85" s="41"/>
      <c r="J85" s="41"/>
      <c r="K85" s="41"/>
      <c r="L85" s="42"/>
    </row>
    <row r="86" spans="1:12">
      <c r="A86" s="40"/>
      <c r="B86" s="41"/>
      <c r="C86" s="41"/>
      <c r="D86" s="41"/>
      <c r="E86" s="41"/>
      <c r="F86" s="41"/>
      <c r="G86" s="41"/>
      <c r="H86" s="41"/>
      <c r="I86" s="41"/>
      <c r="J86" s="41"/>
      <c r="K86" s="41"/>
      <c r="L86" s="42"/>
    </row>
    <row r="87" spans="1:12">
      <c r="A87" s="40"/>
      <c r="B87" s="41"/>
      <c r="C87" s="41"/>
      <c r="D87" s="41"/>
      <c r="E87" s="41"/>
      <c r="F87" s="41"/>
      <c r="G87" s="41"/>
      <c r="H87" s="41"/>
      <c r="I87" s="41"/>
      <c r="J87" s="41"/>
      <c r="K87" s="41"/>
      <c r="L87" s="42"/>
    </row>
    <row r="88" spans="1:12">
      <c r="A88" s="40"/>
      <c r="B88" s="41"/>
      <c r="C88" s="41"/>
      <c r="D88" s="41"/>
      <c r="E88" s="41"/>
      <c r="F88" s="41"/>
      <c r="G88" s="41"/>
      <c r="H88" s="41"/>
      <c r="I88" s="41"/>
      <c r="J88" s="41"/>
      <c r="K88" s="41"/>
      <c r="L88" s="42"/>
    </row>
    <row r="89" spans="1:12">
      <c r="A89" s="40"/>
      <c r="B89" s="41"/>
      <c r="C89" s="41"/>
      <c r="D89" s="41"/>
      <c r="E89" s="41"/>
      <c r="F89" s="41"/>
      <c r="G89" s="41"/>
      <c r="H89" s="41"/>
      <c r="I89" s="41"/>
      <c r="J89" s="41"/>
      <c r="K89" s="41"/>
      <c r="L89" s="42"/>
    </row>
    <row r="90" spans="1:12">
      <c r="A90" s="40"/>
      <c r="B90" s="41"/>
      <c r="C90" s="41"/>
      <c r="D90" s="41"/>
      <c r="E90" s="41"/>
      <c r="F90" s="41"/>
      <c r="G90" s="41"/>
      <c r="H90" s="41"/>
      <c r="I90" s="41"/>
      <c r="J90" s="41"/>
      <c r="K90" s="41"/>
      <c r="L90" s="42"/>
    </row>
    <row r="91" spans="1:12">
      <c r="A91" s="40"/>
      <c r="B91" s="41"/>
      <c r="C91" s="41"/>
      <c r="D91" s="41"/>
      <c r="E91" s="41"/>
      <c r="F91" s="41"/>
      <c r="G91" s="41"/>
      <c r="H91" s="41"/>
      <c r="I91" s="41"/>
      <c r="J91" s="41"/>
      <c r="K91" s="41"/>
      <c r="L91" s="42"/>
    </row>
    <row r="92" spans="1:12">
      <c r="A92" s="40"/>
      <c r="B92" s="41"/>
      <c r="C92" s="41"/>
      <c r="D92" s="41"/>
      <c r="E92" s="41"/>
      <c r="F92" s="41"/>
      <c r="G92" s="41"/>
      <c r="H92" s="41"/>
      <c r="I92" s="41"/>
      <c r="J92" s="41"/>
      <c r="K92" s="41"/>
      <c r="L92" s="42"/>
    </row>
    <row r="93" spans="1:12">
      <c r="A93" s="40"/>
      <c r="B93" s="41"/>
      <c r="C93" s="41"/>
      <c r="D93" s="41"/>
      <c r="E93" s="41"/>
      <c r="F93" s="41"/>
      <c r="G93" s="41"/>
      <c r="H93" s="41"/>
      <c r="I93" s="41"/>
      <c r="J93" s="41"/>
      <c r="K93" s="41"/>
      <c r="L93" s="42"/>
    </row>
    <row r="94" spans="1:12">
      <c r="A94" s="40"/>
      <c r="B94" s="41"/>
      <c r="C94" s="41"/>
      <c r="D94" s="41"/>
      <c r="E94" s="41"/>
      <c r="F94" s="41"/>
      <c r="G94" s="41"/>
      <c r="H94" s="41"/>
      <c r="I94" s="41"/>
      <c r="J94" s="41"/>
      <c r="K94" s="41"/>
      <c r="L94" s="42"/>
    </row>
    <row r="95" spans="1:12">
      <c r="A95" s="40"/>
      <c r="B95" s="41"/>
      <c r="C95" s="41"/>
      <c r="D95" s="41"/>
      <c r="E95" s="41"/>
      <c r="F95" s="41"/>
      <c r="G95" s="41"/>
      <c r="H95" s="41"/>
      <c r="I95" s="41"/>
      <c r="J95" s="41"/>
      <c r="K95" s="41"/>
      <c r="L95" s="42"/>
    </row>
    <row r="96" spans="1:12">
      <c r="A96" s="40"/>
      <c r="B96" s="41"/>
      <c r="C96" s="41"/>
      <c r="D96" s="41"/>
      <c r="E96" s="41"/>
      <c r="F96" s="41"/>
      <c r="G96" s="41"/>
      <c r="H96" s="41"/>
      <c r="I96" s="41"/>
      <c r="J96" s="41"/>
      <c r="K96" s="41"/>
      <c r="L96" s="42"/>
    </row>
    <row r="97" spans="1:12">
      <c r="A97" s="40"/>
      <c r="B97" s="41"/>
      <c r="C97" s="41"/>
      <c r="D97" s="41"/>
      <c r="E97" s="41"/>
      <c r="F97" s="41"/>
      <c r="G97" s="41"/>
      <c r="H97" s="41"/>
      <c r="I97" s="41"/>
      <c r="J97" s="41"/>
      <c r="K97" s="41"/>
      <c r="L97" s="42"/>
    </row>
    <row r="98" spans="1:12">
      <c r="A98" s="40"/>
      <c r="B98" s="41"/>
      <c r="C98" s="41"/>
      <c r="D98" s="41"/>
      <c r="E98" s="41"/>
      <c r="F98" s="41"/>
      <c r="G98" s="41"/>
      <c r="H98" s="41"/>
      <c r="I98" s="41"/>
      <c r="J98" s="41"/>
      <c r="K98" s="41"/>
      <c r="L98" s="42"/>
    </row>
    <row r="99" spans="1:12">
      <c r="A99" s="40"/>
      <c r="B99" s="41"/>
      <c r="C99" s="41"/>
      <c r="D99" s="41"/>
      <c r="E99" s="41"/>
      <c r="F99" s="41"/>
      <c r="G99" s="41"/>
      <c r="H99" s="41"/>
      <c r="I99" s="41"/>
      <c r="J99" s="41"/>
      <c r="K99" s="41"/>
      <c r="L99" s="42"/>
    </row>
    <row r="100" spans="1:12">
      <c r="A100" s="40"/>
      <c r="B100" s="41"/>
      <c r="C100" s="41"/>
      <c r="D100" s="41"/>
      <c r="E100" s="41"/>
      <c r="F100" s="41"/>
      <c r="G100" s="41"/>
      <c r="H100" s="41"/>
      <c r="I100" s="41"/>
      <c r="J100" s="41"/>
      <c r="K100" s="41"/>
      <c r="L100" s="42"/>
    </row>
    <row r="101" spans="1:12">
      <c r="A101" s="40"/>
      <c r="B101" s="41"/>
      <c r="C101" s="41"/>
      <c r="D101" s="41"/>
      <c r="E101" s="41"/>
      <c r="F101" s="41"/>
      <c r="G101" s="41"/>
      <c r="H101" s="41"/>
      <c r="I101" s="41"/>
      <c r="J101" s="41"/>
      <c r="K101" s="41"/>
      <c r="L101" s="42"/>
    </row>
    <row r="102" spans="1:12">
      <c r="A102" s="40"/>
      <c r="B102" s="41"/>
      <c r="C102" s="41"/>
      <c r="D102" s="41"/>
      <c r="E102" s="41"/>
      <c r="F102" s="41"/>
      <c r="G102" s="41"/>
      <c r="H102" s="41"/>
      <c r="I102" s="41"/>
      <c r="J102" s="41"/>
      <c r="K102" s="41"/>
      <c r="L102" s="42"/>
    </row>
    <row r="103" spans="1:12">
      <c r="A103" s="40"/>
      <c r="B103" s="41"/>
      <c r="C103" s="41"/>
      <c r="D103" s="41"/>
      <c r="E103" s="41"/>
      <c r="F103" s="41"/>
      <c r="G103" s="41"/>
      <c r="H103" s="41"/>
      <c r="I103" s="41"/>
      <c r="J103" s="41"/>
      <c r="K103" s="41"/>
      <c r="L103" s="42"/>
    </row>
    <row r="104" spans="1:12">
      <c r="A104" s="40"/>
      <c r="B104" s="41"/>
      <c r="C104" s="41"/>
      <c r="D104" s="41"/>
      <c r="E104" s="41"/>
      <c r="F104" s="41"/>
      <c r="G104" s="41"/>
      <c r="H104" s="41"/>
      <c r="I104" s="41"/>
      <c r="J104" s="41"/>
      <c r="K104" s="41"/>
      <c r="L104" s="42"/>
    </row>
    <row r="105" spans="1:12">
      <c r="A105" s="40"/>
      <c r="B105" s="41"/>
      <c r="C105" s="41"/>
      <c r="D105" s="41"/>
      <c r="E105" s="41"/>
      <c r="F105" s="41"/>
      <c r="G105" s="41"/>
      <c r="H105" s="41"/>
      <c r="I105" s="41"/>
      <c r="J105" s="41"/>
      <c r="K105" s="41"/>
      <c r="L105" s="42"/>
    </row>
    <row r="106" spans="1:12">
      <c r="A106" s="40"/>
      <c r="B106" s="41"/>
      <c r="C106" s="41"/>
      <c r="D106" s="41"/>
      <c r="E106" s="41"/>
      <c r="F106" s="41"/>
      <c r="G106" s="41"/>
      <c r="H106" s="41"/>
      <c r="I106" s="41"/>
      <c r="J106" s="41"/>
      <c r="K106" s="41"/>
      <c r="L106" s="42"/>
    </row>
    <row r="107" spans="1:12">
      <c r="A107" s="40"/>
      <c r="B107" s="41"/>
      <c r="C107" s="41"/>
      <c r="D107" s="41"/>
      <c r="E107" s="41"/>
      <c r="F107" s="41"/>
      <c r="G107" s="41"/>
      <c r="H107" s="41"/>
      <c r="I107" s="41"/>
      <c r="J107" s="41"/>
      <c r="K107" s="41"/>
      <c r="L107" s="42"/>
    </row>
    <row r="108" spans="1:12">
      <c r="A108" s="40"/>
      <c r="B108" s="41"/>
      <c r="C108" s="41"/>
      <c r="D108" s="41"/>
      <c r="E108" s="41"/>
      <c r="F108" s="41"/>
      <c r="G108" s="41"/>
      <c r="H108" s="41"/>
      <c r="I108" s="41"/>
      <c r="J108" s="41"/>
      <c r="K108" s="41"/>
      <c r="L108" s="42"/>
    </row>
    <row r="109" spans="1:12">
      <c r="A109" s="40"/>
      <c r="B109" s="41"/>
      <c r="C109" s="41"/>
      <c r="D109" s="41"/>
      <c r="E109" s="41"/>
      <c r="F109" s="41"/>
      <c r="G109" s="41"/>
      <c r="H109" s="41"/>
      <c r="I109" s="41"/>
      <c r="J109" s="41"/>
      <c r="K109" s="41"/>
      <c r="L109" s="42"/>
    </row>
    <row r="110" spans="1:12">
      <c r="A110" s="40"/>
      <c r="B110" s="41"/>
      <c r="C110" s="41"/>
      <c r="D110" s="41"/>
      <c r="E110" s="41"/>
      <c r="F110" s="41"/>
      <c r="G110" s="41"/>
      <c r="H110" s="41"/>
      <c r="I110" s="41"/>
      <c r="J110" s="41"/>
      <c r="K110" s="41"/>
      <c r="L110" s="42"/>
    </row>
    <row r="111" spans="1:12">
      <c r="A111" s="40"/>
      <c r="B111" s="41"/>
      <c r="C111" s="41"/>
      <c r="D111" s="41"/>
      <c r="E111" s="41"/>
      <c r="F111" s="41"/>
      <c r="G111" s="41"/>
      <c r="H111" s="41"/>
      <c r="I111" s="41"/>
      <c r="J111" s="41"/>
      <c r="K111" s="41"/>
      <c r="L111" s="42"/>
    </row>
    <row r="112" spans="1:12">
      <c r="A112" s="40"/>
      <c r="B112" s="41"/>
      <c r="C112" s="41"/>
      <c r="D112" s="41"/>
      <c r="E112" s="41"/>
      <c r="F112" s="41"/>
      <c r="G112" s="41"/>
      <c r="H112" s="41"/>
      <c r="I112" s="41"/>
      <c r="J112" s="41"/>
      <c r="K112" s="41"/>
      <c r="L112" s="42"/>
    </row>
    <row r="113" spans="1:12">
      <c r="A113" s="40"/>
      <c r="B113" s="41"/>
      <c r="C113" s="41"/>
      <c r="D113" s="41"/>
      <c r="E113" s="41"/>
      <c r="F113" s="41"/>
      <c r="G113" s="41"/>
      <c r="H113" s="41"/>
      <c r="I113" s="41"/>
      <c r="J113" s="41"/>
      <c r="K113" s="41"/>
      <c r="L113" s="42"/>
    </row>
    <row r="114" spans="1:12">
      <c r="A114" s="40"/>
      <c r="B114" s="41"/>
      <c r="C114" s="41"/>
      <c r="D114" s="41"/>
      <c r="E114" s="41"/>
      <c r="F114" s="41"/>
      <c r="G114" s="41"/>
      <c r="H114" s="41"/>
      <c r="I114" s="41"/>
      <c r="J114" s="41"/>
      <c r="K114" s="41"/>
      <c r="L114" s="42"/>
    </row>
    <row r="115" spans="1:12">
      <c r="A115" s="40"/>
      <c r="B115" s="41"/>
      <c r="C115" s="41"/>
      <c r="D115" s="41"/>
      <c r="E115" s="41"/>
      <c r="F115" s="41"/>
      <c r="G115" s="41"/>
      <c r="H115" s="41"/>
      <c r="I115" s="41"/>
      <c r="J115" s="41"/>
      <c r="K115" s="41"/>
      <c r="L115" s="42"/>
    </row>
    <row r="116" spans="1:12">
      <c r="A116" s="40"/>
      <c r="B116" s="41"/>
      <c r="C116" s="41"/>
      <c r="D116" s="41"/>
      <c r="E116" s="41"/>
      <c r="F116" s="41"/>
      <c r="G116" s="41"/>
      <c r="H116" s="41"/>
      <c r="I116" s="41"/>
      <c r="J116" s="41"/>
      <c r="K116" s="41"/>
      <c r="L116" s="42"/>
    </row>
    <row r="117" spans="1:12">
      <c r="A117" s="43"/>
      <c r="B117" s="27"/>
      <c r="C117" s="27"/>
      <c r="D117" s="27"/>
      <c r="E117" s="27"/>
      <c r="F117" s="27"/>
      <c r="G117" s="27"/>
      <c r="H117" s="27"/>
      <c r="I117" s="27"/>
      <c r="J117" s="27"/>
      <c r="K117" s="27"/>
      <c r="L117" s="44"/>
    </row>
    <row r="118" spans="1:12">
      <c r="A118" s="43"/>
      <c r="B118" s="27"/>
      <c r="C118" s="27"/>
      <c r="D118" s="27"/>
      <c r="E118" s="27"/>
      <c r="F118" s="27"/>
      <c r="G118" s="27"/>
      <c r="H118" s="27"/>
      <c r="I118" s="27"/>
      <c r="J118" s="27"/>
      <c r="K118" s="27"/>
      <c r="L118" s="44"/>
    </row>
    <row r="119" spans="1:12">
      <c r="A119" s="43"/>
      <c r="B119" s="27"/>
      <c r="C119" s="27"/>
      <c r="D119" s="27"/>
      <c r="E119" s="27"/>
      <c r="F119" s="27"/>
      <c r="G119" s="27"/>
      <c r="H119" s="27"/>
      <c r="I119" s="27"/>
      <c r="J119" s="27"/>
      <c r="K119" s="27"/>
      <c r="L119" s="44"/>
    </row>
    <row r="120" spans="1:12">
      <c r="A120" s="43"/>
      <c r="B120" s="27"/>
      <c r="C120" s="27"/>
      <c r="D120" s="27"/>
      <c r="E120" s="27"/>
      <c r="F120" s="27"/>
      <c r="G120" s="27"/>
      <c r="H120" s="27"/>
      <c r="I120" s="27"/>
      <c r="J120" s="27"/>
      <c r="K120" s="27"/>
      <c r="L120" s="44"/>
    </row>
    <row r="121" spans="1:12">
      <c r="A121" s="43"/>
      <c r="B121" s="27"/>
      <c r="C121" s="27"/>
      <c r="D121" s="27"/>
      <c r="E121" s="27"/>
      <c r="F121" s="27"/>
      <c r="G121" s="27"/>
      <c r="H121" s="27"/>
      <c r="I121" s="27"/>
      <c r="J121" s="27"/>
      <c r="K121" s="27"/>
      <c r="L121" s="44"/>
    </row>
    <row r="122" spans="1:12">
      <c r="A122" s="43"/>
      <c r="B122" s="27"/>
      <c r="C122" s="27"/>
      <c r="D122" s="27"/>
      <c r="E122" s="27"/>
      <c r="F122" s="27"/>
      <c r="G122" s="27"/>
      <c r="H122" s="27"/>
      <c r="I122" s="27"/>
      <c r="J122" s="27"/>
      <c r="K122" s="27"/>
      <c r="L122" s="44"/>
    </row>
    <row r="123" spans="1:12">
      <c r="A123" s="43"/>
      <c r="B123" s="27"/>
      <c r="C123" s="27"/>
      <c r="D123" s="27"/>
      <c r="E123" s="27"/>
      <c r="F123" s="27"/>
      <c r="G123" s="27"/>
      <c r="H123" s="27"/>
      <c r="I123" s="27"/>
      <c r="J123" s="27"/>
      <c r="K123" s="27"/>
      <c r="L123" s="44"/>
    </row>
    <row r="124" spans="1:12">
      <c r="A124" s="43"/>
      <c r="B124" s="27"/>
      <c r="C124" s="27"/>
      <c r="D124" s="27"/>
      <c r="E124" s="27"/>
      <c r="F124" s="27"/>
      <c r="G124" s="27"/>
      <c r="H124" s="27"/>
      <c r="I124" s="27"/>
      <c r="J124" s="27"/>
      <c r="K124" s="27"/>
      <c r="L124" s="44"/>
    </row>
    <row r="125" spans="1:12">
      <c r="A125" s="45"/>
      <c r="B125" s="28"/>
      <c r="C125" s="28"/>
      <c r="D125" s="28"/>
      <c r="E125" s="28"/>
      <c r="F125" s="28"/>
      <c r="G125" s="28"/>
      <c r="H125" s="28"/>
      <c r="I125" s="28"/>
      <c r="J125" s="28"/>
      <c r="K125" s="28"/>
      <c r="L125" s="46"/>
    </row>
    <row r="126" spans="1:12">
      <c r="A126" s="47" t="s">
        <v>38</v>
      </c>
      <c r="B126" s="27"/>
      <c r="C126" s="27"/>
      <c r="D126" s="27"/>
      <c r="E126" s="27"/>
      <c r="F126" s="27"/>
      <c r="G126" s="27"/>
      <c r="H126" s="27"/>
      <c r="J126" s="27"/>
      <c r="K126" s="27"/>
      <c r="L126" s="33"/>
    </row>
  </sheetData>
  <customSheetViews>
    <customSheetView guid="{4E7A3D04-9F51-465C-A42B-3DF9B3E7D5B5}" showPageBreaks="1">
      <selection activeCell="P34" sqref="P34"/>
      <rowBreaks count="1" manualBreakCount="1">
        <brk id="70" max="16383" man="1"/>
      </rowBreaks>
      <pageMargins left="0.5" right="0.5" top="0.5" bottom="0.25" header="0" footer="0"/>
      <printOptions horizontalCentered="1" verticalCentered="1"/>
      <pageSetup scale="90" orientation="portrait" r:id="rId1"/>
      <headerFooter alignWithMargins="0"/>
    </customSheetView>
    <customSheetView guid="{0DB5BAD5-393A-4F38-9E8B-709DEA7858B1}">
      <selection activeCell="P34" sqref="P34"/>
      <rowBreaks count="1" manualBreakCount="1">
        <brk id="70" max="16383" man="1"/>
      </rowBreaks>
      <pageMargins left="0.5" right="0.5" top="0.5" bottom="0.25" header="0" footer="0"/>
      <printOptions horizontalCentered="1" verticalCentered="1"/>
      <pageSetup scale="95" orientation="portrait" r:id="rId2"/>
      <headerFooter alignWithMargins="0"/>
    </customSheetView>
    <customSheetView guid="{9188604F-721B-4607-B5A7-F14601E34BB8}">
      <selection activeCell="P34" sqref="P34"/>
      <rowBreaks count="1" manualBreakCount="1">
        <brk id="70" max="16383" man="1"/>
      </rowBreaks>
      <pageMargins left="0.5" right="0.5" top="0.5" bottom="0.25" header="0" footer="0"/>
      <printOptions horizontalCentered="1" verticalCentered="1"/>
      <pageSetup scale="95" orientation="portrait" r:id="rId3"/>
      <headerFooter alignWithMargins="0"/>
    </customSheetView>
    <customSheetView guid="{26429A53-B624-4AA6-8C8D-667186B058B8}">
      <selection activeCell="P34" sqref="P34"/>
      <rowBreaks count="1" manualBreakCount="1">
        <brk id="70" max="16383" man="1"/>
      </rowBreaks>
      <pageMargins left="0.5" right="0.5" top="0.5" bottom="0.25" header="0" footer="0"/>
      <printOptions horizontalCentered="1" verticalCentered="1"/>
      <pageSetup scale="95" orientation="portrait" r:id="rId4"/>
      <headerFooter alignWithMargins="0"/>
    </customSheetView>
    <customSheetView guid="{7390B031-6060-4327-BF01-8B9465EDB6D9}">
      <selection activeCell="P34" sqref="P34"/>
      <rowBreaks count="1" manualBreakCount="1">
        <brk id="70" max="16383" man="1"/>
      </rowBreaks>
      <pageMargins left="0.5" right="0.5" top="0.5" bottom="0.25" header="0" footer="0"/>
      <printOptions horizontalCentered="1" verticalCentered="1"/>
      <pageSetup scale="95" orientation="portrait" r:id="rId5"/>
      <headerFooter alignWithMargins="0"/>
    </customSheetView>
    <customSheetView guid="{49D366EC-C851-4932-854D-8EA887B298C5}">
      <selection activeCell="P34" sqref="P34"/>
      <rowBreaks count="1" manualBreakCount="1">
        <brk id="70" max="16383" man="1"/>
      </rowBreaks>
      <pageMargins left="0.5" right="0.5" top="0.5" bottom="0.25" header="0" footer="0"/>
      <printOptions horizontalCentered="1" verticalCentered="1"/>
      <pageSetup scale="95" orientation="portrait" r:id="rId6"/>
      <headerFooter alignWithMargins="0"/>
    </customSheetView>
    <customSheetView guid="{F228F194-B0FE-4A91-A927-06A4E89703F0}">
      <selection activeCell="P34" sqref="P34"/>
      <rowBreaks count="1" manualBreakCount="1">
        <brk id="70" max="16383" man="1"/>
      </rowBreaks>
      <pageMargins left="0.5" right="0.5" top="0.5" bottom="0.25" header="0" footer="0"/>
      <printOptions horizontalCentered="1" verticalCentered="1"/>
      <pageSetup scale="95" orientation="portrait" r:id="rId7"/>
      <headerFooter alignWithMargins="0"/>
    </customSheetView>
    <customSheetView guid="{A2494C54-8D9D-4A05-9F27-C858173D9692}">
      <selection activeCell="P34" sqref="P34"/>
      <rowBreaks count="1" manualBreakCount="1">
        <brk id="70" max="16383" man="1"/>
      </rowBreaks>
      <pageMargins left="0.5" right="0.5" top="0.5" bottom="0.25" header="0" footer="0"/>
      <printOptions horizontalCentered="1" verticalCentered="1"/>
      <pageSetup scale="95" orientation="portrait" r:id="rId8"/>
      <headerFooter alignWithMargins="0"/>
    </customSheetView>
    <customSheetView guid="{74404EEC-CA6A-48B0-B168-B7933282EEB2}">
      <selection activeCell="P34" sqref="P34"/>
      <rowBreaks count="1" manualBreakCount="1">
        <brk id="70" max="16383" man="1"/>
      </rowBreaks>
      <pageMargins left="0.5" right="0.5" top="0.5" bottom="0.25" header="0" footer="0"/>
      <printOptions horizontalCentered="1" verticalCentered="1"/>
      <pageSetup scale="95" orientation="portrait" r:id="rId9"/>
      <headerFooter alignWithMargins="0"/>
    </customSheetView>
    <customSheetView guid="{FB19BFAA-60BA-4CC2-92E5-E4C141AE804E}">
      <selection activeCell="P34" sqref="P34"/>
      <rowBreaks count="1" manualBreakCount="1">
        <brk id="70" max="16383" man="1"/>
      </rowBreaks>
      <pageMargins left="0.5" right="0.5" top="0.5" bottom="0.25" header="0" footer="0"/>
      <printOptions horizontalCentered="1" verticalCentered="1"/>
      <pageSetup scale="95" orientation="portrait" r:id="rId10"/>
      <headerFooter alignWithMargins="0"/>
    </customSheetView>
    <customSheetView guid="{F56BCD39-3910-4701-BCCF-245589B07D98}">
      <selection activeCell="P34" sqref="P34"/>
      <rowBreaks count="1" manualBreakCount="1">
        <brk id="70" max="16383" man="1"/>
      </rowBreaks>
      <pageMargins left="0.5" right="0.5" top="0.5" bottom="0.25" header="0" footer="0"/>
      <printOptions horizontalCentered="1" verticalCentered="1"/>
      <pageSetup scale="95" orientation="portrait" r:id="rId11"/>
      <headerFooter alignWithMargins="0"/>
    </customSheetView>
    <customSheetView guid="{D099E5BD-69C3-4A36-A01A-AB9127CD02AF}" scale="60" showPageBreaks="1" view="pageBreakPreview" topLeftCell="A79">
      <selection activeCell="A3" sqref="A3:G3"/>
      <pageMargins left="0.5" right="0.5" top="0.5" bottom="0.25" header="0" footer="0"/>
      <printOptions horizontalCentered="1" verticalCentered="1"/>
      <pageSetup scale="90" orientation="portrait" r:id="rId12"/>
      <headerFooter alignWithMargins="0"/>
    </customSheetView>
  </customSheetViews>
  <printOptions horizontalCentered="1" verticalCentered="1"/>
  <pageMargins left="0.5" right="0.5" top="0.5" bottom="0.25" header="0" footer="0"/>
  <pageSetup scale="90" orientation="portrait" r:id="rId13"/>
  <headerFooter alignWithMargins="0"/>
  <legacyDrawing r:id="rId1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
  <sheetViews>
    <sheetView view="pageBreakPreview" zoomScaleNormal="100" zoomScaleSheetLayoutView="100" workbookViewId="0">
      <selection activeCell="P25" sqref="P25"/>
    </sheetView>
  </sheetViews>
  <sheetFormatPr defaultColWidth="8.85546875" defaultRowHeight="12"/>
  <cols>
    <col min="1" max="1" width="3.28515625" style="6" customWidth="1"/>
    <col min="2" max="2" width="4.42578125" style="6" bestFit="1" customWidth="1"/>
    <col min="3" max="3" width="5.42578125" style="6" bestFit="1" customWidth="1"/>
    <col min="4" max="4" width="17" style="6" customWidth="1"/>
    <col min="5" max="5" width="8.85546875" style="6" customWidth="1"/>
    <col min="6" max="6" width="9.5703125" style="6" bestFit="1" customWidth="1"/>
    <col min="7" max="8" width="9.85546875" style="6" bestFit="1" customWidth="1"/>
    <col min="9" max="9" width="10.42578125" style="6" bestFit="1" customWidth="1"/>
    <col min="10" max="11" width="11.85546875" style="6" bestFit="1" customWidth="1"/>
    <col min="12" max="12" width="6.140625" style="6" bestFit="1" customWidth="1"/>
    <col min="13" max="13" width="6.28515625" style="6" customWidth="1"/>
    <col min="14" max="14" width="9.85546875" style="6" bestFit="1" customWidth="1"/>
    <col min="15" max="15" width="12.42578125" style="6" bestFit="1" customWidth="1"/>
    <col min="16" max="16" width="8.85546875" style="6"/>
    <col min="17" max="17" width="4.28515625" style="6" customWidth="1"/>
    <col min="18" max="18" width="3.42578125" style="3513" customWidth="1"/>
    <col min="19" max="33" width="7.28515625" style="6" hidden="1" customWidth="1"/>
    <col min="34" max="34" width="1.42578125" style="6" customWidth="1"/>
    <col min="35" max="16384" width="8.85546875" style="6"/>
  </cols>
  <sheetData>
    <row r="1" spans="1:20" ht="12" customHeight="1">
      <c r="A1" s="48"/>
      <c r="B1" s="49"/>
      <c r="C1" s="50"/>
      <c r="D1" s="51"/>
      <c r="E1" s="50"/>
      <c r="F1" s="51"/>
      <c r="G1" s="52"/>
      <c r="H1" s="52" t="s">
        <v>39</v>
      </c>
      <c r="I1" s="50"/>
      <c r="J1" s="53"/>
      <c r="K1" s="52"/>
      <c r="L1" s="51"/>
      <c r="M1" s="51"/>
      <c r="N1" s="51"/>
      <c r="O1" s="50"/>
      <c r="P1" s="50"/>
      <c r="Q1" s="54"/>
      <c r="R1" s="3920">
        <v>96</v>
      </c>
      <c r="S1" s="55"/>
      <c r="T1" s="55"/>
    </row>
    <row r="2" spans="1:20" ht="12" customHeight="1">
      <c r="A2" s="56"/>
      <c r="B2" s="57" t="s">
        <v>40</v>
      </c>
      <c r="C2" s="58"/>
      <c r="D2" s="58"/>
      <c r="E2" s="58"/>
      <c r="F2" s="58"/>
      <c r="G2" s="58"/>
      <c r="H2" s="58"/>
      <c r="I2" s="58"/>
      <c r="J2" s="58"/>
      <c r="K2" s="58"/>
      <c r="L2" s="58"/>
      <c r="M2" s="58"/>
      <c r="N2" s="58"/>
      <c r="O2" s="58"/>
      <c r="P2" s="58"/>
      <c r="Q2" s="3517"/>
      <c r="R2" s="3920"/>
    </row>
    <row r="3" spans="1:20" ht="12" customHeight="1">
      <c r="A3" s="56"/>
      <c r="B3" s="57"/>
      <c r="C3" s="58"/>
      <c r="D3" s="58"/>
      <c r="E3" s="58"/>
      <c r="F3" s="58"/>
      <c r="G3" s="58"/>
      <c r="H3" s="58"/>
      <c r="I3" s="58"/>
      <c r="J3" s="58"/>
      <c r="K3" s="58"/>
      <c r="L3" s="58"/>
      <c r="M3" s="58"/>
      <c r="N3" s="58"/>
      <c r="O3" s="58"/>
      <c r="P3" s="58"/>
      <c r="Q3" s="3517"/>
      <c r="R3" s="3515"/>
    </row>
    <row r="4" spans="1:20">
      <c r="A4" s="56"/>
      <c r="B4" s="60"/>
      <c r="C4" s="60"/>
      <c r="D4" s="61"/>
      <c r="E4" s="62"/>
      <c r="F4" s="63"/>
      <c r="G4" s="64" t="s">
        <v>41</v>
      </c>
      <c r="H4" s="65"/>
      <c r="I4" s="65"/>
      <c r="J4" s="65"/>
      <c r="K4" s="60"/>
      <c r="L4" s="66" t="s">
        <v>42</v>
      </c>
      <c r="M4" s="66"/>
      <c r="N4" s="66"/>
      <c r="O4" s="66"/>
      <c r="P4" s="66"/>
      <c r="Q4" s="3518"/>
      <c r="R4" s="3515"/>
    </row>
    <row r="5" spans="1:20">
      <c r="A5" s="56"/>
      <c r="B5" s="67"/>
      <c r="C5" s="67"/>
      <c r="E5" s="68"/>
      <c r="F5" s="67"/>
      <c r="G5" s="66" t="s">
        <v>43</v>
      </c>
      <c r="H5" s="66"/>
      <c r="I5" s="66"/>
      <c r="J5" s="66"/>
      <c r="K5" s="67"/>
      <c r="L5" s="67"/>
      <c r="M5" s="67"/>
      <c r="N5" s="67"/>
      <c r="O5" s="67"/>
      <c r="P5" s="67"/>
      <c r="Q5" s="3519"/>
      <c r="R5" s="3515"/>
    </row>
    <row r="6" spans="1:20">
      <c r="A6" s="56"/>
      <c r="B6" s="67"/>
      <c r="C6" s="67"/>
      <c r="E6" s="68"/>
      <c r="F6" s="67"/>
      <c r="G6" s="67"/>
      <c r="H6" s="67"/>
      <c r="I6" s="67"/>
      <c r="J6" s="67" t="s">
        <v>44</v>
      </c>
      <c r="K6" s="67" t="s">
        <v>45</v>
      </c>
      <c r="L6" s="67"/>
      <c r="M6" s="67"/>
      <c r="N6" s="67"/>
      <c r="O6" s="67"/>
      <c r="P6" s="67"/>
      <c r="Q6" s="3519"/>
      <c r="R6" s="3515"/>
    </row>
    <row r="7" spans="1:20">
      <c r="A7" s="56"/>
      <c r="B7" s="67"/>
      <c r="C7" s="67"/>
      <c r="E7" s="68"/>
      <c r="F7" s="67"/>
      <c r="G7" s="67"/>
      <c r="H7" s="67"/>
      <c r="I7" s="67"/>
      <c r="J7" s="67" t="s">
        <v>46</v>
      </c>
      <c r="K7" s="67" t="s">
        <v>47</v>
      </c>
      <c r="L7" s="67"/>
      <c r="M7" s="67"/>
      <c r="N7" s="67"/>
      <c r="O7" s="67"/>
      <c r="P7" s="67"/>
      <c r="Q7" s="3519"/>
      <c r="R7" s="3515"/>
    </row>
    <row r="8" spans="1:20">
      <c r="A8" s="56"/>
      <c r="B8" s="67"/>
      <c r="C8" s="67"/>
      <c r="E8" s="68"/>
      <c r="F8" s="67"/>
      <c r="G8" s="67"/>
      <c r="H8" s="67"/>
      <c r="I8" s="67" t="s">
        <v>48</v>
      </c>
      <c r="J8" s="67" t="s">
        <v>49</v>
      </c>
      <c r="K8" s="67" t="s">
        <v>50</v>
      </c>
      <c r="L8" s="67"/>
      <c r="M8" s="67"/>
      <c r="N8" s="67"/>
      <c r="O8" s="67" t="s">
        <v>51</v>
      </c>
      <c r="P8" s="67"/>
      <c r="Q8" s="3519"/>
      <c r="R8" s="3515"/>
    </row>
    <row r="9" spans="1:20">
      <c r="A9" s="56"/>
      <c r="B9" s="67"/>
      <c r="C9" s="67"/>
      <c r="E9" s="68"/>
      <c r="F9" s="67" t="s">
        <v>52</v>
      </c>
      <c r="G9" s="67"/>
      <c r="H9" s="67"/>
      <c r="I9" s="67" t="s">
        <v>53</v>
      </c>
      <c r="J9" s="67" t="s">
        <v>54</v>
      </c>
      <c r="K9" s="67" t="s">
        <v>55</v>
      </c>
      <c r="L9" s="67"/>
      <c r="M9" s="67"/>
      <c r="N9" s="67"/>
      <c r="O9" s="67" t="s">
        <v>56</v>
      </c>
      <c r="P9" s="67"/>
      <c r="Q9" s="3519"/>
      <c r="R9" s="3515"/>
    </row>
    <row r="10" spans="1:20">
      <c r="A10" s="56"/>
      <c r="B10" s="67"/>
      <c r="C10" s="67"/>
      <c r="E10" s="68"/>
      <c r="F10" s="67" t="s">
        <v>57</v>
      </c>
      <c r="G10" s="67"/>
      <c r="H10" s="67" t="s">
        <v>58</v>
      </c>
      <c r="I10" s="67" t="s">
        <v>59</v>
      </c>
      <c r="J10" s="67" t="s">
        <v>60</v>
      </c>
      <c r="K10" s="67" t="s">
        <v>4</v>
      </c>
      <c r="L10" s="67"/>
      <c r="M10" s="67"/>
      <c r="N10" s="67" t="s">
        <v>61</v>
      </c>
      <c r="O10" s="67" t="s">
        <v>62</v>
      </c>
      <c r="P10" s="67"/>
      <c r="Q10" s="3519"/>
      <c r="R10" s="3515"/>
    </row>
    <row r="11" spans="1:20">
      <c r="A11" s="56"/>
      <c r="B11" s="67"/>
      <c r="C11" s="67"/>
      <c r="E11" s="68"/>
      <c r="F11" s="67" t="s">
        <v>18</v>
      </c>
      <c r="G11" s="67" t="s">
        <v>58</v>
      </c>
      <c r="H11" s="67" t="s">
        <v>63</v>
      </c>
      <c r="I11" s="67" t="s">
        <v>64</v>
      </c>
      <c r="J11" s="67" t="s">
        <v>65</v>
      </c>
      <c r="K11" s="67" t="s">
        <v>66</v>
      </c>
      <c r="L11" s="67" t="s">
        <v>67</v>
      </c>
      <c r="M11" s="67" t="s">
        <v>68</v>
      </c>
      <c r="N11" s="67" t="s">
        <v>57</v>
      </c>
      <c r="O11" s="67" t="s">
        <v>69</v>
      </c>
      <c r="P11" s="67"/>
      <c r="Q11" s="3519"/>
      <c r="R11" s="3515"/>
    </row>
    <row r="12" spans="1:20">
      <c r="A12" s="56"/>
      <c r="B12" s="67" t="s">
        <v>70</v>
      </c>
      <c r="C12" s="67" t="s">
        <v>71</v>
      </c>
      <c r="E12" s="68"/>
      <c r="F12" s="67" t="s">
        <v>72</v>
      </c>
      <c r="G12" s="67" t="s">
        <v>65</v>
      </c>
      <c r="H12" s="67" t="s">
        <v>73</v>
      </c>
      <c r="I12" s="67" t="s">
        <v>74</v>
      </c>
      <c r="J12" s="67" t="s">
        <v>75</v>
      </c>
      <c r="K12" s="67" t="s">
        <v>76</v>
      </c>
      <c r="L12" s="67" t="s">
        <v>77</v>
      </c>
      <c r="M12" s="67" t="s">
        <v>73</v>
      </c>
      <c r="N12" s="67" t="s">
        <v>18</v>
      </c>
      <c r="O12" s="67" t="s">
        <v>78</v>
      </c>
      <c r="P12" s="67" t="s">
        <v>68</v>
      </c>
      <c r="Q12" s="3519" t="s">
        <v>70</v>
      </c>
      <c r="R12" s="3515"/>
    </row>
    <row r="13" spans="1:20">
      <c r="A13" s="56"/>
      <c r="B13" s="67" t="s">
        <v>17</v>
      </c>
      <c r="C13" s="67" t="s">
        <v>79</v>
      </c>
      <c r="D13" s="58" t="s">
        <v>80</v>
      </c>
      <c r="E13" s="59"/>
      <c r="F13" s="67" t="s">
        <v>81</v>
      </c>
      <c r="G13" s="67" t="s">
        <v>82</v>
      </c>
      <c r="H13" s="67" t="s">
        <v>83</v>
      </c>
      <c r="I13" s="67" t="s">
        <v>84</v>
      </c>
      <c r="J13" s="67" t="s">
        <v>83</v>
      </c>
      <c r="K13" s="67" t="s">
        <v>49</v>
      </c>
      <c r="L13" s="67" t="s">
        <v>85</v>
      </c>
      <c r="M13" s="67" t="s">
        <v>83</v>
      </c>
      <c r="N13" s="67" t="s">
        <v>86</v>
      </c>
      <c r="O13" s="67" t="s">
        <v>87</v>
      </c>
      <c r="P13" s="67" t="s">
        <v>88</v>
      </c>
      <c r="Q13" s="3519" t="s">
        <v>17</v>
      </c>
      <c r="R13" s="3515"/>
    </row>
    <row r="14" spans="1:20" ht="12.75" thickBot="1">
      <c r="A14" s="56"/>
      <c r="B14" s="69"/>
      <c r="C14" s="69"/>
      <c r="D14" s="70" t="s">
        <v>24</v>
      </c>
      <c r="E14" s="71"/>
      <c r="F14" s="69" t="s">
        <v>25</v>
      </c>
      <c r="G14" s="69" t="s">
        <v>26</v>
      </c>
      <c r="H14" s="69" t="s">
        <v>27</v>
      </c>
      <c r="I14" s="69" t="s">
        <v>28</v>
      </c>
      <c r="J14" s="69" t="s">
        <v>29</v>
      </c>
      <c r="K14" s="69" t="s">
        <v>30</v>
      </c>
      <c r="L14" s="69" t="s">
        <v>31</v>
      </c>
      <c r="M14" s="69" t="s">
        <v>32</v>
      </c>
      <c r="N14" s="69" t="s">
        <v>89</v>
      </c>
      <c r="O14" s="69" t="s">
        <v>90</v>
      </c>
      <c r="P14" s="69" t="s">
        <v>91</v>
      </c>
      <c r="Q14" s="3520"/>
      <c r="R14" s="3515"/>
    </row>
    <row r="15" spans="1:20">
      <c r="A15" s="56"/>
      <c r="B15" s="67"/>
      <c r="C15" s="67"/>
      <c r="D15" s="72" t="s">
        <v>92</v>
      </c>
      <c r="E15" s="73"/>
      <c r="F15" s="74"/>
      <c r="G15" s="75"/>
      <c r="H15" s="75"/>
      <c r="I15" s="75"/>
      <c r="J15" s="75"/>
      <c r="K15" s="75"/>
      <c r="L15" s="75"/>
      <c r="M15" s="75"/>
      <c r="N15" s="75"/>
      <c r="O15" s="75" t="s">
        <v>93</v>
      </c>
      <c r="P15" s="76"/>
      <c r="Q15" s="3519"/>
      <c r="R15" s="3515"/>
    </row>
    <row r="16" spans="1:20" ht="12" customHeight="1">
      <c r="A16" s="56"/>
      <c r="B16" s="69">
        <v>1</v>
      </c>
      <c r="C16" s="69"/>
      <c r="D16" s="77" t="s">
        <v>94</v>
      </c>
      <c r="E16" s="78" t="s">
        <v>62</v>
      </c>
      <c r="F16" s="79"/>
      <c r="G16" s="69">
        <v>743</v>
      </c>
      <c r="H16" s="69"/>
      <c r="I16" s="69"/>
      <c r="J16" s="69"/>
      <c r="K16" s="69"/>
      <c r="L16" s="69">
        <v>743</v>
      </c>
      <c r="M16" s="69"/>
      <c r="N16" s="69"/>
      <c r="O16" s="3658">
        <v>3251100</v>
      </c>
      <c r="P16" s="80"/>
      <c r="Q16" s="3520">
        <v>1</v>
      </c>
      <c r="R16" s="3515"/>
    </row>
    <row r="17" spans="1:35" ht="12" customHeight="1">
      <c r="A17" s="56"/>
      <c r="B17" s="69">
        <v>2</v>
      </c>
      <c r="C17" s="69"/>
      <c r="D17" s="77" t="s">
        <v>95</v>
      </c>
      <c r="E17" s="78" t="s">
        <v>62</v>
      </c>
      <c r="F17" s="79"/>
      <c r="G17" s="69"/>
      <c r="H17" s="69"/>
      <c r="I17" s="69"/>
      <c r="J17" s="69"/>
      <c r="K17" s="69"/>
      <c r="L17" s="69"/>
      <c r="M17" s="69"/>
      <c r="N17" s="69"/>
      <c r="O17" s="3658"/>
      <c r="P17" s="80"/>
      <c r="Q17" s="3520">
        <v>2</v>
      </c>
      <c r="R17" s="3515"/>
    </row>
    <row r="18" spans="1:35" ht="12" customHeight="1">
      <c r="A18" s="56"/>
      <c r="B18" s="69">
        <v>3</v>
      </c>
      <c r="C18" s="69"/>
      <c r="D18" s="77" t="s">
        <v>96</v>
      </c>
      <c r="E18" s="78" t="s">
        <v>62</v>
      </c>
      <c r="F18" s="79"/>
      <c r="G18" s="69">
        <v>5</v>
      </c>
      <c r="H18" s="69"/>
      <c r="I18" s="69"/>
      <c r="J18" s="69"/>
      <c r="K18" s="69"/>
      <c r="L18" s="69">
        <v>5</v>
      </c>
      <c r="M18" s="69"/>
      <c r="N18" s="69"/>
      <c r="O18" s="3658">
        <v>15000</v>
      </c>
      <c r="P18" s="80"/>
      <c r="Q18" s="3520">
        <v>3</v>
      </c>
      <c r="R18" s="3515"/>
    </row>
    <row r="19" spans="1:35" ht="12" customHeight="1">
      <c r="A19" s="56"/>
      <c r="B19" s="69">
        <v>4</v>
      </c>
      <c r="C19" s="69"/>
      <c r="D19" s="77" t="s">
        <v>97</v>
      </c>
      <c r="E19" s="78" t="s">
        <v>62</v>
      </c>
      <c r="F19" s="79"/>
      <c r="G19" s="69"/>
      <c r="H19" s="69"/>
      <c r="I19" s="69"/>
      <c r="J19" s="69"/>
      <c r="K19" s="69"/>
      <c r="L19" s="69"/>
      <c r="M19" s="69"/>
      <c r="N19" s="69"/>
      <c r="O19" s="3658"/>
      <c r="P19" s="80"/>
      <c r="Q19" s="3520">
        <v>4</v>
      </c>
      <c r="R19" s="3515"/>
    </row>
    <row r="20" spans="1:35" ht="12" customHeight="1">
      <c r="A20" s="56"/>
      <c r="B20" s="69">
        <v>5</v>
      </c>
      <c r="C20" s="69" t="s">
        <v>98</v>
      </c>
      <c r="D20" s="77" t="s">
        <v>99</v>
      </c>
      <c r="E20" s="78" t="s">
        <v>62</v>
      </c>
      <c r="F20" s="79"/>
      <c r="G20" s="69">
        <v>748</v>
      </c>
      <c r="H20" s="69"/>
      <c r="I20" s="69"/>
      <c r="J20" s="69"/>
      <c r="K20" s="69"/>
      <c r="L20" s="69">
        <v>748</v>
      </c>
      <c r="M20" s="69"/>
      <c r="N20" s="69"/>
      <c r="O20" s="3658">
        <v>3266100</v>
      </c>
      <c r="P20" s="80"/>
      <c r="Q20" s="3520">
        <v>5</v>
      </c>
      <c r="R20" s="3515"/>
    </row>
    <row r="21" spans="1:35" ht="12" customHeight="1">
      <c r="A21" s="56"/>
      <c r="B21" s="69">
        <v>6</v>
      </c>
      <c r="C21" s="69" t="s">
        <v>98</v>
      </c>
      <c r="D21" s="77" t="s">
        <v>100</v>
      </c>
      <c r="E21" s="78"/>
      <c r="F21" s="79"/>
      <c r="G21" s="69"/>
      <c r="H21" s="69"/>
      <c r="I21" s="69"/>
      <c r="J21" s="69"/>
      <c r="K21" s="69"/>
      <c r="L21" s="69"/>
      <c r="M21" s="69"/>
      <c r="N21" s="69"/>
      <c r="O21" s="3658"/>
      <c r="P21" s="80"/>
      <c r="Q21" s="3520">
        <v>6</v>
      </c>
      <c r="R21" s="3515"/>
    </row>
    <row r="22" spans="1:35" ht="12" customHeight="1">
      <c r="A22" s="56"/>
      <c r="B22" s="69">
        <v>7</v>
      </c>
      <c r="C22" s="69" t="s">
        <v>98</v>
      </c>
      <c r="D22" s="77" t="s">
        <v>101</v>
      </c>
      <c r="E22" s="78"/>
      <c r="F22" s="79"/>
      <c r="G22" s="69"/>
      <c r="H22" s="69"/>
      <c r="I22" s="69"/>
      <c r="J22" s="69"/>
      <c r="K22" s="69"/>
      <c r="L22" s="69"/>
      <c r="M22" s="69"/>
      <c r="N22" s="69"/>
      <c r="O22" s="3658"/>
      <c r="P22" s="80"/>
      <c r="Q22" s="3520">
        <v>7</v>
      </c>
      <c r="R22" s="3515"/>
    </row>
    <row r="23" spans="1:35" ht="12" customHeight="1">
      <c r="A23" s="56"/>
      <c r="B23" s="69">
        <v>8</v>
      </c>
      <c r="C23" s="69" t="s">
        <v>98</v>
      </c>
      <c r="D23" s="77" t="s">
        <v>102</v>
      </c>
      <c r="E23" s="78"/>
      <c r="F23" s="79"/>
      <c r="G23" s="69">
        <v>748</v>
      </c>
      <c r="H23" s="69"/>
      <c r="I23" s="69"/>
      <c r="J23" s="69"/>
      <c r="K23" s="69"/>
      <c r="L23" s="69">
        <v>748</v>
      </c>
      <c r="M23" s="69"/>
      <c r="N23" s="69"/>
      <c r="O23" s="3658">
        <v>3266100</v>
      </c>
      <c r="P23" s="80"/>
      <c r="Q23" s="3520">
        <v>8</v>
      </c>
      <c r="R23" s="3515"/>
    </row>
    <row r="24" spans="1:35" ht="12" customHeight="1">
      <c r="A24" s="56"/>
      <c r="B24" s="69">
        <v>9</v>
      </c>
      <c r="C24" s="69" t="s">
        <v>98</v>
      </c>
      <c r="D24" s="77" t="s">
        <v>103</v>
      </c>
      <c r="E24" s="78"/>
      <c r="F24" s="79"/>
      <c r="G24" s="69"/>
      <c r="H24" s="69"/>
      <c r="I24" s="69"/>
      <c r="J24" s="69"/>
      <c r="K24" s="69"/>
      <c r="L24" s="69"/>
      <c r="M24" s="69"/>
      <c r="N24" s="69"/>
      <c r="O24" s="69"/>
      <c r="P24" s="80"/>
      <c r="Q24" s="3520">
        <v>9</v>
      </c>
      <c r="R24" s="3515"/>
    </row>
    <row r="25" spans="1:35">
      <c r="A25" s="56"/>
      <c r="B25" s="67"/>
      <c r="C25" s="67"/>
      <c r="D25" s="6" t="s">
        <v>105</v>
      </c>
      <c r="E25" s="68"/>
      <c r="F25" s="81"/>
      <c r="G25" s="67"/>
      <c r="H25" s="67"/>
      <c r="I25" s="67"/>
      <c r="J25" s="67"/>
      <c r="K25" s="67"/>
      <c r="L25" s="67"/>
      <c r="M25" s="67"/>
      <c r="N25" s="67"/>
      <c r="O25" s="67"/>
      <c r="P25" s="82"/>
      <c r="Q25" s="3519"/>
      <c r="R25" s="3515"/>
    </row>
    <row r="26" spans="1:35" ht="12.75" thickBot="1">
      <c r="A26" s="56"/>
      <c r="B26" s="69">
        <v>10</v>
      </c>
      <c r="C26" s="69" t="s">
        <v>98</v>
      </c>
      <c r="D26" s="77" t="s">
        <v>106</v>
      </c>
      <c r="E26" s="78"/>
      <c r="F26" s="83"/>
      <c r="G26" s="84">
        <v>748</v>
      </c>
      <c r="H26" s="84"/>
      <c r="I26" s="84"/>
      <c r="J26" s="84"/>
      <c r="K26" s="84"/>
      <c r="L26" s="84">
        <v>748</v>
      </c>
      <c r="M26" s="84"/>
      <c r="N26" s="84"/>
      <c r="O26" s="3658">
        <v>3266100</v>
      </c>
      <c r="P26" s="85"/>
      <c r="Q26" s="3520">
        <v>10</v>
      </c>
      <c r="R26" s="3515"/>
    </row>
    <row r="27" spans="1:35">
      <c r="B27" s="86"/>
      <c r="C27" s="87"/>
      <c r="D27" s="77"/>
      <c r="E27" s="77"/>
      <c r="F27" s="88"/>
      <c r="G27" s="88"/>
      <c r="H27" s="88"/>
      <c r="I27" s="88"/>
      <c r="J27" s="88"/>
      <c r="K27" s="88"/>
      <c r="L27" s="88"/>
      <c r="M27" s="88"/>
      <c r="N27" s="88"/>
      <c r="O27" s="88"/>
      <c r="P27" s="88"/>
      <c r="Q27" s="131"/>
      <c r="R27" s="3515"/>
    </row>
    <row r="28" spans="1:35" ht="12" customHeight="1">
      <c r="A28" s="3921" t="s">
        <v>3412</v>
      </c>
      <c r="B28" s="57" t="s">
        <v>107</v>
      </c>
      <c r="C28" s="58"/>
      <c r="D28" s="58"/>
      <c r="E28" s="58"/>
      <c r="F28" s="58"/>
      <c r="G28" s="58"/>
      <c r="H28" s="58"/>
      <c r="I28" s="58"/>
      <c r="J28" s="58"/>
      <c r="K28" s="58"/>
      <c r="L28" s="58"/>
      <c r="M28" s="58"/>
      <c r="N28" s="58"/>
      <c r="O28" s="58"/>
      <c r="P28" s="58"/>
      <c r="Q28" s="3517"/>
      <c r="R28" s="3929" t="s">
        <v>3411</v>
      </c>
    </row>
    <row r="29" spans="1:35" ht="14.25" customHeight="1">
      <c r="A29" s="3921"/>
      <c r="B29" s="89"/>
      <c r="C29" s="70"/>
      <c r="D29" s="70"/>
      <c r="E29" s="70"/>
      <c r="F29" s="70"/>
      <c r="G29" s="70"/>
      <c r="H29" s="70"/>
      <c r="I29" s="70"/>
      <c r="J29" s="70"/>
      <c r="K29" s="70"/>
      <c r="L29" s="70"/>
      <c r="M29" s="70"/>
      <c r="N29" s="70"/>
      <c r="O29" s="70"/>
      <c r="P29" s="70"/>
      <c r="Q29" s="3521"/>
      <c r="R29" s="3929"/>
    </row>
    <row r="30" spans="1:35" ht="12" customHeight="1">
      <c r="A30" s="3921"/>
      <c r="B30" s="67"/>
      <c r="C30" s="90"/>
      <c r="D30" s="91"/>
      <c r="E30" s="68"/>
      <c r="F30" s="1638"/>
      <c r="G30" s="1639"/>
      <c r="H30" s="1638"/>
      <c r="I30" s="1639"/>
      <c r="J30" s="1639"/>
      <c r="K30" s="3926" t="s">
        <v>109</v>
      </c>
      <c r="L30" s="3927"/>
      <c r="M30" s="3927"/>
      <c r="N30" s="3927"/>
      <c r="O30" s="3927"/>
      <c r="P30" s="3928"/>
      <c r="Q30" s="3522"/>
      <c r="R30" s="3929"/>
    </row>
    <row r="31" spans="1:35" ht="12" customHeight="1">
      <c r="A31" s="3921"/>
      <c r="B31" s="67"/>
      <c r="C31" s="90"/>
      <c r="D31" s="91"/>
      <c r="E31" s="68"/>
      <c r="F31" s="3218"/>
      <c r="G31" s="3219" t="s">
        <v>110</v>
      </c>
      <c r="H31" s="3218" t="s">
        <v>110</v>
      </c>
      <c r="I31" s="3219" t="s">
        <v>110</v>
      </c>
      <c r="J31" s="3219" t="s">
        <v>110</v>
      </c>
      <c r="K31" s="3219"/>
      <c r="L31" s="3218"/>
      <c r="M31" s="3219"/>
      <c r="N31" s="3218"/>
      <c r="O31" s="3219"/>
      <c r="P31" s="1122"/>
      <c r="Q31" s="3522"/>
      <c r="R31" s="3929"/>
    </row>
    <row r="32" spans="1:35" ht="12" customHeight="1">
      <c r="A32" s="3921"/>
      <c r="B32" s="67"/>
      <c r="C32" s="90"/>
      <c r="D32" s="91"/>
      <c r="E32" s="68"/>
      <c r="F32" s="3218"/>
      <c r="G32" s="3220" t="s">
        <v>3150</v>
      </c>
      <c r="H32" s="3221" t="s">
        <v>3151</v>
      </c>
      <c r="I32" s="3220" t="s">
        <v>3152</v>
      </c>
      <c r="J32" s="3220" t="s">
        <v>3158</v>
      </c>
      <c r="K32" s="3219"/>
      <c r="L32" s="3218"/>
      <c r="M32" s="3219"/>
      <c r="N32" s="3218"/>
      <c r="O32" s="3219"/>
      <c r="P32" s="1076"/>
      <c r="Q32" s="3522"/>
      <c r="R32" s="3929"/>
      <c r="AI32" s="25"/>
    </row>
    <row r="33" spans="1:35" ht="11.45" customHeight="1">
      <c r="A33" s="3921"/>
      <c r="B33" s="67" t="s">
        <v>7</v>
      </c>
      <c r="C33" s="67" t="s">
        <v>71</v>
      </c>
      <c r="D33" s="91"/>
      <c r="E33" s="68"/>
      <c r="F33" s="3218" t="s">
        <v>111</v>
      </c>
      <c r="G33" s="3219" t="s">
        <v>77</v>
      </c>
      <c r="H33" s="3218" t="s">
        <v>77</v>
      </c>
      <c r="I33" s="3219" t="s">
        <v>77</v>
      </c>
      <c r="J33" s="3219" t="s">
        <v>77</v>
      </c>
      <c r="K33" s="3222"/>
      <c r="L33" s="3223"/>
      <c r="M33" s="3222"/>
      <c r="N33" s="3223"/>
      <c r="O33" s="3222"/>
      <c r="P33" s="669"/>
      <c r="Q33" s="3519" t="s">
        <v>70</v>
      </c>
      <c r="R33" s="3929"/>
      <c r="AI33" s="25"/>
    </row>
    <row r="34" spans="1:35" ht="11.45" customHeight="1">
      <c r="A34" s="3921"/>
      <c r="B34" s="67" t="s">
        <v>17</v>
      </c>
      <c r="C34" s="67" t="s">
        <v>79</v>
      </c>
      <c r="D34" s="93" t="s">
        <v>80</v>
      </c>
      <c r="E34" s="59"/>
      <c r="F34" s="3221" t="s">
        <v>3150</v>
      </c>
      <c r="G34" s="3220" t="s">
        <v>3153</v>
      </c>
      <c r="H34" s="3221" t="s">
        <v>3154</v>
      </c>
      <c r="I34" s="3220" t="s">
        <v>3155</v>
      </c>
      <c r="J34" s="3220" t="s">
        <v>3159</v>
      </c>
      <c r="K34" s="3222">
        <v>2016</v>
      </c>
      <c r="L34" s="3223">
        <v>2016</v>
      </c>
      <c r="M34" s="3222">
        <v>2017</v>
      </c>
      <c r="N34" s="3223">
        <v>2018</v>
      </c>
      <c r="O34" s="3222">
        <v>2019</v>
      </c>
      <c r="P34" s="669" t="s">
        <v>16</v>
      </c>
      <c r="Q34" s="3519" t="s">
        <v>17</v>
      </c>
      <c r="R34" s="3929"/>
      <c r="AI34" s="25"/>
    </row>
    <row r="35" spans="1:35" ht="12" customHeight="1" thickBot="1">
      <c r="A35" s="3921"/>
      <c r="B35" s="69"/>
      <c r="C35" s="69"/>
      <c r="D35" s="88" t="s">
        <v>24</v>
      </c>
      <c r="E35" s="78"/>
      <c r="F35" s="3224" t="s">
        <v>25</v>
      </c>
      <c r="G35" s="3225" t="s">
        <v>26</v>
      </c>
      <c r="H35" s="3224" t="s">
        <v>27</v>
      </c>
      <c r="I35" s="3225" t="s">
        <v>28</v>
      </c>
      <c r="J35" s="3224" t="s">
        <v>29</v>
      </c>
      <c r="K35" s="3225" t="s">
        <v>30</v>
      </c>
      <c r="L35" s="3224" t="s">
        <v>31</v>
      </c>
      <c r="M35" s="3225" t="s">
        <v>32</v>
      </c>
      <c r="N35" s="3224" t="s">
        <v>89</v>
      </c>
      <c r="O35" s="3225" t="s">
        <v>90</v>
      </c>
      <c r="P35" s="663" t="s">
        <v>91</v>
      </c>
      <c r="Q35" s="3520"/>
      <c r="R35" s="3929"/>
      <c r="AI35" s="25"/>
    </row>
    <row r="36" spans="1:35" ht="12" customHeight="1">
      <c r="A36" s="3921"/>
      <c r="B36" s="69">
        <v>11</v>
      </c>
      <c r="C36" s="69" t="s">
        <v>98</v>
      </c>
      <c r="D36" s="77" t="s">
        <v>112</v>
      </c>
      <c r="E36" s="78"/>
      <c r="F36" s="94"/>
      <c r="G36" s="95"/>
      <c r="H36" s="95"/>
      <c r="I36" s="95"/>
      <c r="J36" s="95"/>
      <c r="K36" s="95">
        <v>748</v>
      </c>
      <c r="L36" s="95"/>
      <c r="M36" s="95"/>
      <c r="N36" s="96"/>
      <c r="O36" s="3659">
        <v>748</v>
      </c>
      <c r="P36" s="97"/>
      <c r="Q36" s="3520">
        <v>11</v>
      </c>
      <c r="R36" s="3929"/>
      <c r="AI36" s="25"/>
    </row>
    <row r="37" spans="1:35" ht="12" customHeight="1">
      <c r="A37" s="3921"/>
      <c r="B37" s="69">
        <v>12</v>
      </c>
      <c r="C37" s="69" t="s">
        <v>98</v>
      </c>
      <c r="D37" s="77" t="s">
        <v>113</v>
      </c>
      <c r="E37" s="78"/>
      <c r="F37" s="79"/>
      <c r="G37" s="69"/>
      <c r="H37" s="69"/>
      <c r="I37" s="69"/>
      <c r="J37" s="69"/>
      <c r="K37" s="69"/>
      <c r="L37" s="69"/>
      <c r="M37" s="69"/>
      <c r="N37" s="69"/>
      <c r="O37" s="69"/>
      <c r="P37" s="80"/>
      <c r="Q37" s="3520">
        <v>12</v>
      </c>
      <c r="R37" s="3929"/>
      <c r="AI37" s="25"/>
    </row>
    <row r="38" spans="1:35" ht="12" customHeight="1">
      <c r="A38" s="3921"/>
      <c r="B38" s="69">
        <v>13</v>
      </c>
      <c r="C38" s="69" t="s">
        <v>98</v>
      </c>
      <c r="D38" s="77" t="s">
        <v>101</v>
      </c>
      <c r="E38" s="78"/>
      <c r="F38" s="79"/>
      <c r="G38" s="69"/>
      <c r="H38" s="69"/>
      <c r="I38" s="69"/>
      <c r="J38" s="69"/>
      <c r="K38" s="69"/>
      <c r="L38" s="69"/>
      <c r="M38" s="69"/>
      <c r="N38" s="69"/>
      <c r="O38" s="69"/>
      <c r="P38" s="80"/>
      <c r="Q38" s="3520">
        <v>13</v>
      </c>
      <c r="R38" s="3929"/>
      <c r="AI38" s="25"/>
    </row>
    <row r="39" spans="1:35" ht="12" customHeight="1">
      <c r="A39" s="3921"/>
      <c r="B39" s="69">
        <v>14</v>
      </c>
      <c r="C39" s="69" t="s">
        <v>98</v>
      </c>
      <c r="D39" s="77" t="s">
        <v>114</v>
      </c>
      <c r="E39" s="78"/>
      <c r="F39" s="79"/>
      <c r="G39" s="69"/>
      <c r="H39" s="69"/>
      <c r="I39" s="69"/>
      <c r="J39" s="69"/>
      <c r="K39" s="69">
        <v>748</v>
      </c>
      <c r="L39" s="69"/>
      <c r="M39" s="69"/>
      <c r="N39" s="69"/>
      <c r="O39" s="69">
        <v>748</v>
      </c>
      <c r="P39" s="80"/>
      <c r="Q39" s="3520">
        <v>14</v>
      </c>
      <c r="R39" s="3929"/>
      <c r="AI39" s="25"/>
    </row>
    <row r="40" spans="1:35" ht="12" customHeight="1">
      <c r="A40" s="3921"/>
      <c r="B40" s="69">
        <v>15</v>
      </c>
      <c r="C40" s="69" t="s">
        <v>98</v>
      </c>
      <c r="D40" s="77" t="s">
        <v>103</v>
      </c>
      <c r="E40" s="78"/>
      <c r="F40" s="79"/>
      <c r="G40" s="69"/>
      <c r="H40" s="69"/>
      <c r="I40" s="69"/>
      <c r="J40" s="69"/>
      <c r="K40" s="69"/>
      <c r="L40" s="69"/>
      <c r="M40" s="69"/>
      <c r="N40" s="69"/>
      <c r="O40" s="69"/>
      <c r="P40" s="80"/>
      <c r="Q40" s="3520">
        <v>15</v>
      </c>
      <c r="R40" s="3929"/>
      <c r="AI40" s="25"/>
    </row>
    <row r="41" spans="1:35">
      <c r="A41" s="3921"/>
      <c r="B41" s="67"/>
      <c r="C41" s="67"/>
      <c r="D41" s="6" t="s">
        <v>105</v>
      </c>
      <c r="E41" s="68"/>
      <c r="F41" s="81"/>
      <c r="G41" s="67"/>
      <c r="H41" s="67"/>
      <c r="I41" s="67"/>
      <c r="J41" s="67"/>
      <c r="K41" s="67"/>
      <c r="L41" s="67"/>
      <c r="M41" s="67"/>
      <c r="N41" s="67"/>
      <c r="O41" s="67"/>
      <c r="P41" s="82"/>
      <c r="Q41" s="3519"/>
      <c r="R41" s="3929"/>
      <c r="AI41" s="25"/>
    </row>
    <row r="42" spans="1:35" ht="12" customHeight="1" thickBot="1">
      <c r="A42" s="3921"/>
      <c r="B42" s="69">
        <v>16</v>
      </c>
      <c r="C42" s="69" t="s">
        <v>98</v>
      </c>
      <c r="D42" s="77" t="s">
        <v>115</v>
      </c>
      <c r="E42" s="78"/>
      <c r="F42" s="83"/>
      <c r="G42" s="84"/>
      <c r="H42" s="84"/>
      <c r="I42" s="84"/>
      <c r="J42" s="84"/>
      <c r="K42" s="84">
        <v>748</v>
      </c>
      <c r="L42" s="84"/>
      <c r="M42" s="84"/>
      <c r="N42" s="84"/>
      <c r="O42" s="84">
        <v>748</v>
      </c>
      <c r="P42" s="85"/>
      <c r="Q42" s="3520">
        <v>16</v>
      </c>
      <c r="R42" s="3929"/>
      <c r="AI42" s="25"/>
    </row>
    <row r="43" spans="1:35">
      <c r="A43" s="3921"/>
      <c r="B43" s="91"/>
      <c r="Q43" s="25"/>
      <c r="R43" s="3929"/>
      <c r="AI43" s="3432"/>
    </row>
    <row r="44" spans="1:35">
      <c r="A44" s="3921"/>
      <c r="B44" s="3922" t="s">
        <v>37</v>
      </c>
      <c r="C44" s="3923"/>
      <c r="D44" s="3923"/>
      <c r="E44" s="3923"/>
      <c r="F44" s="3923"/>
      <c r="G44" s="3923"/>
      <c r="H44" s="3923"/>
      <c r="I44" s="3923"/>
      <c r="J44" s="3923"/>
      <c r="K44" s="3923"/>
      <c r="L44" s="3923"/>
      <c r="M44" s="3923"/>
      <c r="N44" s="3923"/>
      <c r="O44" s="3923"/>
      <c r="P44" s="3923"/>
      <c r="Q44" s="3923"/>
      <c r="R44" s="3929"/>
      <c r="S44" s="68"/>
      <c r="T44" s="68"/>
      <c r="U44" s="68"/>
      <c r="V44" s="68"/>
      <c r="W44" s="68"/>
      <c r="X44" s="68"/>
      <c r="Y44" s="68"/>
      <c r="Z44" s="68"/>
      <c r="AA44" s="68"/>
      <c r="AB44" s="68"/>
      <c r="AC44" s="68"/>
      <c r="AD44" s="68"/>
      <c r="AE44" s="68"/>
      <c r="AF44" s="68"/>
      <c r="AG44" s="68"/>
      <c r="AH44" s="25"/>
      <c r="AI44" s="3432"/>
    </row>
    <row r="45" spans="1:35" ht="38.25" customHeight="1">
      <c r="A45" s="3921"/>
      <c r="B45" s="98" t="s">
        <v>116</v>
      </c>
      <c r="C45" s="77"/>
      <c r="D45" s="77"/>
      <c r="E45" s="77"/>
      <c r="F45" s="77"/>
      <c r="G45" s="77"/>
      <c r="H45" s="77"/>
      <c r="I45" s="77"/>
      <c r="J45" s="77"/>
      <c r="K45" s="77"/>
      <c r="L45" s="77"/>
      <c r="M45" s="77"/>
      <c r="N45" s="77"/>
      <c r="O45" s="77"/>
      <c r="P45" s="77"/>
      <c r="Q45" s="77"/>
      <c r="R45" s="3929"/>
      <c r="AI45" s="3432"/>
    </row>
    <row r="46" spans="1:35" ht="21" customHeight="1">
      <c r="A46" s="3925" t="s">
        <v>3408</v>
      </c>
      <c r="B46" s="99" t="s">
        <v>117</v>
      </c>
      <c r="C46" s="65"/>
      <c r="D46" s="65"/>
      <c r="E46" s="65"/>
      <c r="F46" s="65"/>
      <c r="G46" s="65"/>
      <c r="H46" s="65"/>
      <c r="I46" s="65"/>
      <c r="J46" s="65"/>
      <c r="K46" s="65"/>
      <c r="L46" s="65"/>
      <c r="M46" s="65"/>
      <c r="N46" s="65"/>
      <c r="O46" s="65"/>
      <c r="P46" s="65"/>
      <c r="Q46" s="65"/>
      <c r="R46" s="3924" t="s">
        <v>3410</v>
      </c>
      <c r="AI46" s="3432"/>
    </row>
    <row r="47" spans="1:35" ht="10.5" customHeight="1">
      <c r="A47" s="3925"/>
      <c r="B47" s="57" t="s">
        <v>40</v>
      </c>
      <c r="C47" s="58"/>
      <c r="D47" s="58"/>
      <c r="E47" s="58"/>
      <c r="F47" s="58"/>
      <c r="G47" s="58"/>
      <c r="H47" s="58"/>
      <c r="I47" s="58"/>
      <c r="J47" s="58"/>
      <c r="K47" s="58"/>
      <c r="L47" s="58"/>
      <c r="M47" s="58"/>
      <c r="N47" s="58"/>
      <c r="O47" s="58"/>
      <c r="P47" s="58"/>
      <c r="Q47" s="55"/>
      <c r="R47" s="3924"/>
      <c r="AI47" s="3432"/>
    </row>
    <row r="48" spans="1:35" ht="10.5" customHeight="1">
      <c r="A48" s="3925"/>
      <c r="B48" s="57"/>
      <c r="C48" s="58"/>
      <c r="D48" s="58"/>
      <c r="E48" s="58"/>
      <c r="F48" s="58"/>
      <c r="G48" s="58"/>
      <c r="H48" s="58"/>
      <c r="I48" s="58"/>
      <c r="J48" s="58"/>
      <c r="K48" s="58"/>
      <c r="L48" s="58"/>
      <c r="M48" s="58"/>
      <c r="N48" s="58"/>
      <c r="O48" s="58"/>
      <c r="P48" s="58"/>
      <c r="Q48" s="55"/>
      <c r="R48" s="3924"/>
      <c r="AI48" s="3432"/>
    </row>
    <row r="49" spans="1:35" ht="10.5" customHeight="1">
      <c r="A49" s="3925"/>
      <c r="B49" s="60"/>
      <c r="C49" s="60"/>
      <c r="D49" s="61"/>
      <c r="E49" s="62"/>
      <c r="F49" s="63"/>
      <c r="G49" s="64" t="s">
        <v>41</v>
      </c>
      <c r="H49" s="65"/>
      <c r="I49" s="65"/>
      <c r="J49" s="65"/>
      <c r="K49" s="60"/>
      <c r="L49" s="66" t="s">
        <v>42</v>
      </c>
      <c r="M49" s="66"/>
      <c r="N49" s="66"/>
      <c r="O49" s="66"/>
      <c r="P49" s="66"/>
      <c r="Q49" s="3514"/>
      <c r="R49" s="3924"/>
      <c r="AI49" s="3432"/>
    </row>
    <row r="50" spans="1:35" ht="10.5" customHeight="1">
      <c r="A50" s="3925"/>
      <c r="B50" s="67"/>
      <c r="C50" s="67"/>
      <c r="E50" s="68"/>
      <c r="F50" s="67"/>
      <c r="G50" s="66" t="s">
        <v>43</v>
      </c>
      <c r="H50" s="66"/>
      <c r="I50" s="66"/>
      <c r="J50" s="66"/>
      <c r="K50" s="67"/>
      <c r="L50" s="67"/>
      <c r="M50" s="67"/>
      <c r="N50" s="67"/>
      <c r="O50" s="67"/>
      <c r="P50" s="67"/>
      <c r="Q50" s="110"/>
      <c r="R50" s="3924"/>
      <c r="AI50" s="3432"/>
    </row>
    <row r="51" spans="1:35" ht="10.5" customHeight="1">
      <c r="A51" s="3925"/>
      <c r="B51" s="67"/>
      <c r="C51" s="67"/>
      <c r="E51" s="68"/>
      <c r="F51" s="67"/>
      <c r="G51" s="67"/>
      <c r="H51" s="67"/>
      <c r="I51" s="67"/>
      <c r="J51" s="67" t="s">
        <v>44</v>
      </c>
      <c r="K51" s="67" t="s">
        <v>45</v>
      </c>
      <c r="L51" s="67"/>
      <c r="M51" s="67"/>
      <c r="N51" s="67"/>
      <c r="O51" s="67"/>
      <c r="P51" s="67"/>
      <c r="Q51" s="110"/>
      <c r="R51" s="3924"/>
      <c r="AI51" s="3432"/>
    </row>
    <row r="52" spans="1:35" ht="10.5" customHeight="1">
      <c r="A52" s="3925"/>
      <c r="B52" s="67"/>
      <c r="C52" s="67"/>
      <c r="E52" s="68"/>
      <c r="F52" s="67"/>
      <c r="G52" s="67"/>
      <c r="H52" s="67"/>
      <c r="I52" s="67"/>
      <c r="J52" s="67" t="s">
        <v>46</v>
      </c>
      <c r="K52" s="67" t="s">
        <v>47</v>
      </c>
      <c r="L52" s="67"/>
      <c r="M52" s="67"/>
      <c r="N52" s="67"/>
      <c r="O52" s="67"/>
      <c r="P52" s="67"/>
      <c r="Q52" s="110"/>
      <c r="R52" s="3924"/>
      <c r="AI52" s="3432"/>
    </row>
    <row r="53" spans="1:35" ht="10.5" customHeight="1">
      <c r="A53" s="3925"/>
      <c r="B53" s="67"/>
      <c r="C53" s="67"/>
      <c r="E53" s="68"/>
      <c r="F53" s="67"/>
      <c r="G53" s="67"/>
      <c r="H53" s="67"/>
      <c r="I53" s="67" t="s">
        <v>48</v>
      </c>
      <c r="J53" s="67" t="s">
        <v>49</v>
      </c>
      <c r="K53" s="67" t="s">
        <v>50</v>
      </c>
      <c r="L53" s="67"/>
      <c r="M53" s="67"/>
      <c r="N53" s="67"/>
      <c r="O53" s="67" t="s">
        <v>51</v>
      </c>
      <c r="P53" s="67"/>
      <c r="Q53" s="110"/>
      <c r="R53" s="3924"/>
      <c r="AI53" s="3432"/>
    </row>
    <row r="54" spans="1:35" ht="10.5" customHeight="1">
      <c r="A54" s="3925"/>
      <c r="B54" s="67"/>
      <c r="C54" s="67"/>
      <c r="E54" s="68"/>
      <c r="F54" s="67" t="s">
        <v>52</v>
      </c>
      <c r="G54" s="67"/>
      <c r="H54" s="67"/>
      <c r="I54" s="67" t="s">
        <v>53</v>
      </c>
      <c r="J54" s="67" t="s">
        <v>54</v>
      </c>
      <c r="K54" s="67" t="s">
        <v>55</v>
      </c>
      <c r="L54" s="67"/>
      <c r="M54" s="67"/>
      <c r="N54" s="67"/>
      <c r="O54" s="67" t="s">
        <v>56</v>
      </c>
      <c r="P54" s="67"/>
      <c r="Q54" s="110"/>
      <c r="R54" s="3924"/>
      <c r="AI54" s="3432"/>
    </row>
    <row r="55" spans="1:35" ht="10.5" customHeight="1">
      <c r="A55" s="3925"/>
      <c r="B55" s="67"/>
      <c r="C55" s="67"/>
      <c r="E55" s="68"/>
      <c r="F55" s="67" t="s">
        <v>57</v>
      </c>
      <c r="G55" s="67"/>
      <c r="H55" s="67" t="s">
        <v>58</v>
      </c>
      <c r="I55" s="67" t="s">
        <v>59</v>
      </c>
      <c r="J55" s="67" t="s">
        <v>60</v>
      </c>
      <c r="K55" s="67" t="s">
        <v>4</v>
      </c>
      <c r="L55" s="67"/>
      <c r="M55" s="67"/>
      <c r="N55" s="67" t="s">
        <v>61</v>
      </c>
      <c r="O55" s="67" t="s">
        <v>62</v>
      </c>
      <c r="P55" s="67"/>
      <c r="Q55" s="110"/>
      <c r="R55" s="3924"/>
      <c r="AI55" s="25"/>
    </row>
    <row r="56" spans="1:35" ht="10.5" customHeight="1">
      <c r="A56" s="3925"/>
      <c r="B56" s="67"/>
      <c r="C56" s="67"/>
      <c r="E56" s="68"/>
      <c r="F56" s="67" t="s">
        <v>18</v>
      </c>
      <c r="G56" s="67" t="s">
        <v>58</v>
      </c>
      <c r="H56" s="67" t="s">
        <v>63</v>
      </c>
      <c r="I56" s="67" t="s">
        <v>64</v>
      </c>
      <c r="J56" s="67" t="s">
        <v>65</v>
      </c>
      <c r="K56" s="67" t="s">
        <v>66</v>
      </c>
      <c r="L56" s="67" t="s">
        <v>67</v>
      </c>
      <c r="M56" s="67" t="s">
        <v>68</v>
      </c>
      <c r="N56" s="67" t="s">
        <v>57</v>
      </c>
      <c r="O56" s="67" t="s">
        <v>69</v>
      </c>
      <c r="P56" s="67"/>
      <c r="Q56" s="110"/>
      <c r="R56" s="3924"/>
      <c r="AI56" s="25"/>
    </row>
    <row r="57" spans="1:35" ht="10.5" customHeight="1">
      <c r="A57" s="3925"/>
      <c r="B57" s="67" t="s">
        <v>70</v>
      </c>
      <c r="C57" s="67" t="s">
        <v>71</v>
      </c>
      <c r="E57" s="68"/>
      <c r="F57" s="67" t="s">
        <v>72</v>
      </c>
      <c r="G57" s="67" t="s">
        <v>65</v>
      </c>
      <c r="H57" s="67" t="s">
        <v>73</v>
      </c>
      <c r="I57" s="67" t="s">
        <v>74</v>
      </c>
      <c r="J57" s="67" t="s">
        <v>75</v>
      </c>
      <c r="K57" s="67" t="s">
        <v>76</v>
      </c>
      <c r="L57" s="67" t="s">
        <v>77</v>
      </c>
      <c r="M57" s="67" t="s">
        <v>73</v>
      </c>
      <c r="N57" s="67" t="s">
        <v>18</v>
      </c>
      <c r="O57" s="67" t="s">
        <v>78</v>
      </c>
      <c r="P57" s="67" t="s">
        <v>68</v>
      </c>
      <c r="Q57" s="110" t="s">
        <v>70</v>
      </c>
      <c r="R57" s="3924"/>
      <c r="AI57" s="25"/>
    </row>
    <row r="58" spans="1:35" ht="10.5" customHeight="1">
      <c r="A58" s="3925"/>
      <c r="B58" s="67" t="s">
        <v>17</v>
      </c>
      <c r="C58" s="67" t="s">
        <v>79</v>
      </c>
      <c r="D58" s="58" t="s">
        <v>80</v>
      </c>
      <c r="E58" s="59"/>
      <c r="F58" s="67" t="s">
        <v>81</v>
      </c>
      <c r="G58" s="67" t="s">
        <v>82</v>
      </c>
      <c r="H58" s="67" t="s">
        <v>83</v>
      </c>
      <c r="I58" s="67" t="s">
        <v>84</v>
      </c>
      <c r="J58" s="67" t="s">
        <v>83</v>
      </c>
      <c r="K58" s="67" t="s">
        <v>49</v>
      </c>
      <c r="L58" s="67" t="s">
        <v>85</v>
      </c>
      <c r="M58" s="67" t="s">
        <v>83</v>
      </c>
      <c r="N58" s="67" t="s">
        <v>86</v>
      </c>
      <c r="O58" s="67" t="s">
        <v>87</v>
      </c>
      <c r="P58" s="67" t="s">
        <v>88</v>
      </c>
      <c r="Q58" s="110" t="s">
        <v>17</v>
      </c>
      <c r="R58" s="3924"/>
      <c r="AI58" s="25"/>
    </row>
    <row r="59" spans="1:35" ht="10.5" customHeight="1" thickBot="1">
      <c r="A59" s="3925"/>
      <c r="B59" s="69"/>
      <c r="C59" s="69"/>
      <c r="D59" s="70" t="s">
        <v>24</v>
      </c>
      <c r="E59" s="71"/>
      <c r="F59" s="69" t="s">
        <v>25</v>
      </c>
      <c r="G59" s="69" t="s">
        <v>26</v>
      </c>
      <c r="H59" s="69" t="s">
        <v>27</v>
      </c>
      <c r="I59" s="69" t="s">
        <v>28</v>
      </c>
      <c r="J59" s="69" t="s">
        <v>29</v>
      </c>
      <c r="K59" s="69" t="s">
        <v>30</v>
      </c>
      <c r="L59" s="69" t="s">
        <v>31</v>
      </c>
      <c r="M59" s="69" t="s">
        <v>32</v>
      </c>
      <c r="N59" s="69" t="s">
        <v>89</v>
      </c>
      <c r="O59" s="69" t="s">
        <v>90</v>
      </c>
      <c r="P59" s="69" t="s">
        <v>91</v>
      </c>
      <c r="Q59" s="86"/>
      <c r="R59" s="3924"/>
      <c r="AI59" s="25"/>
    </row>
    <row r="60" spans="1:35" ht="10.5" customHeight="1">
      <c r="A60" s="3925"/>
      <c r="B60" s="92"/>
      <c r="C60" s="92"/>
      <c r="D60" s="58" t="s">
        <v>118</v>
      </c>
      <c r="E60" s="58"/>
      <c r="F60" s="100"/>
      <c r="G60" s="22"/>
      <c r="H60" s="22"/>
      <c r="I60" s="22"/>
      <c r="J60" s="22"/>
      <c r="K60" s="22"/>
      <c r="L60" s="22"/>
      <c r="M60" s="22"/>
      <c r="N60" s="22"/>
      <c r="O60" s="22"/>
      <c r="P60" s="101"/>
      <c r="Q60" s="91"/>
      <c r="R60" s="3515"/>
      <c r="AI60" s="25"/>
    </row>
    <row r="61" spans="1:35" ht="10.5" customHeight="1">
      <c r="A61" s="3925"/>
      <c r="B61" s="92"/>
      <c r="C61" s="92"/>
      <c r="D61" s="58" t="s">
        <v>119</v>
      </c>
      <c r="E61" s="58"/>
      <c r="F61" s="102"/>
      <c r="G61" s="92"/>
      <c r="H61" s="92"/>
      <c r="I61" s="92"/>
      <c r="J61" s="92"/>
      <c r="K61" s="92"/>
      <c r="L61" s="92"/>
      <c r="M61" s="92"/>
      <c r="N61" s="92"/>
      <c r="O61" s="92"/>
      <c r="P61" s="103"/>
      <c r="Q61" s="91"/>
      <c r="R61" s="3515"/>
      <c r="AI61" s="25"/>
    </row>
    <row r="62" spans="1:35" ht="12" customHeight="1">
      <c r="A62" s="3925"/>
      <c r="B62" s="69">
        <v>17</v>
      </c>
      <c r="C62" s="69"/>
      <c r="D62" s="77" t="s">
        <v>120</v>
      </c>
      <c r="E62" s="77"/>
      <c r="F62" s="79"/>
      <c r="G62" s="69"/>
      <c r="H62" s="69"/>
      <c r="I62" s="69"/>
      <c r="J62" s="69"/>
      <c r="K62" s="69"/>
      <c r="L62" s="69"/>
      <c r="M62" s="69"/>
      <c r="N62" s="69"/>
      <c r="O62" s="69"/>
      <c r="P62" s="80"/>
      <c r="Q62" s="86">
        <v>17</v>
      </c>
      <c r="R62" s="3515"/>
      <c r="AI62" s="25"/>
    </row>
    <row r="63" spans="1:35" ht="12" customHeight="1">
      <c r="A63" s="3925"/>
      <c r="B63" s="67">
        <v>18</v>
      </c>
      <c r="C63" s="67"/>
      <c r="D63" s="6" t="s">
        <v>121</v>
      </c>
      <c r="F63" s="81"/>
      <c r="G63" s="67"/>
      <c r="H63" s="67"/>
      <c r="I63" s="67"/>
      <c r="J63" s="67"/>
      <c r="K63" s="67"/>
      <c r="L63" s="67"/>
      <c r="M63" s="67"/>
      <c r="N63" s="67"/>
      <c r="O63" s="67"/>
      <c r="P63" s="82"/>
      <c r="Q63" s="110">
        <v>18</v>
      </c>
      <c r="R63" s="3515"/>
      <c r="AI63" s="25"/>
    </row>
    <row r="64" spans="1:35" ht="12" customHeight="1">
      <c r="A64" s="3925"/>
      <c r="B64" s="69"/>
      <c r="C64" s="69"/>
      <c r="D64" s="77" t="s">
        <v>122</v>
      </c>
      <c r="E64" s="77"/>
      <c r="F64" s="79"/>
      <c r="G64" s="69"/>
      <c r="H64" s="69"/>
      <c r="I64" s="69"/>
      <c r="J64" s="69"/>
      <c r="K64" s="69"/>
      <c r="L64" s="69"/>
      <c r="M64" s="69"/>
      <c r="N64" s="69"/>
      <c r="O64" s="69"/>
      <c r="P64" s="80"/>
      <c r="Q64" s="86"/>
      <c r="R64" s="3515"/>
      <c r="AI64" s="25"/>
    </row>
    <row r="65" spans="1:35" ht="12" customHeight="1">
      <c r="A65" s="3925"/>
      <c r="B65" s="69">
        <v>19</v>
      </c>
      <c r="C65" s="69"/>
      <c r="D65" s="77" t="s">
        <v>123</v>
      </c>
      <c r="E65" s="77"/>
      <c r="F65" s="79"/>
      <c r="G65" s="69"/>
      <c r="H65" s="69"/>
      <c r="I65" s="69"/>
      <c r="J65" s="69"/>
      <c r="K65" s="69"/>
      <c r="L65" s="69"/>
      <c r="M65" s="69"/>
      <c r="N65" s="69"/>
      <c r="O65" s="69"/>
      <c r="P65" s="80"/>
      <c r="Q65" s="86">
        <v>19</v>
      </c>
      <c r="R65" s="3515"/>
      <c r="AI65" s="25"/>
    </row>
    <row r="66" spans="1:35" ht="12" customHeight="1">
      <c r="A66" s="3925"/>
      <c r="B66" s="69">
        <v>20</v>
      </c>
      <c r="C66" s="69"/>
      <c r="D66" s="77" t="s">
        <v>124</v>
      </c>
      <c r="E66" s="77"/>
      <c r="F66" s="79"/>
      <c r="G66" s="69"/>
      <c r="H66" s="69"/>
      <c r="I66" s="69"/>
      <c r="J66" s="69"/>
      <c r="K66" s="69"/>
      <c r="L66" s="69"/>
      <c r="M66" s="69"/>
      <c r="N66" s="69"/>
      <c r="O66" s="69"/>
      <c r="P66" s="80"/>
      <c r="Q66" s="86">
        <v>20</v>
      </c>
      <c r="R66" s="3515"/>
      <c r="AI66" s="25"/>
    </row>
    <row r="67" spans="1:35" ht="12" customHeight="1">
      <c r="A67" s="104"/>
      <c r="B67" s="67"/>
      <c r="C67" s="67"/>
      <c r="D67" s="6" t="s">
        <v>125</v>
      </c>
      <c r="E67" s="105"/>
      <c r="F67" s="106"/>
      <c r="G67" s="24"/>
      <c r="I67" s="67"/>
      <c r="J67" s="107"/>
      <c r="K67" s="108"/>
      <c r="L67" s="24"/>
      <c r="M67" s="24"/>
      <c r="O67" s="67"/>
      <c r="P67" s="109"/>
      <c r="Q67" s="302"/>
      <c r="R67" s="3516"/>
      <c r="S67" s="73"/>
      <c r="AI67" s="25"/>
    </row>
    <row r="68" spans="1:35" ht="12" customHeight="1">
      <c r="A68" s="56"/>
      <c r="B68" s="69"/>
      <c r="C68" s="69"/>
      <c r="D68" s="77" t="s">
        <v>126</v>
      </c>
      <c r="E68" s="77"/>
      <c r="F68" s="79"/>
      <c r="G68" s="69"/>
      <c r="H68" s="69"/>
      <c r="I68" s="69"/>
      <c r="J68" s="69"/>
      <c r="K68" s="69"/>
      <c r="L68" s="69"/>
      <c r="M68" s="69"/>
      <c r="N68" s="69"/>
      <c r="O68" s="69"/>
      <c r="P68" s="80"/>
      <c r="Q68" s="86"/>
      <c r="R68" s="3515"/>
      <c r="AI68" s="25"/>
    </row>
    <row r="69" spans="1:35" ht="12" customHeight="1">
      <c r="A69" s="56"/>
      <c r="B69" s="67">
        <v>22</v>
      </c>
      <c r="C69" s="67"/>
      <c r="D69" s="6" t="s">
        <v>127</v>
      </c>
      <c r="F69" s="81"/>
      <c r="G69" s="67"/>
      <c r="H69" s="67"/>
      <c r="I69" s="67"/>
      <c r="J69" s="67"/>
      <c r="K69" s="67"/>
      <c r="L69" s="67"/>
      <c r="M69" s="67"/>
      <c r="N69" s="67"/>
      <c r="O69" s="67"/>
      <c r="P69" s="82"/>
      <c r="Q69" s="110">
        <v>22</v>
      </c>
      <c r="R69" s="3515"/>
      <c r="AI69" s="25"/>
    </row>
    <row r="70" spans="1:35" ht="12" customHeight="1">
      <c r="A70" s="56"/>
      <c r="B70" s="69"/>
      <c r="C70" s="69"/>
      <c r="D70" s="77" t="s">
        <v>128</v>
      </c>
      <c r="E70" s="77"/>
      <c r="F70" s="79"/>
      <c r="G70" s="69"/>
      <c r="H70" s="69"/>
      <c r="I70" s="69"/>
      <c r="J70" s="69"/>
      <c r="K70" s="69"/>
      <c r="L70" s="69"/>
      <c r="M70" s="69"/>
      <c r="N70" s="69"/>
      <c r="O70" s="69"/>
      <c r="P70" s="80"/>
      <c r="Q70" s="86"/>
      <c r="R70" s="3515"/>
      <c r="AI70" s="25"/>
    </row>
    <row r="71" spans="1:35" ht="12" customHeight="1">
      <c r="A71" s="56"/>
      <c r="B71" s="69">
        <v>23</v>
      </c>
      <c r="C71" s="69"/>
      <c r="D71" s="70" t="s">
        <v>129</v>
      </c>
      <c r="E71" s="70"/>
      <c r="F71" s="79"/>
      <c r="G71" s="69"/>
      <c r="H71" s="69"/>
      <c r="I71" s="69"/>
      <c r="J71" s="69"/>
      <c r="K71" s="69"/>
      <c r="L71" s="69"/>
      <c r="M71" s="69"/>
      <c r="N71" s="69"/>
      <c r="O71" s="69"/>
      <c r="P71" s="80"/>
      <c r="Q71" s="86">
        <v>23</v>
      </c>
      <c r="R71" s="3515"/>
      <c r="AI71" s="25"/>
    </row>
    <row r="72" spans="1:35" ht="12" customHeight="1">
      <c r="B72" s="67"/>
      <c r="C72" s="92"/>
      <c r="D72" s="58" t="s">
        <v>130</v>
      </c>
      <c r="E72" s="58"/>
      <c r="F72" s="102"/>
      <c r="G72" s="92"/>
      <c r="H72" s="92"/>
      <c r="I72" s="92"/>
      <c r="J72" s="92"/>
      <c r="K72" s="92"/>
      <c r="L72" s="92"/>
      <c r="M72" s="92"/>
      <c r="N72" s="92"/>
      <c r="O72" s="92"/>
      <c r="P72" s="103"/>
      <c r="Q72" s="110"/>
      <c r="R72" s="3515"/>
      <c r="AI72" s="25"/>
    </row>
    <row r="73" spans="1:35" ht="12" customHeight="1">
      <c r="A73" s="56"/>
      <c r="B73" s="67">
        <v>24</v>
      </c>
      <c r="C73" s="92"/>
      <c r="D73" s="6" t="s">
        <v>131</v>
      </c>
      <c r="F73" s="102"/>
      <c r="G73" s="92"/>
      <c r="H73" s="92"/>
      <c r="I73" s="92"/>
      <c r="J73" s="92"/>
      <c r="K73" s="92"/>
      <c r="L73" s="92"/>
      <c r="M73" s="92"/>
      <c r="N73" s="92"/>
      <c r="O73" s="92"/>
      <c r="P73" s="103"/>
      <c r="Q73" s="110">
        <v>24</v>
      </c>
      <c r="R73" s="3515"/>
      <c r="AI73" s="25"/>
    </row>
    <row r="74" spans="1:35" ht="12" customHeight="1">
      <c r="A74" s="56"/>
      <c r="B74" s="69"/>
      <c r="C74" s="111"/>
      <c r="D74" s="77" t="s">
        <v>132</v>
      </c>
      <c r="E74" s="77"/>
      <c r="F74" s="112"/>
      <c r="G74" s="111"/>
      <c r="H74" s="111"/>
      <c r="I74" s="111"/>
      <c r="J74" s="111"/>
      <c r="K74" s="111"/>
      <c r="L74" s="111"/>
      <c r="M74" s="111"/>
      <c r="N74" s="111"/>
      <c r="O74" s="111"/>
      <c r="P74" s="113"/>
      <c r="Q74" s="86"/>
      <c r="R74" s="3515"/>
      <c r="AI74" s="25"/>
    </row>
    <row r="75" spans="1:35" ht="12" customHeight="1">
      <c r="A75" s="56"/>
      <c r="B75" s="69">
        <v>25</v>
      </c>
      <c r="C75" s="111"/>
      <c r="D75" s="77" t="s">
        <v>133</v>
      </c>
      <c r="E75" s="77"/>
      <c r="F75" s="112"/>
      <c r="G75" s="111"/>
      <c r="H75" s="111"/>
      <c r="I75" s="111"/>
      <c r="J75" s="111"/>
      <c r="K75" s="111"/>
      <c r="L75" s="111"/>
      <c r="M75" s="111"/>
      <c r="N75" s="111"/>
      <c r="O75" s="111"/>
      <c r="P75" s="113"/>
      <c r="Q75" s="86">
        <v>25</v>
      </c>
      <c r="R75" s="3515"/>
      <c r="AI75" s="25"/>
    </row>
    <row r="76" spans="1:35" ht="12" customHeight="1">
      <c r="A76" s="56"/>
      <c r="B76" s="67">
        <v>26</v>
      </c>
      <c r="C76" s="92"/>
      <c r="D76" s="6" t="s">
        <v>134</v>
      </c>
      <c r="F76" s="102"/>
      <c r="G76" s="92"/>
      <c r="H76" s="92"/>
      <c r="I76" s="92"/>
      <c r="J76" s="92"/>
      <c r="K76" s="92"/>
      <c r="L76" s="92"/>
      <c r="M76" s="92"/>
      <c r="N76" s="92"/>
      <c r="O76" s="92"/>
      <c r="P76" s="103"/>
      <c r="Q76" s="110">
        <v>26</v>
      </c>
      <c r="R76" s="3515"/>
      <c r="AI76" s="25"/>
    </row>
    <row r="77" spans="1:35" ht="12" customHeight="1">
      <c r="A77" s="56"/>
      <c r="B77" s="69"/>
      <c r="C77" s="111"/>
      <c r="D77" s="77" t="s">
        <v>135</v>
      </c>
      <c r="E77" s="77"/>
      <c r="F77" s="112"/>
      <c r="G77" s="111"/>
      <c r="H77" s="111"/>
      <c r="I77" s="111"/>
      <c r="J77" s="111"/>
      <c r="K77" s="111"/>
      <c r="L77" s="111"/>
      <c r="M77" s="111"/>
      <c r="N77" s="111"/>
      <c r="O77" s="111"/>
      <c r="P77" s="113"/>
      <c r="Q77" s="86"/>
      <c r="R77" s="3515"/>
      <c r="AI77" s="25"/>
    </row>
    <row r="78" spans="1:35" ht="12" customHeight="1">
      <c r="A78" s="56"/>
      <c r="B78" s="67">
        <v>27</v>
      </c>
      <c r="C78" s="92"/>
      <c r="D78" s="6" t="s">
        <v>136</v>
      </c>
      <c r="F78" s="102"/>
      <c r="G78" s="92"/>
      <c r="H78" s="92"/>
      <c r="I78" s="92"/>
      <c r="J78" s="92"/>
      <c r="K78" s="92"/>
      <c r="L78" s="92"/>
      <c r="M78" s="92"/>
      <c r="N78" s="92"/>
      <c r="O78" s="92"/>
      <c r="P78" s="103"/>
      <c r="Q78" s="110">
        <v>27</v>
      </c>
      <c r="R78" s="3515"/>
      <c r="AI78" s="25"/>
    </row>
    <row r="79" spans="1:35" ht="12" customHeight="1">
      <c r="A79" s="56"/>
      <c r="B79" s="69"/>
      <c r="C79" s="111"/>
      <c r="D79" s="77" t="s">
        <v>137</v>
      </c>
      <c r="E79" s="77"/>
      <c r="F79" s="112"/>
      <c r="G79" s="111"/>
      <c r="H79" s="111"/>
      <c r="I79" s="111"/>
      <c r="J79" s="111"/>
      <c r="K79" s="111"/>
      <c r="L79" s="111"/>
      <c r="M79" s="111"/>
      <c r="N79" s="111"/>
      <c r="O79" s="111"/>
      <c r="P79" s="113"/>
      <c r="Q79" s="86"/>
      <c r="R79" s="3515"/>
      <c r="AI79" s="25"/>
    </row>
    <row r="80" spans="1:35" ht="12" customHeight="1">
      <c r="A80" s="56"/>
      <c r="B80" s="69">
        <v>28</v>
      </c>
      <c r="C80" s="111"/>
      <c r="D80" s="70" t="s">
        <v>138</v>
      </c>
      <c r="E80" s="70"/>
      <c r="F80" s="112"/>
      <c r="G80" s="111"/>
      <c r="H80" s="111"/>
      <c r="I80" s="111"/>
      <c r="J80" s="111"/>
      <c r="K80" s="111"/>
      <c r="L80" s="111"/>
      <c r="M80" s="111"/>
      <c r="N80" s="111"/>
      <c r="O80" s="111"/>
      <c r="P80" s="113"/>
      <c r="Q80" s="86">
        <v>28</v>
      </c>
      <c r="R80" s="3515"/>
      <c r="AI80" s="25"/>
    </row>
    <row r="81" spans="1:35" ht="12" customHeight="1">
      <c r="A81" s="56"/>
      <c r="B81" s="69">
        <v>29</v>
      </c>
      <c r="C81" s="111"/>
      <c r="D81" s="70" t="s">
        <v>139</v>
      </c>
      <c r="E81" s="70"/>
      <c r="F81" s="112"/>
      <c r="G81" s="111"/>
      <c r="H81" s="111"/>
      <c r="I81" s="111"/>
      <c r="J81" s="111"/>
      <c r="K81" s="111"/>
      <c r="L81" s="111"/>
      <c r="M81" s="111"/>
      <c r="N81" s="111"/>
      <c r="O81" s="111"/>
      <c r="P81" s="113"/>
      <c r="Q81" s="86">
        <v>29</v>
      </c>
      <c r="R81" s="3515"/>
      <c r="AI81" s="25"/>
    </row>
    <row r="82" spans="1:35" ht="12" customHeight="1">
      <c r="A82" s="56"/>
      <c r="B82" s="67"/>
      <c r="C82" s="92"/>
      <c r="D82" s="58" t="s">
        <v>140</v>
      </c>
      <c r="E82" s="58"/>
      <c r="F82" s="102"/>
      <c r="G82" s="92"/>
      <c r="H82" s="92"/>
      <c r="I82" s="92"/>
      <c r="J82" s="92"/>
      <c r="K82" s="92"/>
      <c r="L82" s="92"/>
      <c r="M82" s="92"/>
      <c r="N82" s="92"/>
      <c r="O82" s="92"/>
      <c r="P82" s="103"/>
      <c r="Q82" s="110"/>
      <c r="R82" s="3515"/>
      <c r="AI82" s="25"/>
    </row>
    <row r="83" spans="1:35" ht="12" customHeight="1">
      <c r="B83" s="69">
        <v>30</v>
      </c>
      <c r="C83" s="111"/>
      <c r="D83" s="77" t="s">
        <v>141</v>
      </c>
      <c r="E83" s="77"/>
      <c r="F83" s="112"/>
      <c r="G83" s="111"/>
      <c r="H83" s="111"/>
      <c r="I83" s="111"/>
      <c r="J83" s="111"/>
      <c r="K83" s="111"/>
      <c r="L83" s="111"/>
      <c r="M83" s="111"/>
      <c r="N83" s="111"/>
      <c r="O83" s="69"/>
      <c r="P83" s="113"/>
      <c r="Q83" s="86">
        <v>30</v>
      </c>
      <c r="R83" s="3515"/>
      <c r="AI83" s="25"/>
    </row>
    <row r="84" spans="1:35" ht="12" customHeight="1">
      <c r="B84" s="69">
        <v>31</v>
      </c>
      <c r="C84" s="111"/>
      <c r="D84" s="77" t="s">
        <v>142</v>
      </c>
      <c r="E84" s="77"/>
      <c r="F84" s="112"/>
      <c r="G84" s="111"/>
      <c r="H84" s="111"/>
      <c r="I84" s="111"/>
      <c r="J84" s="111"/>
      <c r="K84" s="111"/>
      <c r="L84" s="111"/>
      <c r="M84" s="111"/>
      <c r="N84" s="111"/>
      <c r="O84" s="69"/>
      <c r="P84" s="113"/>
      <c r="Q84" s="86">
        <v>31</v>
      </c>
      <c r="R84" s="3515"/>
      <c r="AI84" s="25"/>
    </row>
    <row r="85" spans="1:35" ht="12" customHeight="1">
      <c r="B85" s="67">
        <v>32</v>
      </c>
      <c r="C85" s="92"/>
      <c r="D85" s="6" t="s">
        <v>143</v>
      </c>
      <c r="F85" s="102"/>
      <c r="G85" s="92"/>
      <c r="H85" s="92"/>
      <c r="I85" s="92"/>
      <c r="J85" s="92"/>
      <c r="K85" s="92"/>
      <c r="L85" s="92"/>
      <c r="M85" s="92"/>
      <c r="N85" s="92"/>
      <c r="O85" s="92"/>
      <c r="P85" s="103"/>
      <c r="Q85" s="110">
        <v>32</v>
      </c>
      <c r="R85" s="3515"/>
      <c r="AI85" s="25"/>
    </row>
    <row r="86" spans="1:35" ht="12" customHeight="1">
      <c r="B86" s="69"/>
      <c r="C86" s="111"/>
      <c r="D86" s="77" t="s">
        <v>144</v>
      </c>
      <c r="E86" s="77"/>
      <c r="F86" s="112"/>
      <c r="G86" s="111"/>
      <c r="H86" s="111"/>
      <c r="I86" s="111"/>
      <c r="J86" s="111"/>
      <c r="K86" s="111"/>
      <c r="L86" s="111"/>
      <c r="M86" s="111"/>
      <c r="N86" s="111"/>
      <c r="O86" s="69"/>
      <c r="P86" s="113"/>
      <c r="Q86" s="86"/>
      <c r="R86" s="3515"/>
      <c r="AI86" s="25"/>
    </row>
    <row r="87" spans="1:35" ht="12" customHeight="1">
      <c r="B87" s="67">
        <v>33</v>
      </c>
      <c r="C87" s="92"/>
      <c r="D87" s="6" t="s">
        <v>145</v>
      </c>
      <c r="F87" s="102"/>
      <c r="G87" s="92"/>
      <c r="H87" s="92"/>
      <c r="I87" s="92"/>
      <c r="J87" s="92"/>
      <c r="K87" s="92"/>
      <c r="L87" s="92"/>
      <c r="M87" s="92"/>
      <c r="N87" s="92"/>
      <c r="O87" s="92"/>
      <c r="P87" s="103"/>
      <c r="Q87" s="110">
        <v>33</v>
      </c>
      <c r="R87" s="3515"/>
      <c r="AI87" s="25"/>
    </row>
    <row r="88" spans="1:35" ht="12" customHeight="1">
      <c r="B88" s="69"/>
      <c r="C88" s="111"/>
      <c r="D88" s="77" t="s">
        <v>146</v>
      </c>
      <c r="E88" s="77"/>
      <c r="F88" s="112"/>
      <c r="G88" s="111"/>
      <c r="H88" s="111"/>
      <c r="I88" s="111"/>
      <c r="J88" s="111"/>
      <c r="K88" s="111"/>
      <c r="L88" s="111"/>
      <c r="M88" s="111"/>
      <c r="N88" s="111"/>
      <c r="O88" s="69"/>
      <c r="P88" s="113"/>
      <c r="Q88" s="86"/>
      <c r="R88" s="3515"/>
      <c r="AI88" s="25"/>
    </row>
    <row r="89" spans="1:35" ht="12" customHeight="1">
      <c r="B89" s="67">
        <v>34</v>
      </c>
      <c r="C89" s="92"/>
      <c r="D89" s="6" t="s">
        <v>147</v>
      </c>
      <c r="F89" s="102"/>
      <c r="G89" s="92"/>
      <c r="H89" s="92"/>
      <c r="I89" s="92"/>
      <c r="J89" s="92"/>
      <c r="K89" s="92"/>
      <c r="L89" s="92"/>
      <c r="M89" s="92"/>
      <c r="N89" s="92"/>
      <c r="O89" s="92"/>
      <c r="P89" s="103"/>
      <c r="Q89" s="110">
        <v>34</v>
      </c>
      <c r="R89" s="3515"/>
      <c r="AI89" s="25"/>
    </row>
    <row r="90" spans="1:35" ht="10.5" customHeight="1">
      <c r="B90" s="69"/>
      <c r="C90" s="111"/>
      <c r="D90" s="77" t="s">
        <v>148</v>
      </c>
      <c r="E90" s="77"/>
      <c r="F90" s="112"/>
      <c r="G90" s="111"/>
      <c r="H90" s="111"/>
      <c r="I90" s="111"/>
      <c r="J90" s="111"/>
      <c r="K90" s="111"/>
      <c r="L90" s="111"/>
      <c r="M90" s="111"/>
      <c r="N90" s="111"/>
      <c r="O90" s="69"/>
      <c r="P90" s="113"/>
      <c r="Q90" s="86"/>
      <c r="R90" s="3515"/>
      <c r="AI90" s="25"/>
    </row>
    <row r="91" spans="1:35" ht="13.5" customHeight="1" thickBot="1">
      <c r="B91" s="69">
        <v>35</v>
      </c>
      <c r="C91" s="111"/>
      <c r="D91" s="88" t="s">
        <v>149</v>
      </c>
      <c r="E91" s="77"/>
      <c r="F91" s="114"/>
      <c r="G91" s="115"/>
      <c r="H91" s="115"/>
      <c r="I91" s="115"/>
      <c r="J91" s="115"/>
      <c r="K91" s="115"/>
      <c r="L91" s="115"/>
      <c r="M91" s="115"/>
      <c r="N91" s="115"/>
      <c r="O91" s="84"/>
      <c r="P91" s="116"/>
      <c r="Q91" s="86">
        <v>35</v>
      </c>
      <c r="R91" s="3515"/>
      <c r="AI91" s="25"/>
    </row>
    <row r="92" spans="1:35" ht="15.75" customHeight="1">
      <c r="B92" s="117" t="s">
        <v>116</v>
      </c>
      <c r="C92" s="77"/>
      <c r="D92" s="77"/>
      <c r="E92" s="77"/>
      <c r="F92" s="77"/>
      <c r="G92" s="77"/>
      <c r="H92" s="77"/>
      <c r="I92" s="77"/>
      <c r="J92" s="77"/>
      <c r="K92" s="77"/>
      <c r="L92" s="77"/>
      <c r="M92" s="77"/>
      <c r="N92" s="77"/>
      <c r="O92" s="77"/>
      <c r="P92" s="77"/>
      <c r="Q92" s="77"/>
      <c r="R92" s="3515">
        <v>97</v>
      </c>
      <c r="AI92" s="25"/>
    </row>
    <row r="93" spans="1:35">
      <c r="AI93" s="25"/>
    </row>
    <row r="94" spans="1:35">
      <c r="AI94" s="25"/>
    </row>
    <row r="95" spans="1:35">
      <c r="AI95" s="25"/>
    </row>
  </sheetData>
  <customSheetViews>
    <customSheetView guid="{4E7A3D04-9F51-465C-A42B-3DF9B3E7D5B5}" hiddenColumns="1">
      <selection activeCell="P29" sqref="P29"/>
      <rowBreaks count="1" manualBreakCount="1">
        <brk id="45" max="16383" man="1"/>
      </rowBreaks>
      <pageMargins left="0.75" right="0.75" top="1" bottom="1" header="0" footer="0"/>
      <pageSetup scale="83" orientation="landscape" r:id="rId1"/>
      <headerFooter alignWithMargins="0"/>
    </customSheetView>
    <customSheetView guid="{0DB5BAD5-393A-4F38-9E8B-709DEA7858B1}" hiddenColumns="1">
      <selection activeCell="P29" sqref="P29"/>
      <rowBreaks count="1" manualBreakCount="1">
        <brk id="45" max="16383" man="1"/>
      </rowBreaks>
      <pageMargins left="0.75" right="0.75" top="1" bottom="1" header="0" footer="0"/>
      <pageSetup scale="83" orientation="landscape" r:id="rId2"/>
      <headerFooter alignWithMargins="0"/>
    </customSheetView>
    <customSheetView guid="{9188604F-721B-4607-B5A7-F14601E34BB8}" hiddenColumns="1">
      <selection activeCell="P29" sqref="P29"/>
      <rowBreaks count="1" manualBreakCount="1">
        <brk id="45" max="16383" man="1"/>
      </rowBreaks>
      <pageMargins left="0.75" right="0.75" top="1" bottom="1" header="0" footer="0"/>
      <pageSetup scale="83" orientation="landscape" r:id="rId3"/>
      <headerFooter alignWithMargins="0"/>
    </customSheetView>
    <customSheetView guid="{26429A53-B624-4AA6-8C8D-667186B058B8}" hiddenColumns="1">
      <selection activeCell="P29" sqref="P29"/>
      <rowBreaks count="1" manualBreakCount="1">
        <brk id="45" max="16383" man="1"/>
      </rowBreaks>
      <pageMargins left="0.75" right="0.75" top="1" bottom="1" header="0" footer="0"/>
      <pageSetup scale="83" orientation="landscape" r:id="rId4"/>
      <headerFooter alignWithMargins="0"/>
    </customSheetView>
    <customSheetView guid="{7390B031-6060-4327-BF01-8B9465EDB6D9}" hiddenColumns="1">
      <selection activeCell="P29" sqref="P29"/>
      <rowBreaks count="1" manualBreakCount="1">
        <brk id="45" max="16383" man="1"/>
      </rowBreaks>
      <pageMargins left="0.75" right="0.75" top="1" bottom="1" header="0" footer="0"/>
      <pageSetup scale="83" orientation="landscape" r:id="rId5"/>
      <headerFooter alignWithMargins="0"/>
    </customSheetView>
    <customSheetView guid="{49D366EC-C851-4932-854D-8EA887B298C5}" hiddenColumns="1">
      <selection activeCell="P29" sqref="P29"/>
      <rowBreaks count="1" manualBreakCount="1">
        <brk id="45" max="16383" man="1"/>
      </rowBreaks>
      <pageMargins left="0.75" right="0.75" top="1" bottom="1" header="0" footer="0"/>
      <pageSetup scale="83" orientation="landscape" r:id="rId6"/>
      <headerFooter alignWithMargins="0"/>
    </customSheetView>
    <customSheetView guid="{F228F194-B0FE-4A91-A927-06A4E89703F0}" hiddenColumns="1">
      <selection activeCell="P29" sqref="P29"/>
      <rowBreaks count="1" manualBreakCount="1">
        <brk id="45" max="16383" man="1"/>
      </rowBreaks>
      <pageMargins left="0.75" right="0.75" top="1" bottom="1" header="0" footer="0"/>
      <pageSetup scale="83" orientation="landscape" r:id="rId7"/>
      <headerFooter alignWithMargins="0"/>
    </customSheetView>
    <customSheetView guid="{A2494C54-8D9D-4A05-9F27-C858173D9692}" hiddenColumns="1">
      <selection activeCell="P29" sqref="P29"/>
      <rowBreaks count="1" manualBreakCount="1">
        <brk id="45" max="16383" man="1"/>
      </rowBreaks>
      <pageMargins left="0.75" right="0.75" top="1" bottom="1" header="0" footer="0"/>
      <pageSetup scale="83" orientation="landscape" r:id="rId8"/>
      <headerFooter alignWithMargins="0"/>
    </customSheetView>
    <customSheetView guid="{74404EEC-CA6A-48B0-B168-B7933282EEB2}" hiddenColumns="1">
      <selection activeCell="P29" sqref="P29"/>
      <rowBreaks count="1" manualBreakCount="1">
        <brk id="45" max="16383" man="1"/>
      </rowBreaks>
      <pageMargins left="0.75" right="0.75" top="1" bottom="1" header="0" footer="0"/>
      <pageSetup scale="83" orientation="landscape" r:id="rId9"/>
      <headerFooter alignWithMargins="0"/>
    </customSheetView>
    <customSheetView guid="{FB19BFAA-60BA-4CC2-92E5-E4C141AE804E}" hiddenColumns="1">
      <selection activeCell="P29" sqref="P29"/>
      <rowBreaks count="1" manualBreakCount="1">
        <brk id="45" max="16383" man="1"/>
      </rowBreaks>
      <pageMargins left="0.75" right="0.75" top="1" bottom="1" header="0" footer="0"/>
      <pageSetup scale="83" orientation="landscape" r:id="rId10"/>
      <headerFooter alignWithMargins="0"/>
    </customSheetView>
    <customSheetView guid="{F56BCD39-3910-4701-BCCF-245589B07D98}" hiddenColumns="1">
      <selection activeCell="P29" sqref="P29"/>
      <rowBreaks count="1" manualBreakCount="1">
        <brk id="45" max="16383" man="1"/>
      </rowBreaks>
      <pageMargins left="0.75" right="0.75" top="1" bottom="1" header="0" footer="0"/>
      <pageSetup scale="83" orientation="landscape" r:id="rId11"/>
      <headerFooter alignWithMargins="0"/>
    </customSheetView>
    <customSheetView guid="{D099E5BD-69C3-4A36-A01A-AB9127CD02AF}" showPageBreaks="1" hiddenColumns="1" view="pageBreakPreview">
      <selection activeCell="P25" sqref="P25"/>
      <rowBreaks count="1" manualBreakCount="1">
        <brk id="45" max="16383" man="1"/>
      </rowBreaks>
      <pageMargins left="0.75" right="0.75" top="1" bottom="1" header="0" footer="0"/>
      <pageSetup scale="77" fitToHeight="2" orientation="landscape" r:id="rId12"/>
      <headerFooter alignWithMargins="0"/>
    </customSheetView>
  </customSheetViews>
  <mergeCells count="7">
    <mergeCell ref="R1:R2"/>
    <mergeCell ref="A28:A45"/>
    <mergeCell ref="B44:Q44"/>
    <mergeCell ref="R46:R59"/>
    <mergeCell ref="A46:A66"/>
    <mergeCell ref="K30:P30"/>
    <mergeCell ref="R28:R45"/>
  </mergeCells>
  <pageMargins left="0.75" right="0.75" top="1" bottom="1" header="0" footer="0"/>
  <pageSetup scale="77" fitToHeight="2" orientation="landscape" r:id="rId13"/>
  <headerFooter alignWithMargins="0"/>
  <rowBreaks count="1" manualBreakCount="1">
    <brk id="45" max="16383" man="1"/>
  </row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5"/>
  <sheetViews>
    <sheetView view="pageBreakPreview" zoomScale="60" zoomScaleNormal="100" workbookViewId="0">
      <selection activeCell="A3" sqref="A3:G3"/>
    </sheetView>
  </sheetViews>
  <sheetFormatPr defaultColWidth="8.85546875" defaultRowHeight="12"/>
  <cols>
    <col min="1" max="1" width="7.5703125" style="6" customWidth="1"/>
    <col min="2" max="2" width="6" style="6" customWidth="1"/>
    <col min="3" max="3" width="27.28515625" style="6" customWidth="1"/>
    <col min="4" max="4" width="6.42578125" style="6" bestFit="1" customWidth="1"/>
    <col min="5" max="5" width="5.7109375" style="6" bestFit="1" customWidth="1"/>
    <col min="6" max="6" width="8.42578125" style="6" bestFit="1" customWidth="1"/>
    <col min="7" max="7" width="9.140625" style="6" bestFit="1" customWidth="1"/>
    <col min="8" max="8" width="10.28515625" style="6" bestFit="1" customWidth="1"/>
    <col min="9" max="9" width="13.42578125" style="6" bestFit="1" customWidth="1"/>
    <col min="10" max="11" width="7.7109375" style="6" customWidth="1"/>
    <col min="12" max="12" width="6.140625" style="6" customWidth="1"/>
    <col min="13" max="13" width="16" style="6" bestFit="1" customWidth="1"/>
    <col min="14" max="19" width="9.85546875" style="6" customWidth="1"/>
    <col min="20" max="20" width="10" style="6" customWidth="1"/>
    <col min="21" max="16384" width="8.85546875" style="6"/>
  </cols>
  <sheetData>
    <row r="1" spans="1:20">
      <c r="A1" s="3510">
        <v>98</v>
      </c>
      <c r="B1" s="32"/>
      <c r="C1" s="118"/>
      <c r="E1" s="32"/>
      <c r="G1" s="5"/>
      <c r="I1" s="32"/>
      <c r="J1" s="119" t="s">
        <v>3204</v>
      </c>
      <c r="K1" s="6" t="s">
        <v>3204</v>
      </c>
      <c r="O1" s="32"/>
      <c r="P1" s="32"/>
      <c r="Q1" s="32"/>
      <c r="R1" s="32"/>
      <c r="S1" s="32"/>
      <c r="T1" s="6">
        <v>99</v>
      </c>
    </row>
    <row r="2" spans="1:20">
      <c r="A2" s="120" t="s">
        <v>150</v>
      </c>
      <c r="B2" s="121"/>
      <c r="C2" s="121"/>
      <c r="D2" s="121"/>
      <c r="E2" s="121"/>
      <c r="F2" s="121"/>
      <c r="G2" s="121"/>
      <c r="H2" s="121"/>
      <c r="I2" s="121"/>
      <c r="J2" s="122"/>
      <c r="K2" s="120" t="s">
        <v>151</v>
      </c>
      <c r="L2" s="121"/>
      <c r="M2" s="121"/>
      <c r="N2" s="121"/>
      <c r="O2" s="121"/>
      <c r="P2" s="121"/>
      <c r="Q2" s="121"/>
      <c r="R2" s="121"/>
      <c r="S2" s="121"/>
      <c r="T2" s="122"/>
    </row>
    <row r="3" spans="1:20" ht="10.5" customHeight="1">
      <c r="A3" s="123"/>
      <c r="B3" s="20" t="s">
        <v>152</v>
      </c>
      <c r="C3" s="20"/>
      <c r="D3" s="20"/>
      <c r="E3" s="20"/>
      <c r="F3" s="20"/>
      <c r="G3" s="20"/>
      <c r="H3" s="20"/>
      <c r="I3" s="20"/>
      <c r="J3" s="124"/>
      <c r="K3" s="123"/>
      <c r="L3" s="20"/>
      <c r="M3" s="20"/>
      <c r="N3" s="20"/>
      <c r="O3" s="20"/>
      <c r="P3" s="20"/>
      <c r="Q3" s="20"/>
      <c r="R3" s="20"/>
      <c r="S3" s="20"/>
      <c r="T3" s="124"/>
    </row>
    <row r="4" spans="1:20" ht="10.5" customHeight="1">
      <c r="A4" s="123"/>
      <c r="B4" s="26" t="s">
        <v>153</v>
      </c>
      <c r="C4" s="20" t="s">
        <v>154</v>
      </c>
      <c r="D4" s="20"/>
      <c r="E4" s="20"/>
      <c r="F4" s="20"/>
      <c r="G4" s="20"/>
      <c r="H4" s="20"/>
      <c r="I4" s="20"/>
      <c r="J4" s="124"/>
      <c r="K4" s="125" t="s">
        <v>155</v>
      </c>
      <c r="L4" s="20" t="s">
        <v>156</v>
      </c>
      <c r="M4" s="20"/>
      <c r="N4" s="20"/>
      <c r="O4" s="20"/>
      <c r="P4" s="20"/>
      <c r="Q4" s="20"/>
      <c r="R4" s="20"/>
      <c r="S4" s="20"/>
      <c r="T4" s="126"/>
    </row>
    <row r="5" spans="1:20" ht="10.5" customHeight="1">
      <c r="A5" s="123"/>
      <c r="B5" s="26" t="s">
        <v>157</v>
      </c>
      <c r="C5" s="20" t="s">
        <v>158</v>
      </c>
      <c r="D5" s="20"/>
      <c r="E5" s="20"/>
      <c r="F5" s="20"/>
      <c r="G5" s="20"/>
      <c r="H5" s="20"/>
      <c r="I5" s="20"/>
      <c r="J5" s="124"/>
      <c r="K5" s="127" t="s">
        <v>159</v>
      </c>
      <c r="L5" s="20"/>
      <c r="M5" s="20"/>
      <c r="N5" s="20"/>
      <c r="O5" s="20"/>
      <c r="P5" s="20"/>
      <c r="Q5" s="20"/>
      <c r="R5" s="20"/>
      <c r="S5" s="20"/>
      <c r="T5" s="126"/>
    </row>
    <row r="6" spans="1:20" ht="10.5" customHeight="1">
      <c r="A6" s="123"/>
      <c r="B6" s="128" t="s">
        <v>160</v>
      </c>
      <c r="C6" s="20"/>
      <c r="D6" s="20"/>
      <c r="E6" s="20"/>
      <c r="F6" s="20"/>
      <c r="G6" s="20"/>
      <c r="H6" s="20"/>
      <c r="I6" s="20"/>
      <c r="J6" s="124"/>
      <c r="K6" s="127" t="s">
        <v>161</v>
      </c>
      <c r="L6" s="20"/>
      <c r="M6" s="20"/>
      <c r="N6" s="20"/>
      <c r="O6" s="20"/>
      <c r="P6" s="20"/>
      <c r="Q6" s="20"/>
      <c r="R6" s="20"/>
      <c r="S6" s="20"/>
      <c r="T6" s="126"/>
    </row>
    <row r="7" spans="1:20" ht="10.5" customHeight="1">
      <c r="A7" s="123"/>
      <c r="B7" s="26" t="s">
        <v>162</v>
      </c>
      <c r="C7" s="20" t="s">
        <v>163</v>
      </c>
      <c r="D7" s="20"/>
      <c r="E7" s="20"/>
      <c r="F7" s="20"/>
      <c r="G7" s="20"/>
      <c r="H7" s="20"/>
      <c r="I7" s="20"/>
      <c r="J7" s="124"/>
      <c r="K7" s="125" t="s">
        <v>164</v>
      </c>
      <c r="L7" s="20" t="s">
        <v>165</v>
      </c>
      <c r="M7" s="20"/>
      <c r="N7" s="20"/>
      <c r="O7" s="20"/>
      <c r="P7" s="20"/>
      <c r="Q7" s="20"/>
      <c r="R7" s="20"/>
      <c r="S7" s="20"/>
      <c r="T7" s="126"/>
    </row>
    <row r="8" spans="1:20" ht="10.5" customHeight="1">
      <c r="A8" s="123"/>
      <c r="B8" s="128" t="s">
        <v>166</v>
      </c>
      <c r="C8" s="20"/>
      <c r="D8" s="20"/>
      <c r="E8" s="20"/>
      <c r="F8" s="20"/>
      <c r="G8" s="20"/>
      <c r="H8" s="20"/>
      <c r="I8" s="20"/>
      <c r="J8" s="124"/>
      <c r="K8" s="127" t="s">
        <v>167</v>
      </c>
      <c r="L8" s="20"/>
      <c r="M8" s="20"/>
      <c r="N8" s="20"/>
      <c r="O8" s="20"/>
      <c r="P8" s="20"/>
      <c r="Q8" s="20"/>
      <c r="R8" s="20"/>
      <c r="S8" s="20"/>
      <c r="T8" s="126"/>
    </row>
    <row r="9" spans="1:20" ht="10.5" customHeight="1">
      <c r="A9" s="123"/>
      <c r="B9" s="128" t="s">
        <v>168</v>
      </c>
      <c r="C9" s="20"/>
      <c r="D9" s="20"/>
      <c r="E9" s="20"/>
      <c r="F9" s="20"/>
      <c r="G9" s="20"/>
      <c r="H9" s="20"/>
      <c r="I9" s="20"/>
      <c r="J9" s="124"/>
      <c r="K9" s="123"/>
      <c r="L9" s="20" t="s">
        <v>169</v>
      </c>
      <c r="M9" s="20"/>
      <c r="N9" s="20"/>
      <c r="O9" s="20"/>
      <c r="P9" s="25"/>
      <c r="Q9" s="25"/>
      <c r="R9" s="25"/>
      <c r="S9" s="25"/>
      <c r="T9" s="126"/>
    </row>
    <row r="10" spans="1:20" ht="10.5" customHeight="1">
      <c r="A10" s="129"/>
      <c r="B10" s="28"/>
      <c r="C10" s="28"/>
      <c r="D10" s="28"/>
      <c r="E10" s="28"/>
      <c r="F10" s="28"/>
      <c r="G10" s="28"/>
      <c r="H10" s="28"/>
      <c r="I10" s="28"/>
      <c r="J10" s="130"/>
      <c r="K10" s="129"/>
      <c r="L10" s="28"/>
      <c r="M10" s="28"/>
      <c r="N10" s="28"/>
      <c r="O10" s="28"/>
      <c r="P10" s="25"/>
      <c r="Q10" s="25"/>
      <c r="R10" s="25"/>
      <c r="S10" s="25"/>
      <c r="T10" s="131"/>
    </row>
    <row r="11" spans="1:20">
      <c r="A11" s="132" t="s">
        <v>40</v>
      </c>
      <c r="B11" s="133"/>
      <c r="C11" s="133"/>
      <c r="D11" s="133"/>
      <c r="E11" s="133"/>
      <c r="F11" s="133"/>
      <c r="G11" s="133"/>
      <c r="H11" s="133"/>
      <c r="I11" s="133"/>
      <c r="J11" s="134"/>
      <c r="K11" s="132" t="s">
        <v>40</v>
      </c>
      <c r="L11" s="133"/>
      <c r="M11" s="133"/>
      <c r="N11" s="133"/>
      <c r="O11" s="133"/>
      <c r="P11" s="133"/>
      <c r="Q11" s="133"/>
      <c r="R11" s="133"/>
      <c r="S11" s="133"/>
      <c r="T11" s="134"/>
    </row>
    <row r="12" spans="1:20" ht="10.5" customHeight="1">
      <c r="A12" s="135"/>
      <c r="B12" s="12"/>
      <c r="C12" s="12"/>
      <c r="D12" s="3930" t="s">
        <v>3198</v>
      </c>
      <c r="E12" s="3931"/>
      <c r="F12" s="138" t="s">
        <v>171</v>
      </c>
      <c r="G12" s="133"/>
      <c r="H12" s="133"/>
      <c r="I12" s="133"/>
      <c r="J12" s="139"/>
      <c r="K12" s="135"/>
      <c r="L12" s="12"/>
      <c r="M12" s="14"/>
      <c r="N12" s="138" t="s">
        <v>173</v>
      </c>
      <c r="O12" s="133"/>
      <c r="P12" s="133"/>
      <c r="Q12" s="133"/>
      <c r="R12" s="133"/>
      <c r="S12" s="133"/>
      <c r="T12" s="140"/>
    </row>
    <row r="13" spans="1:20" ht="51.75" customHeight="1">
      <c r="A13" s="135"/>
      <c r="B13" s="12"/>
      <c r="C13" s="12"/>
      <c r="D13" s="3932"/>
      <c r="E13" s="3933"/>
      <c r="F13" s="3934" t="s">
        <v>175</v>
      </c>
      <c r="G13" s="3935"/>
      <c r="H13" s="3935"/>
      <c r="I13" s="3936"/>
      <c r="J13" s="143"/>
      <c r="K13" s="135"/>
      <c r="L13" s="12"/>
      <c r="M13" s="3176" t="s">
        <v>3199</v>
      </c>
      <c r="N13" s="3175"/>
      <c r="O13" s="10"/>
      <c r="P13" s="136" t="s">
        <v>177</v>
      </c>
      <c r="Q13" s="137"/>
      <c r="R13" s="10"/>
      <c r="S13" s="10"/>
      <c r="T13" s="139"/>
    </row>
    <row r="14" spans="1:20" ht="10.5" customHeight="1">
      <c r="A14" s="135"/>
      <c r="B14" s="12"/>
      <c r="C14" s="12"/>
      <c r="D14" s="13"/>
      <c r="E14" s="13"/>
      <c r="F14" s="13"/>
      <c r="G14" s="13"/>
      <c r="H14" s="13" t="s">
        <v>48</v>
      </c>
      <c r="I14" s="13" t="s">
        <v>178</v>
      </c>
      <c r="J14" s="144"/>
      <c r="K14" s="145"/>
      <c r="L14" s="13"/>
      <c r="M14" s="3178" t="s">
        <v>45</v>
      </c>
      <c r="N14" s="3177"/>
      <c r="O14" s="13"/>
      <c r="P14" s="146" t="s">
        <v>18</v>
      </c>
      <c r="Q14" s="42"/>
      <c r="R14" s="13" t="s">
        <v>51</v>
      </c>
      <c r="S14" s="13"/>
      <c r="T14" s="144"/>
    </row>
    <row r="15" spans="1:20" ht="10.5" customHeight="1">
      <c r="A15" s="135"/>
      <c r="B15" s="12"/>
      <c r="C15" s="12"/>
      <c r="D15" s="13"/>
      <c r="E15" s="13"/>
      <c r="F15" s="13"/>
      <c r="G15" s="13"/>
      <c r="H15" s="13" t="s">
        <v>53</v>
      </c>
      <c r="I15" s="13" t="s">
        <v>179</v>
      </c>
      <c r="J15" s="144"/>
      <c r="K15" s="145"/>
      <c r="L15" s="13"/>
      <c r="M15" s="13" t="s">
        <v>47</v>
      </c>
      <c r="N15" s="13"/>
      <c r="O15" s="13"/>
      <c r="P15" s="141" t="s">
        <v>180</v>
      </c>
      <c r="Q15" s="142"/>
      <c r="R15" s="13" t="s">
        <v>181</v>
      </c>
      <c r="S15" s="13"/>
      <c r="T15" s="144"/>
    </row>
    <row r="16" spans="1:20" ht="10.5" customHeight="1">
      <c r="A16" s="135"/>
      <c r="B16" s="12"/>
      <c r="C16" s="12"/>
      <c r="D16" s="13"/>
      <c r="E16" s="13"/>
      <c r="F16" s="13" t="s">
        <v>58</v>
      </c>
      <c r="G16" s="13" t="s">
        <v>182</v>
      </c>
      <c r="H16" s="13" t="s">
        <v>59</v>
      </c>
      <c r="I16" s="13" t="s">
        <v>49</v>
      </c>
      <c r="J16" s="144"/>
      <c r="K16" s="145"/>
      <c r="L16" s="13"/>
      <c r="M16" s="13" t="s">
        <v>50</v>
      </c>
      <c r="N16" s="13"/>
      <c r="O16" s="13"/>
      <c r="P16" s="10"/>
      <c r="Q16" s="10"/>
      <c r="R16" s="13" t="s">
        <v>183</v>
      </c>
      <c r="S16" s="13"/>
      <c r="T16" s="144"/>
    </row>
    <row r="17" spans="1:20" ht="10.5" customHeight="1">
      <c r="A17" s="135"/>
      <c r="B17" s="12"/>
      <c r="C17" s="13" t="s">
        <v>184</v>
      </c>
      <c r="D17" s="13" t="s">
        <v>185</v>
      </c>
      <c r="E17" s="13"/>
      <c r="F17" s="13" t="s">
        <v>65</v>
      </c>
      <c r="G17" s="13" t="s">
        <v>59</v>
      </c>
      <c r="H17" s="13" t="s">
        <v>64</v>
      </c>
      <c r="I17" s="13" t="s">
        <v>186</v>
      </c>
      <c r="J17" s="144"/>
      <c r="K17" s="145"/>
      <c r="L17" s="13"/>
      <c r="M17" s="13" t="s">
        <v>187</v>
      </c>
      <c r="N17" s="13" t="s">
        <v>67</v>
      </c>
      <c r="O17" s="13" t="s">
        <v>68</v>
      </c>
      <c r="P17" s="13" t="s">
        <v>185</v>
      </c>
      <c r="Q17" s="13"/>
      <c r="R17" s="13" t="s">
        <v>188</v>
      </c>
      <c r="S17" s="13" t="s">
        <v>68</v>
      </c>
      <c r="T17" s="144"/>
    </row>
    <row r="18" spans="1:20" ht="10.5" customHeight="1">
      <c r="A18" s="145" t="s">
        <v>7</v>
      </c>
      <c r="B18" s="13" t="s">
        <v>71</v>
      </c>
      <c r="C18" s="13" t="s">
        <v>77</v>
      </c>
      <c r="D18" s="13" t="s">
        <v>189</v>
      </c>
      <c r="E18" s="13" t="s">
        <v>190</v>
      </c>
      <c r="F18" s="13" t="s">
        <v>191</v>
      </c>
      <c r="G18" s="13" t="s">
        <v>63</v>
      </c>
      <c r="H18" s="13" t="s">
        <v>192</v>
      </c>
      <c r="I18" s="13" t="s">
        <v>193</v>
      </c>
      <c r="J18" s="144" t="s">
        <v>7</v>
      </c>
      <c r="K18" s="145" t="s">
        <v>7</v>
      </c>
      <c r="L18" s="13" t="s">
        <v>71</v>
      </c>
      <c r="M18" s="13" t="s">
        <v>194</v>
      </c>
      <c r="N18" s="13" t="s">
        <v>77</v>
      </c>
      <c r="O18" s="13" t="s">
        <v>73</v>
      </c>
      <c r="P18" s="13" t="s">
        <v>189</v>
      </c>
      <c r="Q18" s="13" t="s">
        <v>190</v>
      </c>
      <c r="R18" s="13" t="s">
        <v>195</v>
      </c>
      <c r="S18" s="13" t="s">
        <v>196</v>
      </c>
      <c r="T18" s="144" t="s">
        <v>7</v>
      </c>
    </row>
    <row r="19" spans="1:20" ht="10.5" customHeight="1">
      <c r="A19" s="145" t="s">
        <v>17</v>
      </c>
      <c r="B19" s="13" t="s">
        <v>79</v>
      </c>
      <c r="C19" s="13" t="s">
        <v>197</v>
      </c>
      <c r="D19" s="13" t="s">
        <v>198</v>
      </c>
      <c r="E19" s="13" t="s">
        <v>199</v>
      </c>
      <c r="F19" s="13" t="s">
        <v>200</v>
      </c>
      <c r="G19" s="13" t="s">
        <v>201</v>
      </c>
      <c r="H19" s="13" t="s">
        <v>202</v>
      </c>
      <c r="I19" s="13" t="s">
        <v>194</v>
      </c>
      <c r="J19" s="144" t="s">
        <v>17</v>
      </c>
      <c r="K19" s="145" t="s">
        <v>17</v>
      </c>
      <c r="L19" s="13" t="s">
        <v>79</v>
      </c>
      <c r="M19" s="13" t="s">
        <v>76</v>
      </c>
      <c r="N19" s="13" t="s">
        <v>85</v>
      </c>
      <c r="O19" s="13" t="s">
        <v>83</v>
      </c>
      <c r="P19" s="13" t="s">
        <v>198</v>
      </c>
      <c r="Q19" s="13" t="s">
        <v>199</v>
      </c>
      <c r="R19" s="13" t="s">
        <v>203</v>
      </c>
      <c r="S19" s="13" t="s">
        <v>199</v>
      </c>
      <c r="T19" s="144" t="s">
        <v>17</v>
      </c>
    </row>
    <row r="20" spans="1:20" ht="10.5" customHeight="1">
      <c r="A20" s="145"/>
      <c r="B20" s="13"/>
      <c r="C20" s="13"/>
      <c r="D20" s="13"/>
      <c r="E20" s="13"/>
      <c r="F20" s="13"/>
      <c r="G20" s="13"/>
      <c r="H20" s="13" t="s">
        <v>84</v>
      </c>
      <c r="I20" s="13" t="s">
        <v>201</v>
      </c>
      <c r="J20" s="144"/>
      <c r="K20" s="145"/>
      <c r="L20" s="13"/>
      <c r="M20" s="13" t="s">
        <v>49</v>
      </c>
      <c r="N20" s="13"/>
      <c r="O20" s="13"/>
      <c r="P20" s="12"/>
      <c r="Q20" s="12"/>
      <c r="R20" s="13"/>
      <c r="S20" s="13"/>
      <c r="T20" s="144"/>
    </row>
    <row r="21" spans="1:20" ht="10.5" customHeight="1" thickBot="1">
      <c r="A21" s="147"/>
      <c r="B21" s="15"/>
      <c r="C21" s="16" t="s">
        <v>24</v>
      </c>
      <c r="D21" s="16" t="s">
        <v>25</v>
      </c>
      <c r="E21" s="16" t="s">
        <v>26</v>
      </c>
      <c r="F21" s="16" t="s">
        <v>27</v>
      </c>
      <c r="G21" s="16" t="s">
        <v>28</v>
      </c>
      <c r="H21" s="16" t="s">
        <v>29</v>
      </c>
      <c r="I21" s="16" t="s">
        <v>30</v>
      </c>
      <c r="J21" s="148"/>
      <c r="K21" s="147"/>
      <c r="L21" s="15"/>
      <c r="M21" s="16" t="s">
        <v>31</v>
      </c>
      <c r="N21" s="16" t="s">
        <v>32</v>
      </c>
      <c r="O21" s="16" t="s">
        <v>89</v>
      </c>
      <c r="P21" s="16" t="s">
        <v>90</v>
      </c>
      <c r="Q21" s="16" t="s">
        <v>91</v>
      </c>
      <c r="R21" s="16" t="s">
        <v>204</v>
      </c>
      <c r="S21" s="16" t="s">
        <v>205</v>
      </c>
      <c r="T21" s="149"/>
    </row>
    <row r="22" spans="1:20">
      <c r="A22" s="135"/>
      <c r="B22" s="12"/>
      <c r="C22" s="13" t="s">
        <v>206</v>
      </c>
      <c r="D22" s="150"/>
      <c r="E22" s="21"/>
      <c r="F22" s="21"/>
      <c r="G22" s="21"/>
      <c r="H22" s="21"/>
      <c r="I22" s="151"/>
      <c r="J22" s="143"/>
      <c r="K22" s="135"/>
      <c r="L22" s="12"/>
      <c r="M22" s="150"/>
      <c r="N22" s="21"/>
      <c r="O22" s="21"/>
      <c r="P22" s="21"/>
      <c r="Q22" s="21"/>
      <c r="R22" s="21"/>
      <c r="S22" s="151"/>
      <c r="T22" s="143"/>
    </row>
    <row r="23" spans="1:20">
      <c r="A23" s="145">
        <v>36</v>
      </c>
      <c r="B23" s="12"/>
      <c r="C23" s="12" t="s">
        <v>207</v>
      </c>
      <c r="D23" s="152"/>
      <c r="E23" s="12"/>
      <c r="F23" s="12"/>
      <c r="G23" s="12"/>
      <c r="H23" s="12"/>
      <c r="I23" s="153"/>
      <c r="J23" s="144">
        <v>36</v>
      </c>
      <c r="K23" s="145">
        <v>36</v>
      </c>
      <c r="L23" s="12"/>
      <c r="M23" s="152"/>
      <c r="N23" s="12"/>
      <c r="O23" s="12"/>
      <c r="P23" s="12"/>
      <c r="Q23" s="12"/>
      <c r="R23" s="12"/>
      <c r="S23" s="153"/>
      <c r="T23" s="144">
        <v>36</v>
      </c>
    </row>
    <row r="24" spans="1:20">
      <c r="A24" s="147"/>
      <c r="B24" s="15"/>
      <c r="C24" s="15" t="s">
        <v>208</v>
      </c>
      <c r="D24" s="154"/>
      <c r="E24" s="15"/>
      <c r="F24" s="15"/>
      <c r="G24" s="15"/>
      <c r="H24" s="15"/>
      <c r="I24" s="155"/>
      <c r="J24" s="148"/>
      <c r="K24" s="147"/>
      <c r="L24" s="15"/>
      <c r="M24" s="154"/>
      <c r="N24" s="15"/>
      <c r="O24" s="15"/>
      <c r="P24" s="15"/>
      <c r="Q24" s="15"/>
      <c r="R24" s="15"/>
      <c r="S24" s="155"/>
      <c r="T24" s="148"/>
    </row>
    <row r="25" spans="1:20">
      <c r="A25" s="135"/>
      <c r="B25" s="12"/>
      <c r="C25" s="12" t="s">
        <v>209</v>
      </c>
      <c r="D25" s="152"/>
      <c r="E25" s="12"/>
      <c r="F25" s="12"/>
      <c r="G25" s="12"/>
      <c r="H25" s="12"/>
      <c r="I25" s="153"/>
      <c r="J25" s="143"/>
      <c r="K25" s="135"/>
      <c r="L25" s="12"/>
      <c r="M25" s="152"/>
      <c r="N25" s="12"/>
      <c r="O25" s="12"/>
      <c r="P25" s="12"/>
      <c r="Q25" s="12"/>
      <c r="R25" s="12"/>
      <c r="S25" s="153"/>
      <c r="T25" s="143"/>
    </row>
    <row r="26" spans="1:20">
      <c r="A26" s="145" t="s">
        <v>210</v>
      </c>
      <c r="B26" s="12"/>
      <c r="C26" s="12" t="s">
        <v>211</v>
      </c>
      <c r="D26" s="152"/>
      <c r="E26" s="12"/>
      <c r="F26" s="12"/>
      <c r="G26" s="12"/>
      <c r="H26" s="12"/>
      <c r="I26" s="153"/>
      <c r="J26" s="144" t="s">
        <v>210</v>
      </c>
      <c r="K26" s="145" t="s">
        <v>210</v>
      </c>
      <c r="L26" s="12"/>
      <c r="M26" s="152"/>
      <c r="N26" s="12"/>
      <c r="O26" s="12"/>
      <c r="P26" s="12"/>
      <c r="Q26" s="12"/>
      <c r="R26" s="12"/>
      <c r="S26" s="153"/>
      <c r="T26" s="144" t="s">
        <v>210</v>
      </c>
    </row>
    <row r="27" spans="1:20">
      <c r="A27" s="147"/>
      <c r="B27" s="15"/>
      <c r="C27" s="15" t="s">
        <v>212</v>
      </c>
      <c r="D27" s="154"/>
      <c r="E27" s="15"/>
      <c r="F27" s="15"/>
      <c r="G27" s="15"/>
      <c r="H27" s="15"/>
      <c r="I27" s="155"/>
      <c r="J27" s="148"/>
      <c r="K27" s="147"/>
      <c r="L27" s="15"/>
      <c r="M27" s="154"/>
      <c r="N27" s="15"/>
      <c r="O27" s="15"/>
      <c r="P27" s="15"/>
      <c r="Q27" s="15"/>
      <c r="R27" s="15"/>
      <c r="S27" s="155"/>
      <c r="T27" s="148"/>
    </row>
    <row r="28" spans="1:20">
      <c r="A28" s="135"/>
      <c r="B28" s="12"/>
      <c r="C28" s="12" t="s">
        <v>213</v>
      </c>
      <c r="D28" s="152"/>
      <c r="E28" s="12"/>
      <c r="F28" s="12"/>
      <c r="G28" s="12"/>
      <c r="H28" s="12"/>
      <c r="I28" s="153"/>
      <c r="J28" s="143"/>
      <c r="K28" s="135"/>
      <c r="L28" s="12"/>
      <c r="M28" s="152"/>
      <c r="N28" s="12"/>
      <c r="O28" s="12"/>
      <c r="P28" s="12"/>
      <c r="Q28" s="12"/>
      <c r="R28" s="12"/>
      <c r="S28" s="153"/>
      <c r="T28" s="143"/>
    </row>
    <row r="29" spans="1:20">
      <c r="A29" s="156" t="s">
        <v>214</v>
      </c>
      <c r="B29" s="15"/>
      <c r="C29" s="15" t="s">
        <v>215</v>
      </c>
      <c r="D29" s="154"/>
      <c r="E29" s="15"/>
      <c r="F29" s="15"/>
      <c r="G29" s="15"/>
      <c r="H29" s="15"/>
      <c r="I29" s="155"/>
      <c r="J29" s="149" t="s">
        <v>214</v>
      </c>
      <c r="K29" s="156" t="s">
        <v>214</v>
      </c>
      <c r="L29" s="15"/>
      <c r="M29" s="154"/>
      <c r="N29" s="15"/>
      <c r="O29" s="15"/>
      <c r="P29" s="15"/>
      <c r="Q29" s="15"/>
      <c r="R29" s="15"/>
      <c r="S29" s="155"/>
      <c r="T29" s="149" t="s">
        <v>214</v>
      </c>
    </row>
    <row r="30" spans="1:20">
      <c r="A30" s="135"/>
      <c r="B30" s="12"/>
      <c r="C30" s="12" t="s">
        <v>216</v>
      </c>
      <c r="D30" s="152"/>
      <c r="E30" s="12"/>
      <c r="F30" s="12"/>
      <c r="G30" s="12"/>
      <c r="H30" s="12"/>
      <c r="I30" s="153"/>
      <c r="J30" s="143"/>
      <c r="K30" s="135"/>
      <c r="L30" s="12"/>
      <c r="M30" s="152"/>
      <c r="N30" s="12"/>
      <c r="O30" s="12"/>
      <c r="P30" s="12"/>
      <c r="Q30" s="12"/>
      <c r="R30" s="12"/>
      <c r="S30" s="153"/>
      <c r="T30" s="143"/>
    </row>
    <row r="31" spans="1:20">
      <c r="A31" s="145" t="s">
        <v>217</v>
      </c>
      <c r="B31" s="12"/>
      <c r="C31" s="12" t="s">
        <v>218</v>
      </c>
      <c r="D31" s="152"/>
      <c r="E31" s="12"/>
      <c r="F31" s="12"/>
      <c r="G31" s="12"/>
      <c r="H31" s="12"/>
      <c r="I31" s="153"/>
      <c r="J31" s="144" t="s">
        <v>217</v>
      </c>
      <c r="K31" s="145" t="s">
        <v>217</v>
      </c>
      <c r="L31" s="12"/>
      <c r="M31" s="152"/>
      <c r="N31" s="12"/>
      <c r="O31" s="12"/>
      <c r="P31" s="12"/>
      <c r="Q31" s="12"/>
      <c r="R31" s="12"/>
      <c r="S31" s="153"/>
      <c r="T31" s="144" t="s">
        <v>217</v>
      </c>
    </row>
    <row r="32" spans="1:20">
      <c r="A32" s="147"/>
      <c r="B32" s="15"/>
      <c r="C32" s="15" t="s">
        <v>219</v>
      </c>
      <c r="D32" s="154"/>
      <c r="E32" s="15"/>
      <c r="F32" s="15"/>
      <c r="G32" s="15"/>
      <c r="H32" s="15"/>
      <c r="I32" s="155"/>
      <c r="J32" s="148"/>
      <c r="K32" s="147"/>
      <c r="L32" s="15"/>
      <c r="M32" s="154"/>
      <c r="N32" s="15"/>
      <c r="O32" s="15"/>
      <c r="P32" s="15"/>
      <c r="Q32" s="15"/>
      <c r="R32" s="15"/>
      <c r="S32" s="155"/>
      <c r="T32" s="148"/>
    </row>
    <row r="33" spans="1:20">
      <c r="A33" s="135"/>
      <c r="B33" s="12"/>
      <c r="C33" s="12" t="s">
        <v>220</v>
      </c>
      <c r="D33" s="152"/>
      <c r="E33" s="12"/>
      <c r="F33" s="12"/>
      <c r="G33" s="12"/>
      <c r="H33" s="12"/>
      <c r="I33" s="153"/>
      <c r="J33" s="143"/>
      <c r="K33" s="135"/>
      <c r="L33" s="12"/>
      <c r="M33" s="152"/>
      <c r="N33" s="12"/>
      <c r="O33" s="12"/>
      <c r="P33" s="12"/>
      <c r="Q33" s="12"/>
      <c r="R33" s="12"/>
      <c r="S33" s="153"/>
      <c r="T33" s="143"/>
    </row>
    <row r="34" spans="1:20">
      <c r="A34" s="156" t="s">
        <v>221</v>
      </c>
      <c r="B34" s="15"/>
      <c r="C34" s="15" t="s">
        <v>222</v>
      </c>
      <c r="D34" s="154"/>
      <c r="E34" s="15"/>
      <c r="F34" s="15"/>
      <c r="G34" s="15"/>
      <c r="H34" s="15"/>
      <c r="I34" s="155"/>
      <c r="J34" s="149" t="s">
        <v>221</v>
      </c>
      <c r="K34" s="156" t="s">
        <v>221</v>
      </c>
      <c r="L34" s="15"/>
      <c r="M34" s="154"/>
      <c r="N34" s="15"/>
      <c r="O34" s="15"/>
      <c r="P34" s="15"/>
      <c r="Q34" s="15"/>
      <c r="R34" s="15"/>
      <c r="S34" s="155"/>
      <c r="T34" s="149" t="s">
        <v>221</v>
      </c>
    </row>
    <row r="35" spans="1:20">
      <c r="A35" s="135"/>
      <c r="B35" s="12"/>
      <c r="C35" s="12" t="s">
        <v>223</v>
      </c>
      <c r="D35" s="152"/>
      <c r="E35" s="12"/>
      <c r="F35" s="12"/>
      <c r="G35" s="12"/>
      <c r="H35" s="12"/>
      <c r="I35" s="153"/>
      <c r="J35" s="143"/>
      <c r="K35" s="135"/>
      <c r="L35" s="12"/>
      <c r="M35" s="152"/>
      <c r="N35" s="12"/>
      <c r="O35" s="12"/>
      <c r="P35" s="12"/>
      <c r="Q35" s="12"/>
      <c r="R35" s="12"/>
      <c r="S35" s="153"/>
      <c r="T35" s="143"/>
    </row>
    <row r="36" spans="1:20">
      <c r="A36" s="156" t="s">
        <v>224</v>
      </c>
      <c r="B36" s="15"/>
      <c r="C36" s="15" t="s">
        <v>225</v>
      </c>
      <c r="D36" s="154"/>
      <c r="E36" s="15"/>
      <c r="F36" s="15"/>
      <c r="G36" s="15"/>
      <c r="H36" s="15"/>
      <c r="I36" s="155"/>
      <c r="J36" s="149" t="s">
        <v>224</v>
      </c>
      <c r="K36" s="156" t="s">
        <v>224</v>
      </c>
      <c r="L36" s="15"/>
      <c r="M36" s="154"/>
      <c r="N36" s="15"/>
      <c r="O36" s="15"/>
      <c r="P36" s="15"/>
      <c r="Q36" s="15"/>
      <c r="R36" s="15"/>
      <c r="S36" s="155"/>
      <c r="T36" s="149" t="s">
        <v>224</v>
      </c>
    </row>
    <row r="37" spans="1:20">
      <c r="A37" s="135"/>
      <c r="B37" s="12"/>
      <c r="C37" s="12" t="s">
        <v>226</v>
      </c>
      <c r="D37" s="152"/>
      <c r="E37" s="12"/>
      <c r="F37" s="12"/>
      <c r="G37" s="12"/>
      <c r="H37" s="12"/>
      <c r="I37" s="153"/>
      <c r="J37" s="143"/>
      <c r="K37" s="135"/>
      <c r="L37" s="12"/>
      <c r="M37" s="152"/>
      <c r="N37" s="12"/>
      <c r="O37" s="12"/>
      <c r="P37" s="12"/>
      <c r="Q37" s="12"/>
      <c r="R37" s="12"/>
      <c r="S37" s="153"/>
      <c r="T37" s="143"/>
    </row>
    <row r="38" spans="1:20">
      <c r="A38" s="156" t="s">
        <v>227</v>
      </c>
      <c r="B38" s="15"/>
      <c r="C38" s="15" t="s">
        <v>228</v>
      </c>
      <c r="D38" s="154"/>
      <c r="E38" s="15"/>
      <c r="F38" s="15"/>
      <c r="G38" s="15"/>
      <c r="H38" s="15"/>
      <c r="I38" s="155"/>
      <c r="J38" s="149" t="s">
        <v>227</v>
      </c>
      <c r="K38" s="156" t="s">
        <v>227</v>
      </c>
      <c r="L38" s="15"/>
      <c r="M38" s="154"/>
      <c r="N38" s="15"/>
      <c r="O38" s="15"/>
      <c r="P38" s="15"/>
      <c r="Q38" s="15"/>
      <c r="R38" s="15"/>
      <c r="S38" s="155"/>
      <c r="T38" s="149" t="s">
        <v>227</v>
      </c>
    </row>
    <row r="39" spans="1:20">
      <c r="A39" s="135"/>
      <c r="B39" s="12"/>
      <c r="C39" s="12" t="s">
        <v>229</v>
      </c>
      <c r="D39" s="152"/>
      <c r="E39" s="12"/>
      <c r="F39" s="12"/>
      <c r="G39" s="12"/>
      <c r="H39" s="12"/>
      <c r="I39" s="153"/>
      <c r="J39" s="143"/>
      <c r="K39" s="135"/>
      <c r="L39" s="12"/>
      <c r="M39" s="152"/>
      <c r="N39" s="12"/>
      <c r="O39" s="12"/>
      <c r="P39" s="12"/>
      <c r="Q39" s="12"/>
      <c r="R39" s="12"/>
      <c r="S39" s="153"/>
      <c r="T39" s="143"/>
    </row>
    <row r="40" spans="1:20">
      <c r="A40" s="156" t="s">
        <v>230</v>
      </c>
      <c r="B40" s="15"/>
      <c r="C40" s="15" t="s">
        <v>231</v>
      </c>
      <c r="D40" s="154"/>
      <c r="E40" s="15"/>
      <c r="F40" s="15"/>
      <c r="G40" s="15"/>
      <c r="H40" s="15"/>
      <c r="I40" s="155"/>
      <c r="J40" s="149" t="s">
        <v>230</v>
      </c>
      <c r="K40" s="156" t="s">
        <v>230</v>
      </c>
      <c r="L40" s="15"/>
      <c r="M40" s="154"/>
      <c r="N40" s="15"/>
      <c r="O40" s="15"/>
      <c r="P40" s="15"/>
      <c r="Q40" s="15"/>
      <c r="R40" s="15"/>
      <c r="S40" s="155"/>
      <c r="T40" s="149" t="s">
        <v>230</v>
      </c>
    </row>
    <row r="41" spans="1:20">
      <c r="A41" s="135"/>
      <c r="B41" s="12"/>
      <c r="C41" s="12" t="s">
        <v>232</v>
      </c>
      <c r="D41" s="152"/>
      <c r="E41" s="12"/>
      <c r="F41" s="12"/>
      <c r="G41" s="12"/>
      <c r="H41" s="12"/>
      <c r="I41" s="153"/>
      <c r="J41" s="143"/>
      <c r="K41" s="135"/>
      <c r="L41" s="12"/>
      <c r="M41" s="152"/>
      <c r="N41" s="12"/>
      <c r="O41" s="12"/>
      <c r="P41" s="12"/>
      <c r="Q41" s="12"/>
      <c r="R41" s="12"/>
      <c r="S41" s="153"/>
      <c r="T41" s="143"/>
    </row>
    <row r="42" spans="1:20">
      <c r="A42" s="156" t="s">
        <v>233</v>
      </c>
      <c r="B42" s="15"/>
      <c r="C42" s="15" t="s">
        <v>234</v>
      </c>
      <c r="D42" s="154"/>
      <c r="E42" s="15"/>
      <c r="F42" s="15"/>
      <c r="G42" s="15"/>
      <c r="H42" s="15"/>
      <c r="I42" s="155"/>
      <c r="J42" s="149" t="s">
        <v>233</v>
      </c>
      <c r="K42" s="156" t="s">
        <v>233</v>
      </c>
      <c r="L42" s="15"/>
      <c r="M42" s="154"/>
      <c r="N42" s="15"/>
      <c r="O42" s="15"/>
      <c r="P42" s="15"/>
      <c r="Q42" s="15"/>
      <c r="R42" s="15"/>
      <c r="S42" s="155"/>
      <c r="T42" s="149" t="s">
        <v>233</v>
      </c>
    </row>
    <row r="43" spans="1:20">
      <c r="A43" s="135"/>
      <c r="B43" s="12"/>
      <c r="C43" s="12" t="s">
        <v>235</v>
      </c>
      <c r="D43" s="152"/>
      <c r="E43" s="12"/>
      <c r="F43" s="12"/>
      <c r="G43" s="12"/>
      <c r="H43" s="12"/>
      <c r="I43" s="153"/>
      <c r="J43" s="143"/>
      <c r="K43" s="135"/>
      <c r="L43" s="12"/>
      <c r="M43" s="152"/>
      <c r="N43" s="12"/>
      <c r="O43" s="12"/>
      <c r="P43" s="12"/>
      <c r="Q43" s="12"/>
      <c r="R43" s="12"/>
      <c r="S43" s="153"/>
      <c r="T43" s="143"/>
    </row>
    <row r="44" spans="1:20">
      <c r="A44" s="156" t="s">
        <v>236</v>
      </c>
      <c r="B44" s="15"/>
      <c r="C44" s="15" t="s">
        <v>237</v>
      </c>
      <c r="D44" s="154"/>
      <c r="E44" s="15"/>
      <c r="F44" s="15"/>
      <c r="G44" s="15"/>
      <c r="H44" s="15"/>
      <c r="I44" s="155"/>
      <c r="J44" s="149" t="s">
        <v>236</v>
      </c>
      <c r="K44" s="156" t="s">
        <v>236</v>
      </c>
      <c r="L44" s="15"/>
      <c r="M44" s="154"/>
      <c r="N44" s="15"/>
      <c r="O44" s="15"/>
      <c r="P44" s="15"/>
      <c r="Q44" s="15"/>
      <c r="R44" s="15"/>
      <c r="S44" s="155"/>
      <c r="T44" s="149" t="s">
        <v>236</v>
      </c>
    </row>
    <row r="45" spans="1:20">
      <c r="A45" s="135"/>
      <c r="B45" s="12"/>
      <c r="C45" s="12" t="s">
        <v>238</v>
      </c>
      <c r="D45" s="152"/>
      <c r="E45" s="12"/>
      <c r="F45" s="12"/>
      <c r="G45" s="12"/>
      <c r="H45" s="12"/>
      <c r="I45" s="153"/>
      <c r="J45" s="143"/>
      <c r="K45" s="135"/>
      <c r="L45" s="12"/>
      <c r="M45" s="152"/>
      <c r="N45" s="12"/>
      <c r="O45" s="12"/>
      <c r="P45" s="12"/>
      <c r="Q45" s="12"/>
      <c r="R45" s="12"/>
      <c r="S45" s="153"/>
      <c r="T45" s="143"/>
    </row>
    <row r="46" spans="1:20">
      <c r="A46" s="156" t="s">
        <v>239</v>
      </c>
      <c r="B46" s="15"/>
      <c r="C46" s="15" t="s">
        <v>240</v>
      </c>
      <c r="D46" s="154"/>
      <c r="E46" s="15"/>
      <c r="F46" s="15"/>
      <c r="G46" s="15"/>
      <c r="H46" s="15"/>
      <c r="I46" s="155"/>
      <c r="J46" s="149" t="s">
        <v>239</v>
      </c>
      <c r="K46" s="156" t="s">
        <v>239</v>
      </c>
      <c r="L46" s="15"/>
      <c r="M46" s="154"/>
      <c r="N46" s="15"/>
      <c r="O46" s="15"/>
      <c r="P46" s="15"/>
      <c r="Q46" s="15"/>
      <c r="R46" s="15"/>
      <c r="S46" s="155"/>
      <c r="T46" s="149" t="s">
        <v>239</v>
      </c>
    </row>
    <row r="47" spans="1:20">
      <c r="A47" s="135"/>
      <c r="B47" s="12"/>
      <c r="C47" s="12" t="s">
        <v>241</v>
      </c>
      <c r="D47" s="152"/>
      <c r="E47" s="12"/>
      <c r="F47" s="12"/>
      <c r="G47" s="12"/>
      <c r="H47" s="12"/>
      <c r="I47" s="153"/>
      <c r="J47" s="143"/>
      <c r="K47" s="135"/>
      <c r="L47" s="12"/>
      <c r="M47" s="152"/>
      <c r="N47" s="12"/>
      <c r="O47" s="12"/>
      <c r="P47" s="12"/>
      <c r="Q47" s="12"/>
      <c r="R47" s="12"/>
      <c r="S47" s="153"/>
      <c r="T47" s="143"/>
    </row>
    <row r="48" spans="1:20">
      <c r="A48" s="156" t="s">
        <v>242</v>
      </c>
      <c r="B48" s="15"/>
      <c r="C48" s="15" t="s">
        <v>243</v>
      </c>
      <c r="D48" s="154"/>
      <c r="E48" s="15"/>
      <c r="F48" s="15"/>
      <c r="G48" s="15"/>
      <c r="H48" s="15"/>
      <c r="I48" s="155"/>
      <c r="J48" s="149" t="s">
        <v>242</v>
      </c>
      <c r="K48" s="156" t="s">
        <v>242</v>
      </c>
      <c r="L48" s="15"/>
      <c r="M48" s="154"/>
      <c r="N48" s="15"/>
      <c r="O48" s="15"/>
      <c r="P48" s="15"/>
      <c r="Q48" s="15"/>
      <c r="R48" s="15"/>
      <c r="S48" s="155"/>
      <c r="T48" s="149" t="s">
        <v>242</v>
      </c>
    </row>
    <row r="49" spans="1:20">
      <c r="A49" s="135"/>
      <c r="B49" s="12"/>
      <c r="C49" s="12" t="s">
        <v>244</v>
      </c>
      <c r="D49" s="152"/>
      <c r="E49" s="12"/>
      <c r="F49" s="12"/>
      <c r="G49" s="12"/>
      <c r="H49" s="12"/>
      <c r="I49" s="153"/>
      <c r="J49" s="143"/>
      <c r="K49" s="135"/>
      <c r="L49" s="12"/>
      <c r="M49" s="152"/>
      <c r="N49" s="12"/>
      <c r="O49" s="12"/>
      <c r="P49" s="12"/>
      <c r="Q49" s="12"/>
      <c r="R49" s="12"/>
      <c r="S49" s="153"/>
      <c r="T49" s="143"/>
    </row>
    <row r="50" spans="1:20">
      <c r="A50" s="156" t="s">
        <v>245</v>
      </c>
      <c r="B50" s="15"/>
      <c r="C50" s="15" t="s">
        <v>246</v>
      </c>
      <c r="D50" s="154"/>
      <c r="E50" s="15"/>
      <c r="F50" s="15"/>
      <c r="G50" s="15"/>
      <c r="H50" s="15"/>
      <c r="I50" s="155"/>
      <c r="J50" s="149" t="s">
        <v>245</v>
      </c>
      <c r="K50" s="156" t="s">
        <v>245</v>
      </c>
      <c r="L50" s="15"/>
      <c r="M50" s="154"/>
      <c r="N50" s="15"/>
      <c r="O50" s="15"/>
      <c r="P50" s="15"/>
      <c r="Q50" s="15"/>
      <c r="R50" s="15"/>
      <c r="S50" s="155"/>
      <c r="T50" s="149" t="s">
        <v>245</v>
      </c>
    </row>
    <row r="51" spans="1:20">
      <c r="A51" s="135"/>
      <c r="B51" s="12"/>
      <c r="C51" s="12" t="s">
        <v>247</v>
      </c>
      <c r="D51" s="152"/>
      <c r="E51" s="12"/>
      <c r="F51" s="12"/>
      <c r="G51" s="12"/>
      <c r="H51" s="12"/>
      <c r="I51" s="153"/>
      <c r="J51" s="143"/>
      <c r="K51" s="135"/>
      <c r="L51" s="12"/>
      <c r="M51" s="152"/>
      <c r="N51" s="12"/>
      <c r="O51" s="12"/>
      <c r="P51" s="12"/>
      <c r="Q51" s="12"/>
      <c r="R51" s="12"/>
      <c r="S51" s="153"/>
      <c r="T51" s="143"/>
    </row>
    <row r="52" spans="1:20">
      <c r="A52" s="145" t="s">
        <v>248</v>
      </c>
      <c r="B52" s="12"/>
      <c r="C52" s="12" t="s">
        <v>249</v>
      </c>
      <c r="D52" s="152"/>
      <c r="E52" s="12"/>
      <c r="F52" s="12"/>
      <c r="G52" s="12"/>
      <c r="H52" s="12"/>
      <c r="I52" s="153"/>
      <c r="J52" s="144" t="s">
        <v>248</v>
      </c>
      <c r="K52" s="145" t="s">
        <v>248</v>
      </c>
      <c r="L52" s="12"/>
      <c r="M52" s="152"/>
      <c r="N52" s="12"/>
      <c r="O52" s="12"/>
      <c r="P52" s="12"/>
      <c r="Q52" s="12"/>
      <c r="R52" s="12"/>
      <c r="S52" s="153"/>
      <c r="T52" s="144" t="s">
        <v>248</v>
      </c>
    </row>
    <row r="53" spans="1:20">
      <c r="A53" s="147"/>
      <c r="B53" s="15"/>
      <c r="C53" s="15" t="s">
        <v>250</v>
      </c>
      <c r="D53" s="154"/>
      <c r="E53" s="15"/>
      <c r="F53" s="15"/>
      <c r="G53" s="15"/>
      <c r="H53" s="15"/>
      <c r="I53" s="155"/>
      <c r="J53" s="148"/>
      <c r="K53" s="147"/>
      <c r="L53" s="15"/>
      <c r="M53" s="154"/>
      <c r="N53" s="15"/>
      <c r="O53" s="15"/>
      <c r="P53" s="15"/>
      <c r="Q53" s="15"/>
      <c r="R53" s="15"/>
      <c r="S53" s="155"/>
      <c r="T53" s="148"/>
    </row>
    <row r="54" spans="1:20">
      <c r="A54" s="135"/>
      <c r="B54" s="12"/>
      <c r="C54" s="12" t="s">
        <v>251</v>
      </c>
      <c r="D54" s="152"/>
      <c r="E54" s="12"/>
      <c r="F54" s="12"/>
      <c r="G54" s="12"/>
      <c r="H54" s="12"/>
      <c r="I54" s="153"/>
      <c r="J54" s="143"/>
      <c r="K54" s="135"/>
      <c r="L54" s="12"/>
      <c r="M54" s="152"/>
      <c r="N54" s="12"/>
      <c r="O54" s="12"/>
      <c r="P54" s="12"/>
      <c r="Q54" s="12"/>
      <c r="R54" s="12"/>
      <c r="S54" s="153"/>
      <c r="T54" s="143"/>
    </row>
    <row r="55" spans="1:20">
      <c r="A55" s="145" t="s">
        <v>252</v>
      </c>
      <c r="B55" s="12"/>
      <c r="C55" s="12" t="s">
        <v>253</v>
      </c>
      <c r="D55" s="152"/>
      <c r="E55" s="12"/>
      <c r="F55" s="12"/>
      <c r="G55" s="12"/>
      <c r="H55" s="12"/>
      <c r="I55" s="153"/>
      <c r="J55" s="144" t="s">
        <v>252</v>
      </c>
      <c r="K55" s="145" t="s">
        <v>252</v>
      </c>
      <c r="L55" s="12"/>
      <c r="M55" s="152"/>
      <c r="N55" s="12"/>
      <c r="O55" s="12"/>
      <c r="P55" s="12"/>
      <c r="Q55" s="12"/>
      <c r="R55" s="12"/>
      <c r="S55" s="153"/>
      <c r="T55" s="144" t="s">
        <v>252</v>
      </c>
    </row>
    <row r="56" spans="1:20">
      <c r="A56" s="147"/>
      <c r="B56" s="15"/>
      <c r="C56" s="15" t="s">
        <v>254</v>
      </c>
      <c r="D56" s="154"/>
      <c r="E56" s="15"/>
      <c r="F56" s="15"/>
      <c r="G56" s="15"/>
      <c r="H56" s="15"/>
      <c r="I56" s="155"/>
      <c r="J56" s="148"/>
      <c r="K56" s="147"/>
      <c r="L56" s="15"/>
      <c r="M56" s="154"/>
      <c r="N56" s="15"/>
      <c r="O56" s="15"/>
      <c r="P56" s="15"/>
      <c r="Q56" s="15"/>
      <c r="R56" s="15"/>
      <c r="S56" s="155"/>
      <c r="T56" s="148"/>
    </row>
    <row r="57" spans="1:20">
      <c r="A57" s="135"/>
      <c r="B57" s="12"/>
      <c r="C57" s="12" t="s">
        <v>255</v>
      </c>
      <c r="D57" s="152"/>
      <c r="E57" s="12"/>
      <c r="F57" s="12"/>
      <c r="G57" s="12"/>
      <c r="H57" s="12"/>
      <c r="I57" s="153"/>
      <c r="J57" s="143"/>
      <c r="K57" s="135"/>
      <c r="L57" s="12"/>
      <c r="M57" s="152"/>
      <c r="N57" s="12"/>
      <c r="O57" s="12"/>
      <c r="P57" s="12"/>
      <c r="Q57" s="12"/>
      <c r="R57" s="12"/>
      <c r="S57" s="153"/>
      <c r="T57" s="143"/>
    </row>
    <row r="58" spans="1:20">
      <c r="A58" s="156" t="s">
        <v>256</v>
      </c>
      <c r="B58" s="15"/>
      <c r="C58" s="15" t="s">
        <v>257</v>
      </c>
      <c r="D58" s="154"/>
      <c r="E58" s="15"/>
      <c r="F58" s="15"/>
      <c r="G58" s="15"/>
      <c r="H58" s="15"/>
      <c r="I58" s="155"/>
      <c r="J58" s="149" t="s">
        <v>256</v>
      </c>
      <c r="K58" s="156" t="s">
        <v>256</v>
      </c>
      <c r="L58" s="15"/>
      <c r="M58" s="154"/>
      <c r="N58" s="15"/>
      <c r="O58" s="15"/>
      <c r="P58" s="15"/>
      <c r="Q58" s="15"/>
      <c r="R58" s="15"/>
      <c r="S58" s="155"/>
      <c r="T58" s="149" t="s">
        <v>256</v>
      </c>
    </row>
    <row r="59" spans="1:20">
      <c r="A59" s="135"/>
      <c r="B59" s="12"/>
      <c r="C59" s="12" t="s">
        <v>258</v>
      </c>
      <c r="D59" s="152"/>
      <c r="E59" s="12"/>
      <c r="F59" s="12"/>
      <c r="G59" s="12"/>
      <c r="H59" s="12"/>
      <c r="I59" s="153"/>
      <c r="J59" s="143"/>
      <c r="K59" s="135"/>
      <c r="L59" s="12"/>
      <c r="M59" s="152"/>
      <c r="N59" s="12"/>
      <c r="O59" s="12"/>
      <c r="P59" s="12"/>
      <c r="Q59" s="12"/>
      <c r="R59" s="12"/>
      <c r="S59" s="153"/>
      <c r="T59" s="143"/>
    </row>
    <row r="60" spans="1:20">
      <c r="A60" s="156" t="s">
        <v>259</v>
      </c>
      <c r="B60" s="15"/>
      <c r="C60" s="15" t="s">
        <v>260</v>
      </c>
      <c r="D60" s="154"/>
      <c r="E60" s="15"/>
      <c r="F60" s="15"/>
      <c r="G60" s="15"/>
      <c r="H60" s="15"/>
      <c r="I60" s="155"/>
      <c r="J60" s="149" t="s">
        <v>259</v>
      </c>
      <c r="K60" s="156" t="s">
        <v>259</v>
      </c>
      <c r="L60" s="15"/>
      <c r="M60" s="154"/>
      <c r="N60" s="15"/>
      <c r="O60" s="15"/>
      <c r="P60" s="15"/>
      <c r="Q60" s="15"/>
      <c r="R60" s="15"/>
      <c r="S60" s="155"/>
      <c r="T60" s="149" t="s">
        <v>259</v>
      </c>
    </row>
    <row r="61" spans="1:20">
      <c r="A61" s="156">
        <v>53</v>
      </c>
      <c r="B61" s="15"/>
      <c r="C61" s="15" t="s">
        <v>261</v>
      </c>
      <c r="D61" s="154"/>
      <c r="E61" s="15"/>
      <c r="F61" s="15"/>
      <c r="G61" s="15"/>
      <c r="H61" s="15"/>
      <c r="I61" s="155"/>
      <c r="J61" s="149">
        <v>53</v>
      </c>
      <c r="K61" s="156">
        <v>53</v>
      </c>
      <c r="L61" s="15"/>
      <c r="M61" s="154"/>
      <c r="N61" s="15"/>
      <c r="O61" s="15"/>
      <c r="P61" s="15"/>
      <c r="Q61" s="15"/>
      <c r="R61" s="15"/>
      <c r="S61" s="155"/>
      <c r="T61" s="149">
        <v>53</v>
      </c>
    </row>
    <row r="62" spans="1:20">
      <c r="A62" s="156">
        <v>54</v>
      </c>
      <c r="B62" s="15"/>
      <c r="C62" s="15" t="s">
        <v>262</v>
      </c>
      <c r="D62" s="157" t="s">
        <v>104</v>
      </c>
      <c r="E62" s="15"/>
      <c r="F62" s="15"/>
      <c r="G62" s="15"/>
      <c r="H62" s="15"/>
      <c r="I62" s="155"/>
      <c r="J62" s="149">
        <v>54</v>
      </c>
      <c r="K62" s="156">
        <v>54</v>
      </c>
      <c r="L62" s="15"/>
      <c r="M62" s="154"/>
      <c r="N62" s="15"/>
      <c r="O62" s="15"/>
      <c r="P62" s="16" t="s">
        <v>104</v>
      </c>
      <c r="Q62" s="15"/>
      <c r="R62" s="16" t="s">
        <v>104</v>
      </c>
      <c r="S62" s="155"/>
      <c r="T62" s="149">
        <v>54</v>
      </c>
    </row>
    <row r="63" spans="1:20" ht="12.75" thickBot="1">
      <c r="A63" s="156">
        <v>55</v>
      </c>
      <c r="B63" s="15"/>
      <c r="C63" s="15" t="s">
        <v>263</v>
      </c>
      <c r="D63" s="158"/>
      <c r="E63" s="159"/>
      <c r="F63" s="159"/>
      <c r="G63" s="159"/>
      <c r="H63" s="159"/>
      <c r="I63" s="160"/>
      <c r="J63" s="149">
        <v>55</v>
      </c>
      <c r="K63" s="156">
        <v>55</v>
      </c>
      <c r="L63" s="15"/>
      <c r="M63" s="158"/>
      <c r="N63" s="159"/>
      <c r="O63" s="159"/>
      <c r="P63" s="159"/>
      <c r="Q63" s="159"/>
      <c r="R63" s="159"/>
      <c r="S63" s="160"/>
      <c r="T63" s="149">
        <v>55</v>
      </c>
    </row>
    <row r="64" spans="1:20" ht="10.5" customHeight="1">
      <c r="A64" s="161"/>
      <c r="B64" s="162"/>
      <c r="C64" s="162"/>
      <c r="D64" s="162"/>
      <c r="E64" s="162"/>
      <c r="F64" s="162"/>
      <c r="G64" s="162"/>
      <c r="H64" s="162"/>
      <c r="I64" s="162"/>
      <c r="J64" s="163"/>
      <c r="K64" s="161"/>
      <c r="L64" s="162"/>
      <c r="M64" s="162"/>
      <c r="N64" s="162"/>
      <c r="O64" s="162"/>
      <c r="P64" s="162"/>
      <c r="Q64" s="162"/>
      <c r="R64" s="162"/>
      <c r="S64" s="162"/>
      <c r="T64" s="163"/>
    </row>
    <row r="65" spans="1:20">
      <c r="A65" s="27"/>
      <c r="B65" s="27"/>
      <c r="C65" s="27"/>
      <c r="D65" s="27"/>
      <c r="E65" s="27"/>
      <c r="F65" s="27"/>
      <c r="G65" s="27"/>
      <c r="H65" s="27"/>
      <c r="I65" s="27"/>
      <c r="J65" s="33" t="s">
        <v>264</v>
      </c>
      <c r="K65" s="47" t="s">
        <v>265</v>
      </c>
      <c r="L65" s="27"/>
      <c r="M65" s="27"/>
      <c r="N65" s="27"/>
      <c r="O65" s="27"/>
      <c r="P65" s="27"/>
      <c r="Q65" s="27"/>
      <c r="R65" s="27"/>
      <c r="S65" s="27"/>
      <c r="T65" s="27"/>
    </row>
  </sheetData>
  <customSheetViews>
    <customSheetView guid="{4E7A3D04-9F51-465C-A42B-3DF9B3E7D5B5}">
      <selection activeCell="P29" sqref="P29"/>
      <colBreaks count="1" manualBreakCount="1">
        <brk id="10" max="1048575" man="1"/>
      </colBreaks>
      <pageMargins left="0.5" right="0.5" top="0.5" bottom="0.25" header="0" footer="0"/>
      <printOptions horizontalCentered="1" verticalCentered="1"/>
      <pageSetup scale="95" orientation="portrait" r:id="rId1"/>
      <headerFooter alignWithMargins="0"/>
    </customSheetView>
    <customSheetView guid="{0DB5BAD5-393A-4F38-9E8B-709DEA7858B1}">
      <selection activeCell="P29" sqref="P29"/>
      <colBreaks count="1" manualBreakCount="1">
        <brk id="10" max="1048575" man="1"/>
      </colBreaks>
      <pageMargins left="0.5" right="0.5" top="0.5" bottom="0.25" header="0" footer="0"/>
      <printOptions horizontalCentered="1" verticalCentered="1"/>
      <pageSetup scale="95" orientation="portrait" r:id="rId2"/>
      <headerFooter alignWithMargins="0"/>
    </customSheetView>
    <customSheetView guid="{9188604F-721B-4607-B5A7-F14601E34BB8}">
      <selection activeCell="P29" sqref="P29"/>
      <colBreaks count="1" manualBreakCount="1">
        <brk id="10" max="1048575" man="1"/>
      </colBreaks>
      <pageMargins left="0.5" right="0.5" top="0.5" bottom="0.25" header="0" footer="0"/>
      <printOptions horizontalCentered="1" verticalCentered="1"/>
      <pageSetup scale="95" orientation="portrait" r:id="rId3"/>
      <headerFooter alignWithMargins="0"/>
    </customSheetView>
    <customSheetView guid="{26429A53-B624-4AA6-8C8D-667186B058B8}">
      <selection activeCell="P29" sqref="P29"/>
      <colBreaks count="1" manualBreakCount="1">
        <brk id="10" max="1048575" man="1"/>
      </colBreaks>
      <pageMargins left="0.5" right="0.5" top="0.5" bottom="0.25" header="0" footer="0"/>
      <printOptions horizontalCentered="1" verticalCentered="1"/>
      <pageSetup scale="95" orientation="portrait" r:id="rId4"/>
      <headerFooter alignWithMargins="0"/>
    </customSheetView>
    <customSheetView guid="{7390B031-6060-4327-BF01-8B9465EDB6D9}">
      <selection activeCell="P29" sqref="P29"/>
      <colBreaks count="1" manualBreakCount="1">
        <brk id="10" max="1048575" man="1"/>
      </colBreaks>
      <pageMargins left="0.5" right="0.5" top="0.5" bottom="0.25" header="0" footer="0"/>
      <printOptions horizontalCentered="1" verticalCentered="1"/>
      <pageSetup scale="95" orientation="portrait" r:id="rId5"/>
      <headerFooter alignWithMargins="0"/>
    </customSheetView>
    <customSheetView guid="{49D366EC-C851-4932-854D-8EA887B298C5}">
      <selection activeCell="P29" sqref="P29"/>
      <colBreaks count="1" manualBreakCount="1">
        <brk id="10" max="1048575" man="1"/>
      </colBreaks>
      <pageMargins left="0.5" right="0.5" top="0.5" bottom="0.25" header="0" footer="0"/>
      <printOptions horizontalCentered="1" verticalCentered="1"/>
      <pageSetup scale="95" orientation="portrait" r:id="rId6"/>
      <headerFooter alignWithMargins="0"/>
    </customSheetView>
    <customSheetView guid="{F228F194-B0FE-4A91-A927-06A4E89703F0}">
      <selection activeCell="P29" sqref="P29"/>
      <colBreaks count="1" manualBreakCount="1">
        <brk id="10" max="1048575" man="1"/>
      </colBreaks>
      <pageMargins left="0.5" right="0.5" top="0.5" bottom="0.25" header="0" footer="0"/>
      <printOptions horizontalCentered="1" verticalCentered="1"/>
      <pageSetup scale="95" orientation="portrait" r:id="rId7"/>
      <headerFooter alignWithMargins="0"/>
    </customSheetView>
    <customSheetView guid="{A2494C54-8D9D-4A05-9F27-C858173D9692}">
      <selection activeCell="P29" sqref="P29"/>
      <colBreaks count="1" manualBreakCount="1">
        <brk id="10" max="1048575" man="1"/>
      </colBreaks>
      <pageMargins left="0.5" right="0.5" top="0.5" bottom="0.25" header="0" footer="0"/>
      <printOptions horizontalCentered="1" verticalCentered="1"/>
      <pageSetup scale="95" orientation="portrait" r:id="rId8"/>
      <headerFooter alignWithMargins="0"/>
    </customSheetView>
    <customSheetView guid="{74404EEC-CA6A-48B0-B168-B7933282EEB2}">
      <selection activeCell="P29" sqref="P29"/>
      <colBreaks count="1" manualBreakCount="1">
        <brk id="10" max="1048575" man="1"/>
      </colBreaks>
      <pageMargins left="0.5" right="0.5" top="0.5" bottom="0.25" header="0" footer="0"/>
      <printOptions horizontalCentered="1" verticalCentered="1"/>
      <pageSetup scale="95" orientation="portrait" r:id="rId9"/>
      <headerFooter alignWithMargins="0"/>
    </customSheetView>
    <customSheetView guid="{FB19BFAA-60BA-4CC2-92E5-E4C141AE804E}">
      <selection activeCell="P29" sqref="P29"/>
      <colBreaks count="1" manualBreakCount="1">
        <brk id="10" max="1048575" man="1"/>
      </colBreaks>
      <pageMargins left="0.5" right="0.5" top="0.5" bottom="0.25" header="0" footer="0"/>
      <printOptions horizontalCentered="1" verticalCentered="1"/>
      <pageSetup scale="95" orientation="portrait" r:id="rId10"/>
      <headerFooter alignWithMargins="0"/>
    </customSheetView>
    <customSheetView guid="{F56BCD39-3910-4701-BCCF-245589B07D98}">
      <selection activeCell="P29" sqref="P29"/>
      <colBreaks count="1" manualBreakCount="1">
        <brk id="10" max="1048575" man="1"/>
      </colBreaks>
      <pageMargins left="0.5" right="0.5" top="0.5" bottom="0.25" header="0" footer="0"/>
      <printOptions horizontalCentered="1" verticalCentered="1"/>
      <pageSetup scale="95" orientation="portrait" r:id="rId11"/>
      <headerFooter alignWithMargins="0"/>
    </customSheetView>
    <customSheetView guid="{D099E5BD-69C3-4A36-A01A-AB9127CD02AF}" scale="60" showPageBreaks="1" view="pageBreakPreview">
      <selection activeCell="A3" sqref="A3:G3"/>
      <colBreaks count="1" manualBreakCount="1">
        <brk id="10" max="1048575" man="1"/>
      </colBreaks>
      <pageMargins left="0.5" right="0.5" top="0.5" bottom="0.25" header="0" footer="0"/>
      <printOptions horizontalCentered="1" verticalCentered="1"/>
      <pageSetup scale="84" orientation="portrait" r:id="rId12"/>
      <headerFooter alignWithMargins="0"/>
    </customSheetView>
  </customSheetViews>
  <mergeCells count="2">
    <mergeCell ref="D12:E13"/>
    <mergeCell ref="F13:I13"/>
  </mergeCells>
  <printOptions horizontalCentered="1" verticalCentered="1"/>
  <pageMargins left="0.5" right="0.5" top="0.5" bottom="0.25" header="0" footer="0"/>
  <pageSetup scale="84" orientation="portrait" r:id="rId13"/>
  <headerFooter alignWithMargins="0"/>
  <colBreaks count="1" manualBreakCount="1">
    <brk id="10" max="1048575" man="1"/>
  </colBreaks>
  <legacyDrawing r:id="rId14"/>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1"/>
  <sheetViews>
    <sheetView view="pageBreakPreview" zoomScale="60" zoomScaleNormal="100" workbookViewId="0">
      <selection activeCell="A3" sqref="A3:G3"/>
    </sheetView>
  </sheetViews>
  <sheetFormatPr defaultColWidth="8.85546875" defaultRowHeight="12"/>
  <cols>
    <col min="1" max="1" width="3.85546875" style="6" customWidth="1"/>
    <col min="2" max="2" width="6" style="6" customWidth="1"/>
    <col min="3" max="3" width="26.28515625" style="6" customWidth="1"/>
    <col min="4" max="4" width="11.140625" style="6" customWidth="1"/>
    <col min="5" max="5" width="8.5703125" style="6" customWidth="1"/>
    <col min="6" max="6" width="8.42578125" style="6" bestFit="1" customWidth="1"/>
    <col min="7" max="7" width="9.140625" style="6" bestFit="1" customWidth="1"/>
    <col min="8" max="8" width="10.28515625" style="6" bestFit="1" customWidth="1"/>
    <col min="9" max="9" width="13.42578125" style="6" bestFit="1" customWidth="1"/>
    <col min="10" max="10" width="6.7109375" style="6" customWidth="1"/>
    <col min="11" max="11" width="4.7109375" style="6" customWidth="1"/>
    <col min="12" max="12" width="6.140625" style="6" customWidth="1"/>
    <col min="13" max="13" width="16" style="6" bestFit="1" customWidth="1"/>
    <col min="14" max="19" width="9.85546875" style="6" customWidth="1"/>
    <col min="20" max="20" width="4.140625" style="6" customWidth="1"/>
    <col min="21" max="16384" width="8.85546875" style="6"/>
  </cols>
  <sheetData>
    <row r="1" spans="1:20">
      <c r="A1" s="3510">
        <v>100</v>
      </c>
      <c r="B1" s="32"/>
      <c r="C1" s="118"/>
      <c r="E1" s="32"/>
      <c r="G1" s="5"/>
      <c r="I1" s="32"/>
      <c r="J1" s="119" t="s">
        <v>3204</v>
      </c>
      <c r="K1" s="6" t="s">
        <v>3204</v>
      </c>
      <c r="O1" s="32"/>
      <c r="P1" s="32"/>
      <c r="Q1" s="32"/>
      <c r="R1" s="32"/>
      <c r="S1" s="32"/>
      <c r="T1" s="6" t="s">
        <v>3263</v>
      </c>
    </row>
    <row r="2" spans="1:20">
      <c r="A2" s="164" t="s">
        <v>150</v>
      </c>
      <c r="B2" s="165"/>
      <c r="C2" s="165"/>
      <c r="D2" s="165"/>
      <c r="E2" s="165"/>
      <c r="F2" s="165"/>
      <c r="G2" s="165"/>
      <c r="H2" s="165"/>
      <c r="I2" s="165"/>
      <c r="J2" s="166"/>
      <c r="K2" s="164" t="s">
        <v>266</v>
      </c>
      <c r="L2" s="165"/>
      <c r="M2" s="165"/>
      <c r="N2" s="165"/>
      <c r="O2" s="165"/>
      <c r="P2" s="165"/>
      <c r="Q2" s="165"/>
      <c r="R2" s="165"/>
      <c r="S2" s="165"/>
      <c r="T2" s="166"/>
    </row>
    <row r="3" spans="1:20">
      <c r="A3" s="43"/>
      <c r="B3" s="27"/>
      <c r="C3" s="27"/>
      <c r="D3" s="27"/>
      <c r="E3" s="27"/>
      <c r="F3" s="27"/>
      <c r="G3" s="27"/>
      <c r="H3" s="27"/>
      <c r="I3" s="27"/>
      <c r="J3" s="44"/>
      <c r="K3" s="43"/>
      <c r="L3" s="27"/>
      <c r="M3" s="27"/>
      <c r="N3" s="27"/>
      <c r="O3" s="27"/>
      <c r="P3" s="27"/>
      <c r="Q3" s="27"/>
      <c r="R3" s="27"/>
      <c r="S3" s="27"/>
      <c r="T3" s="44"/>
    </row>
    <row r="4" spans="1:20">
      <c r="A4" s="138" t="s">
        <v>40</v>
      </c>
      <c r="B4" s="133"/>
      <c r="C4" s="133"/>
      <c r="D4" s="133"/>
      <c r="E4" s="133"/>
      <c r="F4" s="133"/>
      <c r="G4" s="133"/>
      <c r="H4" s="133"/>
      <c r="I4" s="133"/>
      <c r="J4" s="167"/>
      <c r="K4" s="138" t="s">
        <v>40</v>
      </c>
      <c r="L4" s="133"/>
      <c r="M4" s="133"/>
      <c r="N4" s="133"/>
      <c r="O4" s="133"/>
      <c r="P4" s="133"/>
      <c r="Q4" s="133"/>
      <c r="R4" s="133"/>
      <c r="S4" s="133"/>
      <c r="T4" s="167"/>
    </row>
    <row r="5" spans="1:20">
      <c r="A5" s="12"/>
      <c r="B5" s="12"/>
      <c r="C5" s="12"/>
      <c r="D5" s="136" t="s">
        <v>170</v>
      </c>
      <c r="E5" s="137"/>
      <c r="F5" s="138" t="s">
        <v>171</v>
      </c>
      <c r="G5" s="133"/>
      <c r="H5" s="133"/>
      <c r="I5" s="133"/>
      <c r="J5" s="10"/>
      <c r="K5" s="12"/>
      <c r="L5" s="12"/>
      <c r="M5" s="14" t="s">
        <v>172</v>
      </c>
      <c r="N5" s="138" t="s">
        <v>173</v>
      </c>
      <c r="O5" s="133"/>
      <c r="P5" s="133"/>
      <c r="Q5" s="133"/>
      <c r="R5" s="133"/>
      <c r="S5" s="133"/>
      <c r="T5" s="31"/>
    </row>
    <row r="6" spans="1:20">
      <c r="A6" s="12"/>
      <c r="B6" s="12"/>
      <c r="C6" s="12"/>
      <c r="D6" s="141" t="s">
        <v>174</v>
      </c>
      <c r="E6" s="142"/>
      <c r="F6" s="138" t="s">
        <v>175</v>
      </c>
      <c r="G6" s="133"/>
      <c r="H6" s="133"/>
      <c r="I6" s="133"/>
      <c r="J6" s="12"/>
      <c r="K6" s="12"/>
      <c r="L6" s="12"/>
      <c r="M6" s="16" t="s">
        <v>176</v>
      </c>
      <c r="N6" s="10"/>
      <c r="O6" s="10"/>
      <c r="P6" s="136" t="s">
        <v>177</v>
      </c>
      <c r="Q6" s="137"/>
      <c r="R6" s="10"/>
      <c r="S6" s="10"/>
      <c r="T6" s="10"/>
    </row>
    <row r="7" spans="1:20">
      <c r="A7" s="12"/>
      <c r="B7" s="12"/>
      <c r="C7" s="12"/>
      <c r="D7" s="13"/>
      <c r="E7" s="13"/>
      <c r="F7" s="13"/>
      <c r="G7" s="13"/>
      <c r="H7" s="13" t="s">
        <v>48</v>
      </c>
      <c r="I7" s="13" t="s">
        <v>178</v>
      </c>
      <c r="J7" s="13"/>
      <c r="K7" s="13"/>
      <c r="L7" s="13"/>
      <c r="M7" s="14" t="s">
        <v>45</v>
      </c>
      <c r="N7" s="13"/>
      <c r="O7" s="13"/>
      <c r="P7" s="146" t="s">
        <v>18</v>
      </c>
      <c r="Q7" s="42"/>
      <c r="R7" s="13" t="s">
        <v>51</v>
      </c>
      <c r="S7" s="13"/>
      <c r="T7" s="13"/>
    </row>
    <row r="8" spans="1:20">
      <c r="A8" s="12"/>
      <c r="B8" s="12"/>
      <c r="C8" s="12"/>
      <c r="D8" s="13"/>
      <c r="E8" s="13"/>
      <c r="F8" s="13"/>
      <c r="G8" s="13"/>
      <c r="H8" s="13" t="s">
        <v>53</v>
      </c>
      <c r="I8" s="13" t="s">
        <v>179</v>
      </c>
      <c r="J8" s="13"/>
      <c r="K8" s="13"/>
      <c r="L8" s="13"/>
      <c r="M8" s="13" t="s">
        <v>47</v>
      </c>
      <c r="N8" s="13"/>
      <c r="O8" s="13"/>
      <c r="P8" s="141" t="s">
        <v>180</v>
      </c>
      <c r="Q8" s="142"/>
      <c r="R8" s="13" t="s">
        <v>181</v>
      </c>
      <c r="S8" s="13"/>
      <c r="T8" s="13"/>
    </row>
    <row r="9" spans="1:20">
      <c r="A9" s="12"/>
      <c r="B9" s="12"/>
      <c r="C9" s="12"/>
      <c r="D9" s="13"/>
      <c r="E9" s="13"/>
      <c r="F9" s="13" t="s">
        <v>58</v>
      </c>
      <c r="G9" s="13"/>
      <c r="H9" s="13" t="s">
        <v>59</v>
      </c>
      <c r="I9" s="13" t="s">
        <v>49</v>
      </c>
      <c r="J9" s="13"/>
      <c r="K9" s="13"/>
      <c r="L9" s="13"/>
      <c r="M9" s="13" t="s">
        <v>50</v>
      </c>
      <c r="N9" s="13"/>
      <c r="O9" s="13"/>
      <c r="P9" s="13"/>
      <c r="Q9" s="10"/>
      <c r="R9" s="13" t="s">
        <v>183</v>
      </c>
      <c r="S9" s="13"/>
      <c r="T9" s="13"/>
    </row>
    <row r="10" spans="1:20">
      <c r="A10" s="12"/>
      <c r="B10" s="12"/>
      <c r="C10" s="13" t="s">
        <v>184</v>
      </c>
      <c r="D10" s="13"/>
      <c r="E10" s="13"/>
      <c r="F10" s="13" t="s">
        <v>65</v>
      </c>
      <c r="G10" s="13" t="s">
        <v>58</v>
      </c>
      <c r="H10" s="13" t="s">
        <v>64</v>
      </c>
      <c r="I10" s="13" t="s">
        <v>186</v>
      </c>
      <c r="J10" s="13"/>
      <c r="K10" s="13"/>
      <c r="L10" s="13"/>
      <c r="M10" s="13" t="s">
        <v>187</v>
      </c>
      <c r="N10" s="13" t="s">
        <v>67</v>
      </c>
      <c r="O10" s="13" t="s">
        <v>68</v>
      </c>
      <c r="P10" s="13"/>
      <c r="Q10" s="13"/>
      <c r="R10" s="13" t="s">
        <v>188</v>
      </c>
      <c r="S10" s="13" t="s">
        <v>68</v>
      </c>
      <c r="T10" s="13"/>
    </row>
    <row r="11" spans="1:20">
      <c r="A11" s="13" t="s">
        <v>7</v>
      </c>
      <c r="B11" s="13" t="s">
        <v>71</v>
      </c>
      <c r="C11" s="13" t="s">
        <v>77</v>
      </c>
      <c r="D11" s="13" t="s">
        <v>267</v>
      </c>
      <c r="E11" s="13" t="s">
        <v>190</v>
      </c>
      <c r="F11" s="13" t="s">
        <v>191</v>
      </c>
      <c r="G11" s="13" t="s">
        <v>63</v>
      </c>
      <c r="H11" s="13" t="s">
        <v>192</v>
      </c>
      <c r="I11" s="13" t="s">
        <v>193</v>
      </c>
      <c r="J11" s="13" t="s">
        <v>7</v>
      </c>
      <c r="K11" s="13" t="s">
        <v>7</v>
      </c>
      <c r="L11" s="13" t="s">
        <v>71</v>
      </c>
      <c r="M11" s="13" t="s">
        <v>194</v>
      </c>
      <c r="N11" s="13" t="s">
        <v>77</v>
      </c>
      <c r="O11" s="13" t="s">
        <v>73</v>
      </c>
      <c r="P11" s="13" t="s">
        <v>267</v>
      </c>
      <c r="Q11" s="13" t="s">
        <v>190</v>
      </c>
      <c r="R11" s="13" t="s">
        <v>195</v>
      </c>
      <c r="S11" s="13" t="s">
        <v>196</v>
      </c>
      <c r="T11" s="13" t="s">
        <v>7</v>
      </c>
    </row>
    <row r="12" spans="1:20">
      <c r="A12" s="13" t="s">
        <v>17</v>
      </c>
      <c r="B12" s="13" t="s">
        <v>79</v>
      </c>
      <c r="C12" s="13" t="s">
        <v>197</v>
      </c>
      <c r="D12" s="13" t="s">
        <v>268</v>
      </c>
      <c r="E12" s="13" t="s">
        <v>199</v>
      </c>
      <c r="F12" s="13" t="s">
        <v>200</v>
      </c>
      <c r="G12" s="13" t="s">
        <v>201</v>
      </c>
      <c r="H12" s="13" t="s">
        <v>202</v>
      </c>
      <c r="I12" s="13" t="s">
        <v>194</v>
      </c>
      <c r="J12" s="13" t="s">
        <v>17</v>
      </c>
      <c r="K12" s="13" t="s">
        <v>17</v>
      </c>
      <c r="L12" s="13" t="s">
        <v>79</v>
      </c>
      <c r="M12" s="13" t="s">
        <v>76</v>
      </c>
      <c r="N12" s="13" t="s">
        <v>85</v>
      </c>
      <c r="O12" s="13" t="s">
        <v>83</v>
      </c>
      <c r="P12" s="13" t="s">
        <v>268</v>
      </c>
      <c r="Q12" s="13" t="s">
        <v>199</v>
      </c>
      <c r="R12" s="13" t="s">
        <v>203</v>
      </c>
      <c r="S12" s="13" t="s">
        <v>199</v>
      </c>
      <c r="T12" s="13" t="s">
        <v>17</v>
      </c>
    </row>
    <row r="13" spans="1:20">
      <c r="A13" s="13"/>
      <c r="B13" s="13"/>
      <c r="C13" s="13"/>
      <c r="D13" s="13"/>
      <c r="E13" s="13"/>
      <c r="F13" s="13"/>
      <c r="G13" s="13"/>
      <c r="H13" s="13" t="s">
        <v>84</v>
      </c>
      <c r="I13" s="13" t="s">
        <v>201</v>
      </c>
      <c r="J13" s="13"/>
      <c r="K13" s="13"/>
      <c r="L13" s="13"/>
      <c r="M13" s="13" t="s">
        <v>49</v>
      </c>
      <c r="N13" s="13"/>
      <c r="O13" s="13"/>
      <c r="P13" s="13"/>
      <c r="Q13" s="12"/>
      <c r="R13" s="13"/>
      <c r="S13" s="13"/>
      <c r="T13" s="13"/>
    </row>
    <row r="14" spans="1:20" ht="12.75" thickBot="1">
      <c r="A14" s="15"/>
      <c r="B14" s="15"/>
      <c r="C14" s="16" t="s">
        <v>24</v>
      </c>
      <c r="D14" s="16" t="s">
        <v>25</v>
      </c>
      <c r="E14" s="16" t="s">
        <v>26</v>
      </c>
      <c r="F14" s="16" t="s">
        <v>27</v>
      </c>
      <c r="G14" s="16" t="s">
        <v>28</v>
      </c>
      <c r="H14" s="16" t="s">
        <v>29</v>
      </c>
      <c r="I14" s="16" t="s">
        <v>30</v>
      </c>
      <c r="J14" s="15"/>
      <c r="K14" s="15"/>
      <c r="L14" s="15"/>
      <c r="M14" s="16" t="s">
        <v>31</v>
      </c>
      <c r="N14" s="16" t="s">
        <v>32</v>
      </c>
      <c r="O14" s="16" t="s">
        <v>89</v>
      </c>
      <c r="P14" s="16" t="s">
        <v>90</v>
      </c>
      <c r="Q14" s="16" t="s">
        <v>91</v>
      </c>
      <c r="R14" s="16" t="s">
        <v>204</v>
      </c>
      <c r="S14" s="16" t="s">
        <v>205</v>
      </c>
      <c r="T14" s="16"/>
    </row>
    <row r="15" spans="1:20">
      <c r="A15" s="12"/>
      <c r="B15" s="12"/>
      <c r="C15" s="13" t="s">
        <v>269</v>
      </c>
      <c r="D15" s="150"/>
      <c r="E15" s="21"/>
      <c r="F15" s="21"/>
      <c r="G15" s="21"/>
      <c r="H15" s="21"/>
      <c r="I15" s="151"/>
      <c r="J15" s="12"/>
      <c r="K15" s="12"/>
      <c r="L15" s="12"/>
      <c r="M15" s="150"/>
      <c r="N15" s="21"/>
      <c r="O15" s="21"/>
      <c r="P15" s="21"/>
      <c r="Q15" s="21"/>
      <c r="R15" s="21"/>
      <c r="S15" s="151"/>
      <c r="T15" s="12"/>
    </row>
    <row r="16" spans="1:20">
      <c r="A16" s="13"/>
      <c r="B16" s="12"/>
      <c r="C16" s="12" t="s">
        <v>270</v>
      </c>
      <c r="D16" s="152"/>
      <c r="E16" s="12"/>
      <c r="F16" s="12"/>
      <c r="G16" s="12"/>
      <c r="H16" s="12"/>
      <c r="I16" s="153"/>
      <c r="J16" s="13"/>
      <c r="K16" s="13"/>
      <c r="L16" s="12"/>
      <c r="M16" s="152"/>
      <c r="N16" s="12"/>
      <c r="O16" s="12"/>
      <c r="P16" s="12"/>
      <c r="Q16" s="12"/>
      <c r="R16" s="12"/>
      <c r="S16" s="153"/>
      <c r="T16" s="13"/>
    </row>
    <row r="17" spans="1:20">
      <c r="A17" s="16">
        <v>56</v>
      </c>
      <c r="B17" s="15"/>
      <c r="C17" s="15" t="s">
        <v>271</v>
      </c>
      <c r="D17" s="157" t="s">
        <v>104</v>
      </c>
      <c r="E17" s="15"/>
      <c r="F17" s="15"/>
      <c r="G17" s="15"/>
      <c r="H17" s="15"/>
      <c r="I17" s="155"/>
      <c r="J17" s="16">
        <v>56</v>
      </c>
      <c r="K17" s="16">
        <v>56</v>
      </c>
      <c r="L17" s="15"/>
      <c r="M17" s="157"/>
      <c r="N17" s="16"/>
      <c r="O17" s="16"/>
      <c r="P17" s="16" t="s">
        <v>104</v>
      </c>
      <c r="Q17" s="16"/>
      <c r="R17" s="16"/>
      <c r="S17" s="168"/>
      <c r="T17" s="16">
        <v>56</v>
      </c>
    </row>
    <row r="18" spans="1:20">
      <c r="A18" s="13"/>
      <c r="B18" s="12"/>
      <c r="C18" s="12" t="s">
        <v>272</v>
      </c>
      <c r="D18" s="152"/>
      <c r="E18" s="12"/>
      <c r="F18" s="12"/>
      <c r="G18" s="12"/>
      <c r="H18" s="12"/>
      <c r="I18" s="153"/>
      <c r="J18" s="13"/>
      <c r="K18" s="13"/>
      <c r="L18" s="12"/>
      <c r="M18" s="152"/>
      <c r="N18" s="12"/>
      <c r="O18" s="12"/>
      <c r="P18" s="12"/>
      <c r="Q18" s="12"/>
      <c r="R18" s="12"/>
      <c r="S18" s="153"/>
      <c r="T18" s="13"/>
    </row>
    <row r="19" spans="1:20">
      <c r="A19" s="16">
        <v>57</v>
      </c>
      <c r="B19" s="15"/>
      <c r="C19" s="15" t="s">
        <v>273</v>
      </c>
      <c r="D19" s="157" t="s">
        <v>104</v>
      </c>
      <c r="E19" s="15"/>
      <c r="F19" s="15"/>
      <c r="G19" s="15"/>
      <c r="H19" s="15"/>
      <c r="I19" s="155"/>
      <c r="J19" s="16">
        <v>57</v>
      </c>
      <c r="K19" s="16">
        <v>57</v>
      </c>
      <c r="L19" s="15"/>
      <c r="M19" s="154"/>
      <c r="N19" s="16"/>
      <c r="O19" s="16"/>
      <c r="P19" s="16" t="s">
        <v>104</v>
      </c>
      <c r="Q19" s="16"/>
      <c r="R19" s="16"/>
      <c r="S19" s="168"/>
      <c r="T19" s="16">
        <v>57</v>
      </c>
    </row>
    <row r="20" spans="1:20" ht="12.75" thickBot="1">
      <c r="A20" s="16">
        <v>58</v>
      </c>
      <c r="B20" s="15"/>
      <c r="C20" s="15" t="s">
        <v>274</v>
      </c>
      <c r="D20" s="169" t="s">
        <v>104</v>
      </c>
      <c r="E20" s="159"/>
      <c r="F20" s="159"/>
      <c r="G20" s="159"/>
      <c r="H20" s="159"/>
      <c r="I20" s="160"/>
      <c r="J20" s="16">
        <v>58</v>
      </c>
      <c r="K20" s="16">
        <v>58</v>
      </c>
      <c r="L20" s="15"/>
      <c r="M20" s="158"/>
      <c r="N20" s="170"/>
      <c r="O20" s="170"/>
      <c r="P20" s="170" t="s">
        <v>104</v>
      </c>
      <c r="Q20" s="170"/>
      <c r="R20" s="170"/>
      <c r="S20" s="171"/>
      <c r="T20" s="16">
        <v>58</v>
      </c>
    </row>
    <row r="21" spans="1:20">
      <c r="A21" s="12"/>
      <c r="B21" s="12"/>
      <c r="C21" s="13" t="s">
        <v>275</v>
      </c>
      <c r="D21" s="27"/>
      <c r="E21" s="12"/>
      <c r="F21" s="27"/>
      <c r="G21" s="12"/>
      <c r="H21" s="12"/>
      <c r="I21" s="12"/>
      <c r="J21" s="12"/>
      <c r="K21" s="12"/>
      <c r="L21" s="12"/>
      <c r="M21" s="27"/>
      <c r="N21" s="12"/>
      <c r="O21" s="12"/>
      <c r="P21" s="12"/>
      <c r="Q21" s="12"/>
      <c r="R21" s="27"/>
      <c r="S21" s="12"/>
      <c r="T21" s="12"/>
    </row>
    <row r="22" spans="1:20">
      <c r="A22" s="13"/>
      <c r="B22" s="12"/>
      <c r="C22" s="13" t="s">
        <v>276</v>
      </c>
      <c r="D22" s="12"/>
      <c r="E22" s="12"/>
      <c r="F22" s="12"/>
      <c r="G22" s="12"/>
      <c r="H22" s="12"/>
      <c r="I22" s="12"/>
      <c r="J22" s="13"/>
      <c r="K22" s="13"/>
      <c r="L22" s="12"/>
      <c r="M22" s="12"/>
      <c r="N22" s="12"/>
      <c r="O22" s="12"/>
      <c r="P22" s="12"/>
      <c r="Q22" s="12"/>
      <c r="R22" s="12"/>
      <c r="S22" s="12"/>
      <c r="T22" s="13"/>
    </row>
    <row r="23" spans="1:20">
      <c r="A23" s="16">
        <v>59</v>
      </c>
      <c r="B23" s="15"/>
      <c r="C23" s="15" t="s">
        <v>277</v>
      </c>
      <c r="D23" s="15"/>
      <c r="E23" s="15"/>
      <c r="F23" s="15"/>
      <c r="G23" s="15"/>
      <c r="H23" s="15"/>
      <c r="I23" s="15"/>
      <c r="J23" s="16">
        <v>59</v>
      </c>
      <c r="K23" s="16">
        <v>59</v>
      </c>
      <c r="L23" s="15"/>
      <c r="M23" s="15"/>
      <c r="N23" s="16"/>
      <c r="O23" s="16"/>
      <c r="P23" s="16"/>
      <c r="Q23" s="16"/>
      <c r="R23" s="16"/>
      <c r="S23" s="16"/>
      <c r="T23" s="16">
        <v>59</v>
      </c>
    </row>
    <row r="24" spans="1:20">
      <c r="A24" s="16">
        <v>60</v>
      </c>
      <c r="B24" s="15"/>
      <c r="C24" s="15" t="s">
        <v>278</v>
      </c>
      <c r="D24" s="15"/>
      <c r="E24" s="15"/>
      <c r="F24" s="15"/>
      <c r="G24" s="15"/>
      <c r="H24" s="15"/>
      <c r="I24" s="15"/>
      <c r="J24" s="16">
        <v>60</v>
      </c>
      <c r="K24" s="16">
        <v>60</v>
      </c>
      <c r="L24" s="15"/>
      <c r="M24" s="15"/>
      <c r="N24" s="16"/>
      <c r="O24" s="16"/>
      <c r="P24" s="16"/>
      <c r="Q24" s="16"/>
      <c r="R24" s="16"/>
      <c r="S24" s="16"/>
      <c r="T24" s="16">
        <v>60</v>
      </c>
    </row>
    <row r="25" spans="1:20">
      <c r="A25" s="16">
        <v>61</v>
      </c>
      <c r="B25" s="15"/>
      <c r="C25" s="15" t="s">
        <v>279</v>
      </c>
      <c r="D25" s="15"/>
      <c r="E25" s="15"/>
      <c r="F25" s="15"/>
      <c r="G25" s="15"/>
      <c r="H25" s="15"/>
      <c r="I25" s="15"/>
      <c r="J25" s="16">
        <v>61</v>
      </c>
      <c r="K25" s="16">
        <v>61</v>
      </c>
      <c r="L25" s="15"/>
      <c r="M25" s="15"/>
      <c r="N25" s="16"/>
      <c r="O25" s="16"/>
      <c r="P25" s="16"/>
      <c r="Q25" s="16"/>
      <c r="R25" s="16"/>
      <c r="S25" s="16"/>
      <c r="T25" s="16">
        <v>61</v>
      </c>
    </row>
    <row r="26" spans="1:20">
      <c r="A26" s="16">
        <v>62</v>
      </c>
      <c r="B26" s="15"/>
      <c r="C26" s="15" t="s">
        <v>280</v>
      </c>
      <c r="D26" s="15"/>
      <c r="E26" s="15"/>
      <c r="F26" s="15"/>
      <c r="G26" s="15"/>
      <c r="H26" s="15"/>
      <c r="I26" s="15"/>
      <c r="J26" s="16">
        <v>62</v>
      </c>
      <c r="K26" s="16">
        <v>62</v>
      </c>
      <c r="L26" s="15"/>
      <c r="M26" s="15"/>
      <c r="N26" s="16"/>
      <c r="O26" s="16"/>
      <c r="P26" s="16"/>
      <c r="Q26" s="16"/>
      <c r="R26" s="16"/>
      <c r="S26" s="16"/>
      <c r="T26" s="16">
        <v>62</v>
      </c>
    </row>
    <row r="27" spans="1:20">
      <c r="A27" s="16">
        <v>63</v>
      </c>
      <c r="B27" s="15"/>
      <c r="C27" s="15" t="s">
        <v>281</v>
      </c>
      <c r="D27" s="15"/>
      <c r="E27" s="15"/>
      <c r="F27" s="15"/>
      <c r="G27" s="15"/>
      <c r="H27" s="15"/>
      <c r="I27" s="15"/>
      <c r="J27" s="16">
        <v>63</v>
      </c>
      <c r="K27" s="16">
        <v>63</v>
      </c>
      <c r="L27" s="15"/>
      <c r="M27" s="15"/>
      <c r="N27" s="16"/>
      <c r="O27" s="16"/>
      <c r="P27" s="16"/>
      <c r="Q27" s="16"/>
      <c r="R27" s="16"/>
      <c r="S27" s="16"/>
      <c r="T27" s="16">
        <v>63</v>
      </c>
    </row>
    <row r="28" spans="1:20">
      <c r="A28" s="16">
        <v>64</v>
      </c>
      <c r="B28" s="15"/>
      <c r="C28" s="15" t="s">
        <v>282</v>
      </c>
      <c r="D28" s="15"/>
      <c r="E28" s="15"/>
      <c r="F28" s="15"/>
      <c r="G28" s="15"/>
      <c r="H28" s="15"/>
      <c r="I28" s="15"/>
      <c r="J28" s="16">
        <v>64</v>
      </c>
      <c r="K28" s="16">
        <v>64</v>
      </c>
      <c r="L28" s="15"/>
      <c r="M28" s="15"/>
      <c r="N28" s="16"/>
      <c r="O28" s="16"/>
      <c r="P28" s="16"/>
      <c r="Q28" s="16"/>
      <c r="R28" s="16"/>
      <c r="S28" s="16"/>
      <c r="T28" s="16">
        <v>64</v>
      </c>
    </row>
    <row r="29" spans="1:20">
      <c r="A29" s="16">
        <v>65</v>
      </c>
      <c r="B29" s="15"/>
      <c r="C29" s="15" t="s">
        <v>283</v>
      </c>
      <c r="D29" s="15"/>
      <c r="E29" s="15"/>
      <c r="F29" s="15"/>
      <c r="G29" s="15"/>
      <c r="H29" s="15"/>
      <c r="I29" s="15"/>
      <c r="J29" s="16">
        <v>65</v>
      </c>
      <c r="K29" s="16">
        <v>65</v>
      </c>
      <c r="L29" s="15"/>
      <c r="M29" s="15"/>
      <c r="N29" s="16"/>
      <c r="O29" s="16"/>
      <c r="P29" s="16"/>
      <c r="Q29" s="16"/>
      <c r="R29" s="16"/>
      <c r="S29" s="16"/>
      <c r="T29" s="16">
        <v>65</v>
      </c>
    </row>
    <row r="30" spans="1:20">
      <c r="A30" s="16">
        <v>66</v>
      </c>
      <c r="B30" s="15"/>
      <c r="C30" s="15" t="s">
        <v>284</v>
      </c>
      <c r="D30" s="15"/>
      <c r="E30" s="15"/>
      <c r="F30" s="15"/>
      <c r="G30" s="15"/>
      <c r="H30" s="15"/>
      <c r="I30" s="15"/>
      <c r="J30" s="16">
        <v>66</v>
      </c>
      <c r="K30" s="16">
        <v>66</v>
      </c>
      <c r="L30" s="15"/>
      <c r="M30" s="15"/>
      <c r="N30" s="16"/>
      <c r="O30" s="16"/>
      <c r="P30" s="16"/>
      <c r="Q30" s="16"/>
      <c r="R30" s="16"/>
      <c r="S30" s="16"/>
      <c r="T30" s="16">
        <v>66</v>
      </c>
    </row>
    <row r="31" spans="1:20">
      <c r="A31" s="12"/>
      <c r="B31" s="12"/>
      <c r="C31" s="12" t="s">
        <v>285</v>
      </c>
      <c r="D31" s="27"/>
      <c r="E31" s="12"/>
      <c r="F31" s="27"/>
      <c r="G31" s="12"/>
      <c r="H31" s="12"/>
      <c r="I31" s="12"/>
      <c r="J31" s="12"/>
      <c r="K31" s="12"/>
      <c r="L31" s="12"/>
      <c r="M31" s="27"/>
      <c r="N31" s="12"/>
      <c r="O31" s="12"/>
      <c r="P31" s="12"/>
      <c r="Q31" s="12"/>
      <c r="R31" s="27"/>
      <c r="S31" s="12"/>
      <c r="T31" s="12"/>
    </row>
    <row r="32" spans="1:20">
      <c r="A32" s="13">
        <v>67</v>
      </c>
      <c r="B32" s="12"/>
      <c r="C32" s="12" t="s">
        <v>286</v>
      </c>
      <c r="D32" s="12"/>
      <c r="E32" s="12"/>
      <c r="F32" s="12"/>
      <c r="G32" s="12"/>
      <c r="H32" s="12"/>
      <c r="I32" s="12"/>
      <c r="J32" s="13">
        <v>67</v>
      </c>
      <c r="K32" s="13">
        <v>67</v>
      </c>
      <c r="L32" s="12"/>
      <c r="M32" s="12"/>
      <c r="N32" s="12"/>
      <c r="O32" s="12"/>
      <c r="P32" s="12"/>
      <c r="Q32" s="12"/>
      <c r="R32" s="12"/>
      <c r="S32" s="12"/>
      <c r="T32" s="13">
        <v>67</v>
      </c>
    </row>
    <row r="33" spans="1:20">
      <c r="A33" s="16"/>
      <c r="B33" s="15"/>
      <c r="C33" s="15" t="s">
        <v>287</v>
      </c>
      <c r="D33" s="15"/>
      <c r="E33" s="15"/>
      <c r="F33" s="15"/>
      <c r="G33" s="15"/>
      <c r="H33" s="15"/>
      <c r="I33" s="15"/>
      <c r="J33" s="16"/>
      <c r="K33" s="16"/>
      <c r="L33" s="15"/>
      <c r="M33" s="15"/>
      <c r="N33" s="16"/>
      <c r="O33" s="16"/>
      <c r="P33" s="16"/>
      <c r="Q33" s="16"/>
      <c r="R33" s="16"/>
      <c r="S33" s="16"/>
      <c r="T33" s="16"/>
    </row>
    <row r="34" spans="1:20">
      <c r="A34" s="16">
        <v>68</v>
      </c>
      <c r="B34" s="15"/>
      <c r="C34" s="15" t="s">
        <v>288</v>
      </c>
      <c r="D34" s="15"/>
      <c r="E34" s="15"/>
      <c r="F34" s="15"/>
      <c r="G34" s="15"/>
      <c r="H34" s="15"/>
      <c r="I34" s="15"/>
      <c r="J34" s="16">
        <v>68</v>
      </c>
      <c r="K34" s="16">
        <v>68</v>
      </c>
      <c r="L34" s="15"/>
      <c r="M34" s="15"/>
      <c r="N34" s="16"/>
      <c r="O34" s="16"/>
      <c r="P34" s="16"/>
      <c r="Q34" s="16"/>
      <c r="R34" s="16"/>
      <c r="S34" s="16"/>
      <c r="T34" s="16">
        <v>68</v>
      </c>
    </row>
    <row r="35" spans="1:20">
      <c r="A35" s="16">
        <v>69</v>
      </c>
      <c r="B35" s="15"/>
      <c r="C35" s="15" t="s">
        <v>289</v>
      </c>
      <c r="D35" s="15"/>
      <c r="E35" s="15"/>
      <c r="F35" s="15"/>
      <c r="G35" s="15"/>
      <c r="H35" s="15"/>
      <c r="I35" s="15"/>
      <c r="J35" s="16">
        <v>69</v>
      </c>
      <c r="K35" s="16">
        <v>69</v>
      </c>
      <c r="L35" s="15"/>
      <c r="M35" s="15"/>
      <c r="N35" s="16"/>
      <c r="O35" s="16"/>
      <c r="P35" s="16"/>
      <c r="Q35" s="16"/>
      <c r="R35" s="16"/>
      <c r="S35" s="16"/>
      <c r="T35" s="16">
        <v>69</v>
      </c>
    </row>
    <row r="36" spans="1:20">
      <c r="A36" s="16">
        <v>70</v>
      </c>
      <c r="B36" s="15"/>
      <c r="C36" s="15" t="s">
        <v>290</v>
      </c>
      <c r="D36" s="15"/>
      <c r="E36" s="15"/>
      <c r="F36" s="15"/>
      <c r="G36" s="15"/>
      <c r="H36" s="15"/>
      <c r="I36" s="15"/>
      <c r="J36" s="16">
        <v>70</v>
      </c>
      <c r="K36" s="16">
        <v>70</v>
      </c>
      <c r="L36" s="15"/>
      <c r="M36" s="15"/>
      <c r="N36" s="16"/>
      <c r="O36" s="16"/>
      <c r="P36" s="16"/>
      <c r="Q36" s="16"/>
      <c r="R36" s="16"/>
      <c r="S36" s="16"/>
      <c r="T36" s="16">
        <v>70</v>
      </c>
    </row>
    <row r="37" spans="1:20">
      <c r="A37" s="172"/>
      <c r="B37" s="27" t="s">
        <v>291</v>
      </c>
      <c r="C37" s="38"/>
      <c r="D37" s="38"/>
      <c r="E37" s="38"/>
      <c r="F37" s="38"/>
      <c r="G37" s="38"/>
      <c r="H37" s="38"/>
      <c r="I37" s="38"/>
      <c r="J37" s="39"/>
      <c r="K37" s="37"/>
      <c r="L37" s="38"/>
      <c r="M37" s="38"/>
      <c r="N37" s="38"/>
      <c r="O37" s="38"/>
      <c r="P37" s="38"/>
      <c r="Q37" s="38"/>
      <c r="R37" s="38"/>
      <c r="S37" s="38"/>
      <c r="T37" s="39"/>
    </row>
    <row r="38" spans="1:20">
      <c r="A38" s="146"/>
      <c r="B38" s="27"/>
      <c r="C38" s="41"/>
      <c r="D38" s="41"/>
      <c r="E38" s="41"/>
      <c r="F38" s="41"/>
      <c r="G38" s="41"/>
      <c r="H38" s="41"/>
      <c r="I38" s="41"/>
      <c r="J38" s="42"/>
      <c r="K38" s="146"/>
      <c r="L38" s="41"/>
      <c r="M38" s="41"/>
      <c r="N38" s="41"/>
      <c r="O38" s="41"/>
      <c r="P38" s="41"/>
      <c r="Q38" s="41"/>
      <c r="R38" s="41"/>
      <c r="S38" s="41"/>
      <c r="T38" s="42"/>
    </row>
    <row r="39" spans="1:20">
      <c r="A39" s="3937" t="s">
        <v>37</v>
      </c>
      <c r="B39" s="3938"/>
      <c r="C39" s="3938"/>
      <c r="D39" s="3938"/>
      <c r="E39" s="3938"/>
      <c r="F39" s="3938"/>
      <c r="G39" s="3938"/>
      <c r="H39" s="3938"/>
      <c r="I39" s="3938"/>
      <c r="J39" s="3939"/>
      <c r="K39" s="3937" t="s">
        <v>37</v>
      </c>
      <c r="L39" s="3938"/>
      <c r="M39" s="3938"/>
      <c r="N39" s="3938"/>
      <c r="O39" s="3938"/>
      <c r="P39" s="3938"/>
      <c r="Q39" s="3938"/>
      <c r="R39" s="3938"/>
      <c r="S39" s="3938"/>
      <c r="T39" s="3939"/>
    </row>
    <row r="40" spans="1:20">
      <c r="A40" s="173" t="s">
        <v>292</v>
      </c>
      <c r="B40" s="27"/>
      <c r="C40" s="27"/>
      <c r="D40" s="27"/>
      <c r="E40" s="27"/>
      <c r="F40" s="27"/>
      <c r="G40" s="27"/>
      <c r="H40" s="27"/>
      <c r="I40" s="27"/>
      <c r="J40" s="44"/>
      <c r="K40" s="43"/>
      <c r="L40" s="27"/>
      <c r="M40" s="27"/>
      <c r="N40" s="27"/>
      <c r="O40" s="27"/>
      <c r="P40" s="27"/>
      <c r="Q40" s="27"/>
      <c r="R40" s="27"/>
      <c r="S40" s="27"/>
      <c r="T40" s="44"/>
    </row>
    <row r="41" spans="1:20">
      <c r="A41" s="173"/>
      <c r="B41" s="27"/>
      <c r="C41" s="27"/>
      <c r="D41" s="27"/>
      <c r="E41" s="27"/>
      <c r="F41" s="27"/>
      <c r="G41" s="27"/>
      <c r="H41" s="27"/>
      <c r="I41" s="27"/>
      <c r="J41" s="44"/>
      <c r="K41" s="43"/>
      <c r="L41" s="27"/>
      <c r="M41" s="27"/>
      <c r="N41" s="27"/>
      <c r="O41" s="27"/>
      <c r="P41" s="27"/>
      <c r="Q41" s="27"/>
      <c r="R41" s="27"/>
      <c r="S41" s="27"/>
      <c r="T41" s="44"/>
    </row>
    <row r="42" spans="1:20">
      <c r="A42" s="173"/>
      <c r="B42" s="27"/>
      <c r="C42" s="27"/>
      <c r="D42" s="27"/>
      <c r="E42" s="27"/>
      <c r="F42" s="27"/>
      <c r="G42" s="27"/>
      <c r="H42" s="27"/>
      <c r="I42" s="27"/>
      <c r="J42" s="44"/>
      <c r="K42" s="43"/>
      <c r="L42" s="27"/>
      <c r="M42" s="27"/>
      <c r="N42" s="27"/>
      <c r="O42" s="27"/>
      <c r="P42" s="27"/>
      <c r="Q42" s="27"/>
      <c r="R42" s="27"/>
      <c r="S42" s="27"/>
      <c r="T42" s="44"/>
    </row>
    <row r="43" spans="1:20">
      <c r="A43" s="3937"/>
      <c r="B43" s="3938"/>
      <c r="C43" s="3938"/>
      <c r="D43" s="3938"/>
      <c r="E43" s="3938"/>
      <c r="F43" s="3938"/>
      <c r="G43" s="3938"/>
      <c r="H43" s="3938"/>
      <c r="I43" s="3938"/>
      <c r="J43" s="3939"/>
      <c r="K43" s="3937"/>
      <c r="L43" s="3938"/>
      <c r="M43" s="3938"/>
      <c r="N43" s="3938"/>
      <c r="O43" s="3938"/>
      <c r="P43" s="3938"/>
      <c r="Q43" s="3938"/>
      <c r="R43" s="3938"/>
      <c r="S43" s="3938"/>
      <c r="T43" s="3939"/>
    </row>
    <row r="44" spans="1:20">
      <c r="A44" s="173"/>
      <c r="B44" s="27"/>
      <c r="C44" s="27"/>
      <c r="D44" s="27"/>
      <c r="E44" s="27"/>
      <c r="F44" s="27"/>
      <c r="G44" s="27"/>
      <c r="H44" s="27"/>
      <c r="I44" s="27"/>
      <c r="J44" s="44"/>
      <c r="K44" s="43"/>
      <c r="L44" s="27"/>
      <c r="M44" s="27"/>
      <c r="N44" s="27"/>
      <c r="O44" s="27"/>
      <c r="P44" s="27"/>
      <c r="Q44" s="27"/>
      <c r="R44" s="27"/>
      <c r="S44" s="27"/>
      <c r="T44" s="44"/>
    </row>
    <row r="45" spans="1:20">
      <c r="A45" s="173"/>
      <c r="B45" s="27"/>
      <c r="C45" s="27"/>
      <c r="D45" s="27"/>
      <c r="E45" s="27"/>
      <c r="F45" s="27"/>
      <c r="G45" s="27"/>
      <c r="H45" s="27"/>
      <c r="I45" s="27"/>
      <c r="J45" s="44"/>
      <c r="K45" s="43"/>
      <c r="L45" s="27"/>
      <c r="M45" s="27"/>
      <c r="N45" s="27"/>
      <c r="O45" s="27"/>
      <c r="P45" s="27"/>
      <c r="Q45" s="27"/>
      <c r="R45" s="27"/>
      <c r="S45" s="27"/>
      <c r="T45" s="44"/>
    </row>
    <row r="46" spans="1:20">
      <c r="A46" s="173"/>
      <c r="B46" s="27"/>
      <c r="C46" s="27"/>
      <c r="D46" s="27"/>
      <c r="E46" s="27"/>
      <c r="F46" s="27"/>
      <c r="G46" s="27"/>
      <c r="H46" s="27"/>
      <c r="I46" s="27"/>
      <c r="J46" s="44"/>
      <c r="K46" s="43"/>
      <c r="L46" s="27"/>
      <c r="M46" s="27"/>
      <c r="N46" s="27"/>
      <c r="O46" s="27"/>
      <c r="P46" s="27"/>
      <c r="Q46" s="27"/>
      <c r="R46" s="27"/>
      <c r="S46" s="27"/>
      <c r="T46" s="44"/>
    </row>
    <row r="47" spans="1:20">
      <c r="A47" s="173"/>
      <c r="B47" s="27"/>
      <c r="C47" s="27"/>
      <c r="D47" s="27"/>
      <c r="E47" s="27"/>
      <c r="F47" s="27"/>
      <c r="G47" s="27"/>
      <c r="H47" s="27"/>
      <c r="I47" s="27"/>
      <c r="J47" s="44"/>
      <c r="K47" s="43"/>
      <c r="L47" s="27"/>
      <c r="M47" s="27"/>
      <c r="N47" s="27"/>
      <c r="O47" s="27"/>
      <c r="P47" s="27"/>
      <c r="Q47" s="27"/>
      <c r="R47" s="27"/>
      <c r="S47" s="27"/>
      <c r="T47" s="44"/>
    </row>
    <row r="48" spans="1:20">
      <c r="A48" s="173"/>
      <c r="B48" s="27"/>
      <c r="C48" s="27"/>
      <c r="D48" s="27"/>
      <c r="E48" s="27"/>
      <c r="F48" s="27"/>
      <c r="G48" s="27"/>
      <c r="H48" s="27"/>
      <c r="I48" s="27"/>
      <c r="J48" s="44"/>
      <c r="K48" s="43"/>
      <c r="L48" s="27"/>
      <c r="M48" s="27"/>
      <c r="N48" s="27"/>
      <c r="O48" s="27"/>
      <c r="P48" s="27"/>
      <c r="Q48" s="27"/>
      <c r="R48" s="27"/>
      <c r="S48" s="27"/>
      <c r="T48" s="44"/>
    </row>
    <row r="49" spans="1:20">
      <c r="A49" s="173"/>
      <c r="B49" s="27"/>
      <c r="C49" s="27"/>
      <c r="D49" s="27"/>
      <c r="E49" s="27"/>
      <c r="F49" s="27"/>
      <c r="G49" s="27"/>
      <c r="H49" s="27"/>
      <c r="I49" s="27"/>
      <c r="J49" s="44"/>
      <c r="K49" s="43"/>
      <c r="L49" s="27"/>
      <c r="M49" s="27"/>
      <c r="N49" s="27"/>
      <c r="O49" s="27"/>
      <c r="P49" s="27"/>
      <c r="Q49" s="27"/>
      <c r="R49" s="27"/>
      <c r="S49" s="27"/>
      <c r="T49" s="44"/>
    </row>
    <row r="50" spans="1:20">
      <c r="A50" s="173"/>
      <c r="B50" s="27"/>
      <c r="C50" s="27"/>
      <c r="D50" s="27"/>
      <c r="E50" s="27"/>
      <c r="F50" s="27"/>
      <c r="G50" s="27"/>
      <c r="H50" s="27"/>
      <c r="I50" s="27"/>
      <c r="J50" s="44"/>
      <c r="K50" s="43"/>
      <c r="L50" s="27"/>
      <c r="M50" s="27"/>
      <c r="N50" s="27"/>
      <c r="O50" s="27"/>
      <c r="P50" s="27"/>
      <c r="Q50" s="27"/>
      <c r="R50" s="27"/>
      <c r="S50" s="27"/>
      <c r="T50" s="44"/>
    </row>
    <row r="51" spans="1:20">
      <c r="A51" s="173"/>
      <c r="B51" s="27"/>
      <c r="C51" s="27"/>
      <c r="D51" s="27"/>
      <c r="E51" s="27"/>
      <c r="F51" s="27"/>
      <c r="G51" s="27"/>
      <c r="H51" s="27"/>
      <c r="I51" s="27"/>
      <c r="J51" s="44"/>
      <c r="K51" s="43"/>
      <c r="L51" s="27"/>
      <c r="M51" s="27"/>
      <c r="N51" s="27"/>
      <c r="O51" s="27"/>
      <c r="P51" s="27"/>
      <c r="Q51" s="27"/>
      <c r="R51" s="27"/>
      <c r="S51" s="27"/>
      <c r="T51" s="44"/>
    </row>
    <row r="52" spans="1:20">
      <c r="A52" s="173"/>
      <c r="B52" s="27"/>
      <c r="C52" s="27"/>
      <c r="D52" s="27"/>
      <c r="E52" s="27"/>
      <c r="F52" s="27"/>
      <c r="G52" s="27"/>
      <c r="H52" s="27"/>
      <c r="I52" s="27"/>
      <c r="J52" s="44"/>
      <c r="K52" s="43"/>
      <c r="L52" s="27"/>
      <c r="M52" s="27"/>
      <c r="N52" s="27"/>
      <c r="O52" s="27"/>
      <c r="P52" s="27"/>
      <c r="Q52" s="27"/>
      <c r="R52" s="27"/>
      <c r="S52" s="27"/>
      <c r="T52" s="44"/>
    </row>
    <row r="53" spans="1:20">
      <c r="A53" s="173"/>
      <c r="B53" s="27"/>
      <c r="C53" s="27"/>
      <c r="D53" s="27"/>
      <c r="E53" s="27"/>
      <c r="F53" s="27"/>
      <c r="G53" s="27"/>
      <c r="H53" s="27"/>
      <c r="I53" s="27"/>
      <c r="J53" s="44"/>
      <c r="K53" s="43"/>
      <c r="L53" s="27"/>
      <c r="M53" s="27"/>
      <c r="N53" s="27"/>
      <c r="O53" s="27"/>
      <c r="P53" s="27"/>
      <c r="Q53" s="27"/>
      <c r="R53" s="27"/>
      <c r="S53" s="27"/>
      <c r="T53" s="44"/>
    </row>
    <row r="54" spans="1:20">
      <c r="A54" s="173"/>
      <c r="B54" s="27"/>
      <c r="C54" s="27"/>
      <c r="D54" s="27"/>
      <c r="E54" s="27"/>
      <c r="F54" s="27"/>
      <c r="G54" s="27"/>
      <c r="H54" s="27"/>
      <c r="I54" s="27"/>
      <c r="J54" s="44"/>
      <c r="K54" s="43"/>
      <c r="L54" s="27"/>
      <c r="M54" s="27"/>
      <c r="N54" s="27"/>
      <c r="O54" s="27"/>
      <c r="P54" s="27"/>
      <c r="Q54" s="27"/>
      <c r="R54" s="27"/>
      <c r="S54" s="27"/>
      <c r="T54" s="44"/>
    </row>
    <row r="55" spans="1:20">
      <c r="A55" s="173"/>
      <c r="B55" s="27"/>
      <c r="C55" s="27"/>
      <c r="D55" s="27"/>
      <c r="E55" s="27"/>
      <c r="F55" s="27"/>
      <c r="G55" s="27"/>
      <c r="H55" s="27"/>
      <c r="I55" s="27"/>
      <c r="J55" s="44"/>
      <c r="K55" s="43"/>
      <c r="L55" s="27"/>
      <c r="M55" s="27"/>
      <c r="N55" s="27"/>
      <c r="O55" s="27"/>
      <c r="P55" s="27"/>
      <c r="Q55" s="27"/>
      <c r="R55" s="27"/>
      <c r="S55" s="27"/>
      <c r="T55" s="44"/>
    </row>
    <row r="56" spans="1:20">
      <c r="A56" s="173"/>
      <c r="B56" s="27"/>
      <c r="C56" s="27"/>
      <c r="D56" s="27"/>
      <c r="E56" s="27"/>
      <c r="F56" s="27"/>
      <c r="G56" s="27"/>
      <c r="H56" s="27"/>
      <c r="I56" s="27"/>
      <c r="J56" s="44"/>
      <c r="K56" s="43"/>
      <c r="L56" s="27"/>
      <c r="M56" s="27"/>
      <c r="N56" s="27"/>
      <c r="O56" s="27"/>
      <c r="P56" s="27"/>
      <c r="Q56" s="27"/>
      <c r="R56" s="27"/>
      <c r="S56" s="27"/>
      <c r="T56" s="44"/>
    </row>
    <row r="57" spans="1:20">
      <c r="A57" s="173"/>
      <c r="B57" s="27"/>
      <c r="C57" s="27"/>
      <c r="D57" s="27"/>
      <c r="E57" s="27"/>
      <c r="F57" s="27"/>
      <c r="G57" s="27"/>
      <c r="H57" s="27"/>
      <c r="I57" s="27"/>
      <c r="J57" s="44"/>
      <c r="K57" s="43"/>
      <c r="L57" s="27"/>
      <c r="M57" s="27"/>
      <c r="N57" s="27"/>
      <c r="O57" s="27"/>
      <c r="P57" s="27"/>
      <c r="Q57" s="27"/>
      <c r="R57" s="27"/>
      <c r="S57" s="27"/>
      <c r="T57" s="44"/>
    </row>
    <row r="58" spans="1:20">
      <c r="A58" s="173"/>
      <c r="B58" s="27"/>
      <c r="C58" s="27"/>
      <c r="D58" s="27"/>
      <c r="E58" s="27"/>
      <c r="F58" s="27"/>
      <c r="G58" s="27"/>
      <c r="H58" s="27"/>
      <c r="I58" s="27"/>
      <c r="J58" s="44"/>
      <c r="K58" s="43"/>
      <c r="L58" s="27"/>
      <c r="M58" s="27"/>
      <c r="N58" s="27"/>
      <c r="O58" s="27"/>
      <c r="P58" s="27"/>
      <c r="Q58" s="27"/>
      <c r="R58" s="27"/>
      <c r="S58" s="27"/>
      <c r="T58" s="44"/>
    </row>
    <row r="59" spans="1:20">
      <c r="A59" s="173"/>
      <c r="B59" s="27"/>
      <c r="C59" s="27"/>
      <c r="D59" s="27"/>
      <c r="E59" s="27"/>
      <c r="F59" s="27"/>
      <c r="G59" s="27"/>
      <c r="H59" s="27"/>
      <c r="I59" s="27"/>
      <c r="J59" s="44"/>
      <c r="K59" s="43"/>
      <c r="L59" s="27"/>
      <c r="M59" s="27"/>
      <c r="N59" s="27"/>
      <c r="O59" s="27"/>
      <c r="P59" s="27"/>
      <c r="Q59" s="27"/>
      <c r="R59" s="27"/>
      <c r="S59" s="27"/>
      <c r="T59" s="44"/>
    </row>
    <row r="60" spans="1:20">
      <c r="A60" s="174"/>
      <c r="B60" s="28"/>
      <c r="C60" s="28"/>
      <c r="D60" s="28"/>
      <c r="E60" s="28"/>
      <c r="F60" s="28"/>
      <c r="G60" s="28"/>
      <c r="H60" s="28"/>
      <c r="I60" s="28"/>
      <c r="J60" s="46"/>
      <c r="K60" s="45"/>
      <c r="L60" s="28"/>
      <c r="M60" s="28"/>
      <c r="N60" s="28"/>
      <c r="O60" s="28"/>
      <c r="P60" s="28"/>
      <c r="Q60" s="28"/>
      <c r="R60" s="28"/>
      <c r="S60" s="28"/>
      <c r="T60" s="46"/>
    </row>
    <row r="61" spans="1:20">
      <c r="A61" s="27"/>
      <c r="B61" s="27"/>
      <c r="C61" s="27"/>
      <c r="D61" s="27"/>
      <c r="E61" s="27"/>
      <c r="F61" s="27"/>
      <c r="G61" s="27"/>
      <c r="H61" s="27"/>
      <c r="I61" s="27"/>
      <c r="J61" s="33" t="s">
        <v>264</v>
      </c>
      <c r="K61" s="47" t="s">
        <v>293</v>
      </c>
      <c r="L61" s="32"/>
      <c r="M61" s="27"/>
      <c r="N61" s="27"/>
      <c r="O61" s="27"/>
      <c r="P61" s="27"/>
      <c r="Q61" s="27"/>
      <c r="R61" s="27"/>
      <c r="S61" s="27"/>
      <c r="T61" s="27"/>
    </row>
  </sheetData>
  <customSheetViews>
    <customSheetView guid="{4E7A3D04-9F51-465C-A42B-3DF9B3E7D5B5}">
      <selection activeCell="P29" sqref="P29"/>
      <colBreaks count="1" manualBreakCount="1">
        <brk id="10" max="1048575" man="1"/>
      </colBreaks>
      <pageMargins left="0.5" right="0.5" top="0.5" bottom="0.25" header="0" footer="0"/>
      <printOptions horizontalCentered="1" verticalCentered="1"/>
      <pageSetup orientation="portrait" r:id="rId1"/>
      <headerFooter alignWithMargins="0"/>
    </customSheetView>
    <customSheetView guid="{0DB5BAD5-393A-4F38-9E8B-709DEA7858B1}">
      <selection activeCell="P29" sqref="P29"/>
      <colBreaks count="1" manualBreakCount="1">
        <brk id="10" max="1048575" man="1"/>
      </colBreaks>
      <pageMargins left="0.5" right="0.5" top="0.5" bottom="0.25" header="0" footer="0"/>
      <printOptions horizontalCentered="1" verticalCentered="1"/>
      <pageSetup orientation="portrait" r:id="rId2"/>
      <headerFooter alignWithMargins="0"/>
    </customSheetView>
    <customSheetView guid="{9188604F-721B-4607-B5A7-F14601E34BB8}">
      <selection activeCell="P29" sqref="P29"/>
      <colBreaks count="1" manualBreakCount="1">
        <brk id="10" max="1048575" man="1"/>
      </colBreaks>
      <pageMargins left="0.5" right="0.5" top="0.5" bottom="0.25" header="0" footer="0"/>
      <printOptions horizontalCentered="1" verticalCentered="1"/>
      <pageSetup orientation="portrait" r:id="rId3"/>
      <headerFooter alignWithMargins="0"/>
    </customSheetView>
    <customSheetView guid="{26429A53-B624-4AA6-8C8D-667186B058B8}">
      <selection activeCell="P29" sqref="P29"/>
      <colBreaks count="1" manualBreakCount="1">
        <brk id="10" max="1048575" man="1"/>
      </colBreaks>
      <pageMargins left="0.5" right="0.5" top="0.5" bottom="0.25" header="0" footer="0"/>
      <printOptions horizontalCentered="1" verticalCentered="1"/>
      <pageSetup orientation="portrait" r:id="rId4"/>
      <headerFooter alignWithMargins="0"/>
    </customSheetView>
    <customSheetView guid="{7390B031-6060-4327-BF01-8B9465EDB6D9}">
      <selection activeCell="P29" sqref="P29"/>
      <colBreaks count="1" manualBreakCount="1">
        <brk id="10" max="1048575" man="1"/>
      </colBreaks>
      <pageMargins left="0.5" right="0.5" top="0.5" bottom="0.25" header="0" footer="0"/>
      <printOptions horizontalCentered="1" verticalCentered="1"/>
      <pageSetup orientation="portrait" r:id="rId5"/>
      <headerFooter alignWithMargins="0"/>
    </customSheetView>
    <customSheetView guid="{49D366EC-C851-4932-854D-8EA887B298C5}">
      <selection activeCell="P29" sqref="P29"/>
      <colBreaks count="1" manualBreakCount="1">
        <brk id="10" max="1048575" man="1"/>
      </colBreaks>
      <pageMargins left="0.5" right="0.5" top="0.5" bottom="0.25" header="0" footer="0"/>
      <printOptions horizontalCentered="1" verticalCentered="1"/>
      <pageSetup orientation="portrait" r:id="rId6"/>
      <headerFooter alignWithMargins="0"/>
    </customSheetView>
    <customSheetView guid="{F228F194-B0FE-4A91-A927-06A4E89703F0}">
      <selection activeCell="P29" sqref="P29"/>
      <colBreaks count="1" manualBreakCount="1">
        <brk id="10" max="1048575" man="1"/>
      </colBreaks>
      <pageMargins left="0.5" right="0.5" top="0.5" bottom="0.25" header="0" footer="0"/>
      <printOptions horizontalCentered="1" verticalCentered="1"/>
      <pageSetup orientation="portrait" r:id="rId7"/>
      <headerFooter alignWithMargins="0"/>
    </customSheetView>
    <customSheetView guid="{A2494C54-8D9D-4A05-9F27-C858173D9692}">
      <selection activeCell="P29" sqref="P29"/>
      <colBreaks count="1" manualBreakCount="1">
        <brk id="10" max="1048575" man="1"/>
      </colBreaks>
      <pageMargins left="0.5" right="0.5" top="0.5" bottom="0.25" header="0" footer="0"/>
      <printOptions horizontalCentered="1" verticalCentered="1"/>
      <pageSetup orientation="portrait" r:id="rId8"/>
      <headerFooter alignWithMargins="0"/>
    </customSheetView>
    <customSheetView guid="{74404EEC-CA6A-48B0-B168-B7933282EEB2}">
      <selection activeCell="P29" sqref="P29"/>
      <colBreaks count="1" manualBreakCount="1">
        <brk id="10" max="1048575" man="1"/>
      </colBreaks>
      <pageMargins left="0.5" right="0.5" top="0.5" bottom="0.25" header="0" footer="0"/>
      <printOptions horizontalCentered="1" verticalCentered="1"/>
      <pageSetup orientation="portrait" r:id="rId9"/>
      <headerFooter alignWithMargins="0"/>
    </customSheetView>
    <customSheetView guid="{FB19BFAA-60BA-4CC2-92E5-E4C141AE804E}">
      <selection activeCell="P29" sqref="P29"/>
      <colBreaks count="1" manualBreakCount="1">
        <brk id="10" max="1048575" man="1"/>
      </colBreaks>
      <pageMargins left="0.5" right="0.5" top="0.5" bottom="0.25" header="0" footer="0"/>
      <printOptions horizontalCentered="1" verticalCentered="1"/>
      <pageSetup orientation="portrait" r:id="rId10"/>
      <headerFooter alignWithMargins="0"/>
    </customSheetView>
    <customSheetView guid="{F56BCD39-3910-4701-BCCF-245589B07D98}">
      <selection activeCell="P29" sqref="P29"/>
      <colBreaks count="1" manualBreakCount="1">
        <brk id="10" max="1048575" man="1"/>
      </colBreaks>
      <pageMargins left="0.5" right="0.5" top="0.5" bottom="0.25" header="0" footer="0"/>
      <printOptions horizontalCentered="1" verticalCentered="1"/>
      <pageSetup orientation="portrait" r:id="rId11"/>
      <headerFooter alignWithMargins="0"/>
    </customSheetView>
    <customSheetView guid="{D099E5BD-69C3-4A36-A01A-AB9127CD02AF}" scale="60" showPageBreaks="1" view="pageBreakPreview">
      <selection activeCell="A3" sqref="A3:G3"/>
      <pageMargins left="0.5" right="0.5" top="0.5" bottom="0.25" header="0" footer="0"/>
      <printOptions horizontalCentered="1" verticalCentered="1"/>
      <pageSetup scale="92" orientation="portrait" r:id="rId12"/>
      <headerFooter alignWithMargins="0"/>
    </customSheetView>
  </customSheetViews>
  <mergeCells count="4">
    <mergeCell ref="A39:J39"/>
    <mergeCell ref="K39:T39"/>
    <mergeCell ref="A43:J43"/>
    <mergeCell ref="K43:T43"/>
  </mergeCells>
  <printOptions horizontalCentered="1" verticalCentered="1"/>
  <pageMargins left="0.5" right="0.5" top="0.5" bottom="0.25" header="0" footer="0"/>
  <pageSetup scale="92" orientation="portrait" r:id="rId13"/>
  <headerFooter alignWithMargins="0"/>
  <legacyDrawing r:id="rId14"/>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G3"/>
    </sheetView>
  </sheetViews>
  <sheetFormatPr defaultColWidth="9.140625" defaultRowHeight="12.75"/>
  <cols>
    <col min="1" max="16384" width="9.140625" style="2824"/>
  </cols>
  <sheetData>
    <row r="1" spans="1:1">
      <c r="A1" s="2823" t="s">
        <v>1371</v>
      </c>
    </row>
  </sheetData>
  <customSheetViews>
    <customSheetView guid="{D099E5BD-69C3-4A36-A01A-AB9127CD02AF}">
      <selection activeCell="A3" sqref="A3:G3"/>
      <pageMargins left="0.75" right="0.75" top="1" bottom="1" header="0.5" footer="0.5"/>
      <printOptions horizontalCentered="1" verticalCentered="1"/>
      <pageSetup orientation="portrait" r:id="rId1"/>
      <headerFooter alignWithMargins="0"/>
    </customSheetView>
  </customSheetViews>
  <printOptions horizontalCentered="1" verticalCentered="1"/>
  <pageMargins left="0.75" right="0.75" top="1" bottom="1" header="0.5" footer="0.5"/>
  <pageSetup orientation="portrait" r:id="rId2"/>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6"/>
  <sheetViews>
    <sheetView showGridLines="0" view="pageBreakPreview" zoomScale="80" zoomScaleNormal="100" zoomScaleSheetLayoutView="80" workbookViewId="0">
      <selection activeCell="C32" sqref="C32"/>
    </sheetView>
  </sheetViews>
  <sheetFormatPr defaultColWidth="8.85546875" defaultRowHeight="12.75"/>
  <cols>
    <col min="1" max="1" width="4.5703125" style="180" customWidth="1"/>
    <col min="2" max="2" width="48.42578125" style="180" customWidth="1"/>
    <col min="3" max="3" width="17.7109375" style="180" customWidth="1"/>
    <col min="4" max="4" width="16.140625" style="180" customWidth="1"/>
    <col min="5" max="5" width="16.85546875" style="180" customWidth="1"/>
    <col min="6" max="6" width="17.28515625" style="180" customWidth="1"/>
    <col min="7" max="7" width="4.42578125" style="180" customWidth="1"/>
    <col min="8" max="9" width="5.7109375" style="180" customWidth="1"/>
    <col min="10" max="10" width="20.140625" style="181" bestFit="1" customWidth="1"/>
    <col min="11" max="11" width="10.140625" style="181" bestFit="1" customWidth="1"/>
    <col min="12" max="12" width="20.140625" style="181" bestFit="1" customWidth="1"/>
    <col min="13" max="13" width="10.140625" style="181" bestFit="1" customWidth="1"/>
    <col min="14" max="14" width="5.7109375" style="180" customWidth="1"/>
    <col min="15" max="16384" width="8.85546875" style="180"/>
  </cols>
  <sheetData>
    <row r="1" spans="1:14">
      <c r="A1" s="175" t="s">
        <v>3204</v>
      </c>
      <c r="B1" s="176"/>
      <c r="C1" s="176"/>
      <c r="D1" s="177"/>
      <c r="E1" s="178"/>
      <c r="F1" s="176"/>
      <c r="G1" s="179">
        <v>101</v>
      </c>
    </row>
    <row r="2" spans="1:14" ht="12" customHeight="1">
      <c r="A2" s="3940" t="s">
        <v>294</v>
      </c>
      <c r="B2" s="3941"/>
      <c r="C2" s="3941"/>
      <c r="D2" s="3941"/>
      <c r="E2" s="3941"/>
      <c r="F2" s="3941"/>
      <c r="G2" s="3942"/>
    </row>
    <row r="3" spans="1:14" s="182" customFormat="1" ht="12" customHeight="1">
      <c r="A3" s="3943" t="s">
        <v>295</v>
      </c>
      <c r="B3" s="3944"/>
      <c r="C3" s="3944"/>
      <c r="D3" s="3944"/>
      <c r="E3" s="3944"/>
      <c r="F3" s="3944"/>
      <c r="G3" s="3945"/>
      <c r="H3" s="180"/>
      <c r="I3" s="180"/>
      <c r="J3" s="181"/>
      <c r="K3" s="181"/>
      <c r="L3" s="181"/>
      <c r="M3" s="181"/>
      <c r="N3" s="180"/>
    </row>
    <row r="4" spans="1:14" s="182" customFormat="1" ht="12" customHeight="1">
      <c r="A4" s="183"/>
      <c r="B4" s="184"/>
      <c r="C4" s="184"/>
      <c r="D4" s="184"/>
      <c r="E4" s="184"/>
      <c r="F4" s="184"/>
      <c r="G4" s="185"/>
      <c r="H4" s="180"/>
      <c r="I4" s="180"/>
      <c r="J4" s="181"/>
      <c r="K4" s="181"/>
      <c r="L4" s="181"/>
      <c r="M4" s="181"/>
      <c r="N4" s="180"/>
    </row>
    <row r="5" spans="1:14" s="182" customFormat="1" ht="12" customHeight="1">
      <c r="A5" s="186"/>
      <c r="B5" s="187"/>
      <c r="C5" s="187"/>
      <c r="D5" s="187"/>
      <c r="E5" s="187"/>
      <c r="F5" s="187"/>
      <c r="G5" s="188"/>
      <c r="H5" s="180"/>
      <c r="I5" s="180"/>
      <c r="J5" s="181"/>
      <c r="K5" s="181"/>
      <c r="L5" s="181"/>
      <c r="M5" s="181"/>
      <c r="N5" s="180"/>
    </row>
    <row r="6" spans="1:14" s="181" customFormat="1" ht="12" customHeight="1">
      <c r="A6" s="189" t="s">
        <v>153</v>
      </c>
      <c r="B6" s="187" t="s">
        <v>296</v>
      </c>
      <c r="C6" s="187"/>
      <c r="D6" s="187"/>
      <c r="E6" s="187"/>
      <c r="F6" s="187"/>
      <c r="G6" s="190"/>
      <c r="H6" s="180"/>
      <c r="I6" s="180"/>
      <c r="N6" s="180"/>
    </row>
    <row r="7" spans="1:14" s="181" customFormat="1" ht="12" customHeight="1">
      <c r="A7" s="191"/>
      <c r="B7" s="187" t="s">
        <v>297</v>
      </c>
      <c r="C7" s="187"/>
      <c r="D7" s="187"/>
      <c r="E7" s="187"/>
      <c r="F7" s="187"/>
      <c r="G7" s="190"/>
      <c r="H7" s="180"/>
      <c r="I7" s="180"/>
      <c r="N7" s="180"/>
    </row>
    <row r="8" spans="1:14" s="181" customFormat="1" ht="12" customHeight="1">
      <c r="A8" s="191"/>
      <c r="B8" s="187" t="s">
        <v>298</v>
      </c>
      <c r="C8" s="187"/>
      <c r="D8" s="187"/>
      <c r="E8" s="187"/>
      <c r="F8" s="187"/>
      <c r="G8" s="190"/>
      <c r="H8" s="180"/>
      <c r="I8" s="180"/>
      <c r="N8" s="180"/>
    </row>
    <row r="9" spans="1:14" s="181" customFormat="1" ht="12" customHeight="1">
      <c r="A9" s="191"/>
      <c r="B9" s="187" t="s">
        <v>299</v>
      </c>
      <c r="C9" s="187"/>
      <c r="D9" s="187"/>
      <c r="E9" s="187"/>
      <c r="F9" s="187"/>
      <c r="G9" s="190"/>
      <c r="H9" s="180"/>
      <c r="I9" s="180"/>
      <c r="N9" s="180"/>
    </row>
    <row r="10" spans="1:14" s="181" customFormat="1" ht="12" customHeight="1">
      <c r="A10" s="191"/>
      <c r="B10" s="187" t="s">
        <v>300</v>
      </c>
      <c r="C10" s="187"/>
      <c r="D10" s="187"/>
      <c r="E10" s="187"/>
      <c r="F10" s="187"/>
      <c r="G10" s="190"/>
      <c r="H10" s="180"/>
      <c r="I10" s="180"/>
      <c r="N10" s="180"/>
    </row>
    <row r="11" spans="1:14" s="182" customFormat="1" ht="12" customHeight="1">
      <c r="A11" s="191"/>
      <c r="B11" s="187" t="s">
        <v>301</v>
      </c>
      <c r="C11" s="187"/>
      <c r="D11" s="187"/>
      <c r="E11" s="187"/>
      <c r="F11" s="187"/>
      <c r="G11" s="190"/>
      <c r="H11" s="180"/>
      <c r="I11" s="180"/>
      <c r="J11" s="181"/>
      <c r="K11" s="181"/>
      <c r="L11" s="181"/>
      <c r="M11" s="181"/>
      <c r="N11" s="180"/>
    </row>
    <row r="12" spans="1:14" s="182" customFormat="1" ht="12" customHeight="1">
      <c r="A12" s="189" t="s">
        <v>157</v>
      </c>
      <c r="B12" s="187" t="s">
        <v>302</v>
      </c>
      <c r="C12" s="187"/>
      <c r="D12" s="187"/>
      <c r="E12" s="187"/>
      <c r="F12" s="187"/>
      <c r="G12" s="190"/>
      <c r="H12" s="180"/>
      <c r="I12" s="180"/>
      <c r="J12" s="181"/>
      <c r="K12" s="181"/>
      <c r="L12" s="181"/>
      <c r="M12" s="181"/>
      <c r="N12" s="180"/>
    </row>
    <row r="13" spans="1:14" s="182" customFormat="1" ht="12" customHeight="1">
      <c r="A13" s="191"/>
      <c r="B13" s="187" t="s">
        <v>303</v>
      </c>
      <c r="C13" s="187"/>
      <c r="D13" s="187"/>
      <c r="E13" s="187"/>
      <c r="F13" s="187"/>
      <c r="G13" s="190"/>
      <c r="H13" s="180"/>
      <c r="I13" s="180"/>
      <c r="J13" s="181"/>
      <c r="K13" s="181"/>
      <c r="L13" s="181"/>
      <c r="M13" s="181"/>
      <c r="N13" s="180"/>
    </row>
    <row r="14" spans="1:14" s="182" customFormat="1" ht="12" customHeight="1">
      <c r="A14" s="191"/>
      <c r="B14" s="187" t="s">
        <v>304</v>
      </c>
      <c r="C14" s="187"/>
      <c r="D14" s="187"/>
      <c r="E14" s="187"/>
      <c r="F14" s="187"/>
      <c r="G14" s="190"/>
      <c r="H14" s="180"/>
      <c r="I14" s="180"/>
      <c r="J14" s="181"/>
      <c r="K14" s="181"/>
      <c r="L14" s="181"/>
      <c r="M14" s="181"/>
      <c r="N14" s="180"/>
    </row>
    <row r="15" spans="1:14" s="182" customFormat="1" ht="12" customHeight="1">
      <c r="A15" s="191"/>
      <c r="B15" s="187" t="s">
        <v>305</v>
      </c>
      <c r="C15" s="187"/>
      <c r="D15" s="187"/>
      <c r="E15" s="187"/>
      <c r="F15" s="187"/>
      <c r="G15" s="190"/>
      <c r="H15" s="180"/>
      <c r="I15" s="180"/>
      <c r="J15" s="181"/>
      <c r="K15" s="181"/>
      <c r="L15" s="181"/>
      <c r="M15" s="181"/>
      <c r="N15" s="180"/>
    </row>
    <row r="16" spans="1:14" s="182" customFormat="1" ht="12" customHeight="1">
      <c r="A16" s="191"/>
      <c r="B16" s="187" t="s">
        <v>306</v>
      </c>
      <c r="C16" s="187"/>
      <c r="D16" s="187"/>
      <c r="E16" s="187"/>
      <c r="F16" s="187"/>
      <c r="G16" s="190"/>
      <c r="H16" s="180"/>
      <c r="I16" s="180"/>
      <c r="J16" s="181"/>
      <c r="K16" s="181"/>
      <c r="L16" s="181"/>
      <c r="M16" s="181"/>
      <c r="N16" s="180"/>
    </row>
    <row r="17" spans="1:14" s="182" customFormat="1" ht="12" customHeight="1">
      <c r="A17" s="189" t="s">
        <v>162</v>
      </c>
      <c r="B17" s="187" t="s">
        <v>307</v>
      </c>
      <c r="C17" s="187"/>
      <c r="D17" s="187"/>
      <c r="E17" s="187"/>
      <c r="F17" s="187"/>
      <c r="G17" s="190"/>
      <c r="H17" s="180"/>
      <c r="I17" s="180"/>
      <c r="J17" s="181"/>
      <c r="K17" s="181"/>
      <c r="L17" s="181"/>
      <c r="M17" s="181"/>
      <c r="N17" s="180"/>
    </row>
    <row r="18" spans="1:14" s="182" customFormat="1" ht="12" customHeight="1">
      <c r="A18" s="189" t="s">
        <v>155</v>
      </c>
      <c r="B18" s="187" t="s">
        <v>308</v>
      </c>
      <c r="C18" s="187"/>
      <c r="D18" s="187"/>
      <c r="E18" s="187"/>
      <c r="F18" s="187"/>
      <c r="G18" s="190"/>
      <c r="H18" s="180"/>
      <c r="I18" s="180"/>
      <c r="J18" s="181"/>
      <c r="K18" s="181"/>
      <c r="L18" s="181"/>
      <c r="M18" s="181"/>
      <c r="N18" s="180"/>
    </row>
    <row r="19" spans="1:14" s="182" customFormat="1" ht="12" customHeight="1">
      <c r="A19" s="189" t="s">
        <v>164</v>
      </c>
      <c r="B19" s="187" t="s">
        <v>309</v>
      </c>
      <c r="C19" s="187"/>
      <c r="D19" s="187"/>
      <c r="E19" s="187"/>
      <c r="F19" s="187"/>
      <c r="G19" s="190"/>
      <c r="H19" s="180"/>
      <c r="I19" s="180"/>
      <c r="J19" s="181"/>
      <c r="K19" s="181"/>
      <c r="L19" s="181"/>
      <c r="M19" s="181"/>
      <c r="N19" s="180"/>
    </row>
    <row r="20" spans="1:14" s="182" customFormat="1" ht="12" customHeight="1">
      <c r="A20" s="191"/>
      <c r="B20" s="187" t="s">
        <v>310</v>
      </c>
      <c r="C20" s="187"/>
      <c r="D20" s="187"/>
      <c r="E20" s="187"/>
      <c r="F20" s="187"/>
      <c r="G20" s="190"/>
      <c r="H20" s="180"/>
      <c r="I20" s="180"/>
      <c r="J20" s="181"/>
      <c r="K20" s="181"/>
      <c r="L20" s="181"/>
      <c r="M20" s="181"/>
      <c r="N20" s="180"/>
    </row>
    <row r="21" spans="1:14" s="182" customFormat="1" ht="12" customHeight="1">
      <c r="A21" s="191"/>
      <c r="B21" s="187" t="s">
        <v>311</v>
      </c>
      <c r="C21" s="187"/>
      <c r="D21" s="187"/>
      <c r="E21" s="187"/>
      <c r="F21" s="187"/>
      <c r="G21" s="190"/>
      <c r="H21" s="180"/>
      <c r="I21" s="180"/>
      <c r="J21" s="181"/>
      <c r="K21" s="181"/>
      <c r="L21" s="181"/>
      <c r="M21" s="181"/>
      <c r="N21" s="180"/>
    </row>
    <row r="22" spans="1:14" s="182" customFormat="1" ht="12" customHeight="1">
      <c r="A22" s="191"/>
      <c r="B22" s="187" t="s">
        <v>312</v>
      </c>
      <c r="C22" s="187"/>
      <c r="D22" s="187"/>
      <c r="E22" s="187"/>
      <c r="F22" s="187"/>
      <c r="G22" s="190"/>
      <c r="H22" s="180"/>
      <c r="I22" s="180"/>
      <c r="J22" s="181"/>
      <c r="K22" s="181"/>
      <c r="L22" s="181"/>
      <c r="M22" s="181"/>
      <c r="N22" s="180"/>
    </row>
    <row r="23" spans="1:14" s="182" customFormat="1" ht="12" customHeight="1">
      <c r="A23" s="189" t="s">
        <v>313</v>
      </c>
      <c r="B23" s="187" t="s">
        <v>314</v>
      </c>
      <c r="C23" s="187"/>
      <c r="D23" s="187"/>
      <c r="E23" s="187"/>
      <c r="F23" s="187"/>
      <c r="G23" s="190"/>
      <c r="H23" s="180"/>
      <c r="I23" s="180"/>
      <c r="J23" s="181"/>
      <c r="K23" s="181"/>
      <c r="L23" s="181"/>
      <c r="M23" s="181"/>
      <c r="N23" s="180"/>
    </row>
    <row r="24" spans="1:14" s="182" customFormat="1" ht="12" customHeight="1">
      <c r="A24" s="191"/>
      <c r="B24" s="187" t="s">
        <v>315</v>
      </c>
      <c r="C24" s="187"/>
      <c r="D24" s="187"/>
      <c r="E24" s="187"/>
      <c r="F24" s="187"/>
      <c r="G24" s="190"/>
      <c r="H24" s="180"/>
      <c r="I24" s="180"/>
      <c r="J24" s="181"/>
      <c r="K24" s="181"/>
      <c r="L24" s="181"/>
      <c r="M24" s="181"/>
      <c r="N24" s="180"/>
    </row>
    <row r="25" spans="1:14" s="182" customFormat="1" ht="13.5" customHeight="1">
      <c r="A25" s="192" t="s">
        <v>316</v>
      </c>
      <c r="B25" s="193"/>
      <c r="C25" s="194"/>
      <c r="D25" s="194"/>
      <c r="E25" s="194"/>
      <c r="F25" s="194"/>
      <c r="G25" s="195"/>
      <c r="H25" s="180"/>
      <c r="I25" s="180"/>
      <c r="J25" s="181"/>
      <c r="K25" s="181"/>
      <c r="L25" s="181"/>
      <c r="M25" s="181"/>
      <c r="N25" s="180"/>
    </row>
    <row r="26" spans="1:14" s="182" customFormat="1" ht="6" customHeight="1">
      <c r="A26" s="196"/>
      <c r="B26" s="197"/>
      <c r="C26" s="198"/>
      <c r="D26" s="198"/>
      <c r="E26" s="198"/>
      <c r="F26" s="198"/>
      <c r="G26" s="199"/>
      <c r="H26" s="180"/>
      <c r="I26" s="180"/>
      <c r="J26" s="181"/>
      <c r="K26" s="181"/>
      <c r="L26" s="181"/>
      <c r="M26" s="181"/>
      <c r="N26" s="180"/>
    </row>
    <row r="27" spans="1:14" s="182" customFormat="1" ht="11.1" customHeight="1">
      <c r="A27" s="200"/>
      <c r="B27" s="201"/>
      <c r="C27" s="187"/>
      <c r="D27" s="202"/>
      <c r="E27" s="203"/>
      <c r="F27" s="203"/>
      <c r="G27" s="204"/>
      <c r="H27" s="180"/>
      <c r="I27" s="180"/>
      <c r="J27" s="181"/>
      <c r="K27" s="181"/>
      <c r="L27" s="181"/>
      <c r="M27" s="181"/>
      <c r="N27" s="180"/>
    </row>
    <row r="28" spans="1:14" s="182" customFormat="1" ht="11.1" customHeight="1">
      <c r="A28" s="204" t="s">
        <v>7</v>
      </c>
      <c r="B28" s="201"/>
      <c r="C28" s="205" t="s">
        <v>317</v>
      </c>
      <c r="D28" s="206" t="s">
        <v>318</v>
      </c>
      <c r="E28" s="207" t="s">
        <v>319</v>
      </c>
      <c r="F28" s="207" t="s">
        <v>320</v>
      </c>
      <c r="G28" s="204" t="s">
        <v>7</v>
      </c>
      <c r="H28" s="180"/>
      <c r="I28" s="180"/>
      <c r="J28" s="181"/>
      <c r="K28" s="181"/>
      <c r="L28" s="181"/>
      <c r="M28" s="181"/>
      <c r="N28" s="180"/>
    </row>
    <row r="29" spans="1:14" s="182" customFormat="1" ht="11.1" customHeight="1">
      <c r="A29" s="204" t="s">
        <v>17</v>
      </c>
      <c r="B29" s="208" t="s">
        <v>184</v>
      </c>
      <c r="C29" s="205" t="s">
        <v>321</v>
      </c>
      <c r="D29" s="206" t="s">
        <v>322</v>
      </c>
      <c r="E29" s="207" t="s">
        <v>323</v>
      </c>
      <c r="F29" s="207" t="s">
        <v>324</v>
      </c>
      <c r="G29" s="204" t="s">
        <v>17</v>
      </c>
      <c r="H29" s="180"/>
      <c r="I29" s="180"/>
      <c r="J29" s="181"/>
      <c r="K29" s="181"/>
      <c r="L29" s="181"/>
      <c r="M29" s="181"/>
      <c r="N29" s="180"/>
    </row>
    <row r="30" spans="1:14" s="182" customFormat="1" ht="11.1" customHeight="1">
      <c r="A30" s="200"/>
      <c r="B30" s="208"/>
      <c r="C30" s="205"/>
      <c r="D30" s="206"/>
      <c r="E30" s="207"/>
      <c r="F30" s="207" t="s">
        <v>325</v>
      </c>
      <c r="G30" s="204"/>
      <c r="H30" s="180"/>
      <c r="I30" s="180"/>
      <c r="J30" s="181"/>
      <c r="K30" s="181"/>
      <c r="L30" s="181"/>
      <c r="M30" s="181"/>
      <c r="N30" s="180"/>
    </row>
    <row r="31" spans="1:14" s="182" customFormat="1" ht="11.1" customHeight="1">
      <c r="A31" s="200"/>
      <c r="B31" s="208" t="s">
        <v>24</v>
      </c>
      <c r="C31" s="209" t="s">
        <v>25</v>
      </c>
      <c r="D31" s="210" t="s">
        <v>26</v>
      </c>
      <c r="E31" s="211" t="s">
        <v>27</v>
      </c>
      <c r="F31" s="207" t="s">
        <v>28</v>
      </c>
      <c r="G31" s="212"/>
      <c r="H31" s="180"/>
      <c r="I31" s="180"/>
      <c r="J31" s="213"/>
      <c r="K31" s="213"/>
      <c r="L31" s="213"/>
      <c r="M31" s="213"/>
      <c r="N31" s="180"/>
    </row>
    <row r="32" spans="1:14" s="182" customFormat="1" ht="12" customHeight="1">
      <c r="A32" s="214">
        <f>+A31+1</f>
        <v>1</v>
      </c>
      <c r="B32" s="220" t="s">
        <v>3485</v>
      </c>
      <c r="C32" s="3660">
        <v>743</v>
      </c>
      <c r="D32" s="3661">
        <v>154469</v>
      </c>
      <c r="E32" s="3662">
        <v>58113</v>
      </c>
      <c r="F32" s="219" t="s">
        <v>3156</v>
      </c>
      <c r="G32" s="214">
        <f t="shared" ref="G32:G56" si="0">+A32</f>
        <v>1</v>
      </c>
      <c r="H32" s="180"/>
      <c r="I32" s="180"/>
      <c r="J32" s="181"/>
      <c r="K32" s="181"/>
      <c r="L32" s="181"/>
      <c r="M32" s="181"/>
      <c r="N32" s="180"/>
    </row>
    <row r="33" spans="1:14" s="182" customFormat="1" ht="12" customHeight="1">
      <c r="A33" s="214">
        <f>+A32+1</f>
        <v>2</v>
      </c>
      <c r="B33" s="220" t="s">
        <v>3486</v>
      </c>
      <c r="C33" s="3660">
        <v>5</v>
      </c>
      <c r="D33" s="3661">
        <v>968</v>
      </c>
      <c r="E33" s="3662">
        <v>98</v>
      </c>
      <c r="F33" s="219" t="s">
        <v>3156</v>
      </c>
      <c r="G33" s="214">
        <f t="shared" si="0"/>
        <v>2</v>
      </c>
      <c r="H33" s="180"/>
      <c r="I33" s="180"/>
      <c r="J33" s="181"/>
      <c r="K33" s="181"/>
      <c r="L33" s="181"/>
      <c r="M33" s="181"/>
      <c r="N33" s="180"/>
    </row>
    <row r="34" spans="1:14" s="182" customFormat="1" ht="12" customHeight="1">
      <c r="A34" s="214">
        <f t="shared" ref="A34:A56" si="1">+A33+1</f>
        <v>3</v>
      </c>
      <c r="B34" s="220"/>
      <c r="C34" s="216"/>
      <c r="D34" s="217"/>
      <c r="E34" s="218"/>
      <c r="F34" s="219"/>
      <c r="G34" s="214">
        <f t="shared" si="0"/>
        <v>3</v>
      </c>
      <c r="H34" s="180"/>
      <c r="I34" s="180"/>
      <c r="J34" s="181"/>
      <c r="K34" s="181"/>
      <c r="L34" s="181"/>
      <c r="M34" s="181"/>
      <c r="N34" s="180"/>
    </row>
    <row r="35" spans="1:14" s="182" customFormat="1" ht="12" customHeight="1">
      <c r="A35" s="214">
        <f t="shared" si="1"/>
        <v>4</v>
      </c>
      <c r="B35" s="220"/>
      <c r="C35" s="216"/>
      <c r="D35" s="217"/>
      <c r="E35" s="218"/>
      <c r="F35" s="219"/>
      <c r="G35" s="214">
        <f t="shared" si="0"/>
        <v>4</v>
      </c>
      <c r="H35" s="180"/>
      <c r="I35" s="180"/>
      <c r="J35" s="181"/>
      <c r="K35" s="181"/>
      <c r="L35" s="181"/>
      <c r="M35" s="181"/>
      <c r="N35" s="180"/>
    </row>
    <row r="36" spans="1:14" s="182" customFormat="1" ht="12" customHeight="1">
      <c r="A36" s="214">
        <f t="shared" si="1"/>
        <v>5</v>
      </c>
      <c r="B36" s="215"/>
      <c r="C36" s="216"/>
      <c r="D36" s="217"/>
      <c r="E36" s="218"/>
      <c r="F36" s="219"/>
      <c r="G36" s="214">
        <f t="shared" si="0"/>
        <v>5</v>
      </c>
      <c r="H36" s="180"/>
      <c r="I36" s="180"/>
      <c r="J36" s="181"/>
      <c r="K36" s="181"/>
      <c r="L36" s="181"/>
      <c r="M36" s="181"/>
      <c r="N36" s="180"/>
    </row>
    <row r="37" spans="1:14" s="182" customFormat="1" ht="12" customHeight="1">
      <c r="A37" s="214">
        <f t="shared" si="1"/>
        <v>6</v>
      </c>
      <c r="B37" s="220"/>
      <c r="C37" s="216"/>
      <c r="D37" s="217"/>
      <c r="E37" s="218"/>
      <c r="F37" s="219"/>
      <c r="G37" s="214">
        <f t="shared" si="0"/>
        <v>6</v>
      </c>
      <c r="H37" s="180"/>
      <c r="I37" s="180"/>
      <c r="J37" s="181"/>
      <c r="K37" s="181"/>
      <c r="L37" s="181"/>
      <c r="M37" s="181"/>
      <c r="N37" s="180"/>
    </row>
    <row r="38" spans="1:14" s="182" customFormat="1" ht="12" customHeight="1">
      <c r="A38" s="214">
        <f t="shared" si="1"/>
        <v>7</v>
      </c>
      <c r="B38" s="215"/>
      <c r="C38" s="216"/>
      <c r="D38" s="217"/>
      <c r="E38" s="218"/>
      <c r="F38" s="219"/>
      <c r="G38" s="214">
        <f t="shared" si="0"/>
        <v>7</v>
      </c>
      <c r="H38" s="180"/>
      <c r="I38" s="180"/>
      <c r="J38" s="181"/>
      <c r="K38" s="181"/>
      <c r="L38" s="181"/>
      <c r="M38" s="181"/>
      <c r="N38" s="180"/>
    </row>
    <row r="39" spans="1:14" s="182" customFormat="1" ht="12" customHeight="1">
      <c r="A39" s="214">
        <f t="shared" si="1"/>
        <v>8</v>
      </c>
      <c r="B39" s="215"/>
      <c r="C39" s="216"/>
      <c r="D39" s="217"/>
      <c r="E39" s="218"/>
      <c r="F39" s="219"/>
      <c r="G39" s="214">
        <f t="shared" si="0"/>
        <v>8</v>
      </c>
      <c r="H39" s="180"/>
      <c r="I39" s="180"/>
      <c r="J39" s="181"/>
      <c r="K39" s="181"/>
      <c r="L39" s="181"/>
      <c r="M39" s="181"/>
      <c r="N39" s="180"/>
    </row>
    <row r="40" spans="1:14" s="182" customFormat="1" ht="12" customHeight="1">
      <c r="A40" s="214">
        <f t="shared" si="1"/>
        <v>9</v>
      </c>
      <c r="B40" s="215"/>
      <c r="C40" s="216"/>
      <c r="D40" s="217"/>
      <c r="E40" s="218"/>
      <c r="F40" s="219"/>
      <c r="G40" s="214">
        <f t="shared" si="0"/>
        <v>9</v>
      </c>
      <c r="H40" s="180"/>
      <c r="I40" s="180"/>
      <c r="J40" s="181"/>
      <c r="K40" s="181"/>
      <c r="L40" s="181"/>
      <c r="M40" s="181"/>
      <c r="N40" s="180"/>
    </row>
    <row r="41" spans="1:14" s="182" customFormat="1" ht="12" customHeight="1">
      <c r="A41" s="214">
        <f t="shared" si="1"/>
        <v>10</v>
      </c>
      <c r="B41" s="215"/>
      <c r="C41" s="216"/>
      <c r="D41" s="217"/>
      <c r="E41" s="218"/>
      <c r="F41" s="219"/>
      <c r="G41" s="214">
        <f t="shared" si="0"/>
        <v>10</v>
      </c>
      <c r="H41" s="180"/>
      <c r="I41" s="180"/>
      <c r="J41" s="181"/>
      <c r="K41" s="181"/>
      <c r="L41" s="181"/>
      <c r="M41" s="181"/>
      <c r="N41" s="180"/>
    </row>
    <row r="42" spans="1:14" s="182" customFormat="1" ht="12" customHeight="1">
      <c r="A42" s="214">
        <f t="shared" si="1"/>
        <v>11</v>
      </c>
      <c r="B42" s="215"/>
      <c r="C42" s="216"/>
      <c r="D42" s="217"/>
      <c r="E42" s="218"/>
      <c r="F42" s="219"/>
      <c r="G42" s="214">
        <f t="shared" si="0"/>
        <v>11</v>
      </c>
      <c r="H42" s="180"/>
      <c r="I42" s="180"/>
      <c r="J42" s="181"/>
      <c r="K42" s="181"/>
      <c r="L42" s="181"/>
      <c r="M42" s="181"/>
      <c r="N42" s="180"/>
    </row>
    <row r="43" spans="1:14" s="182" customFormat="1" ht="12" customHeight="1">
      <c r="A43" s="214">
        <f t="shared" si="1"/>
        <v>12</v>
      </c>
      <c r="B43" s="215"/>
      <c r="C43" s="216"/>
      <c r="D43" s="217"/>
      <c r="E43" s="218"/>
      <c r="F43" s="219"/>
      <c r="G43" s="214">
        <f t="shared" si="0"/>
        <v>12</v>
      </c>
      <c r="H43" s="180"/>
      <c r="I43" s="180"/>
      <c r="J43" s="181"/>
      <c r="K43" s="181"/>
      <c r="L43" s="181"/>
      <c r="M43" s="181"/>
      <c r="N43" s="180"/>
    </row>
    <row r="44" spans="1:14" s="182" customFormat="1" ht="12" customHeight="1">
      <c r="A44" s="214">
        <f t="shared" si="1"/>
        <v>13</v>
      </c>
      <c r="B44" s="215"/>
      <c r="C44" s="216"/>
      <c r="D44" s="217"/>
      <c r="E44" s="218"/>
      <c r="F44" s="219"/>
      <c r="G44" s="214">
        <f t="shared" si="0"/>
        <v>13</v>
      </c>
      <c r="H44" s="180"/>
      <c r="I44" s="180"/>
      <c r="J44" s="181"/>
      <c r="K44" s="181"/>
      <c r="L44" s="181"/>
      <c r="M44" s="181"/>
      <c r="N44" s="180"/>
    </row>
    <row r="45" spans="1:14" s="182" customFormat="1" ht="12" customHeight="1">
      <c r="A45" s="214">
        <f t="shared" si="1"/>
        <v>14</v>
      </c>
      <c r="B45" s="215"/>
      <c r="C45" s="216"/>
      <c r="D45" s="217"/>
      <c r="E45" s="218"/>
      <c r="F45" s="219"/>
      <c r="G45" s="214">
        <f t="shared" si="0"/>
        <v>14</v>
      </c>
      <c r="H45" s="180"/>
      <c r="I45" s="180"/>
      <c r="J45" s="181"/>
      <c r="K45" s="181"/>
      <c r="L45" s="181"/>
      <c r="M45" s="181"/>
      <c r="N45" s="180"/>
    </row>
    <row r="46" spans="1:14" s="182" customFormat="1" ht="12" customHeight="1">
      <c r="A46" s="214">
        <f t="shared" si="1"/>
        <v>15</v>
      </c>
      <c r="B46" s="215"/>
      <c r="C46" s="216"/>
      <c r="D46" s="217"/>
      <c r="E46" s="218"/>
      <c r="F46" s="219"/>
      <c r="G46" s="214">
        <f t="shared" si="0"/>
        <v>15</v>
      </c>
      <c r="H46" s="180"/>
      <c r="I46" s="180"/>
      <c r="J46" s="181"/>
      <c r="K46" s="181"/>
      <c r="L46" s="181"/>
      <c r="M46" s="181"/>
      <c r="N46" s="180"/>
    </row>
    <row r="47" spans="1:14" s="182" customFormat="1" ht="12" customHeight="1">
      <c r="A47" s="214">
        <f t="shared" si="1"/>
        <v>16</v>
      </c>
      <c r="B47" s="215"/>
      <c r="C47" s="216"/>
      <c r="D47" s="217"/>
      <c r="E47" s="218"/>
      <c r="F47" s="219"/>
      <c r="G47" s="214">
        <f t="shared" si="0"/>
        <v>16</v>
      </c>
      <c r="H47" s="180"/>
      <c r="I47" s="180"/>
      <c r="J47" s="181"/>
      <c r="K47" s="181"/>
      <c r="L47" s="181"/>
      <c r="M47" s="181"/>
      <c r="N47" s="180"/>
    </row>
    <row r="48" spans="1:14" s="182" customFormat="1" ht="12" customHeight="1">
      <c r="A48" s="214">
        <f t="shared" si="1"/>
        <v>17</v>
      </c>
      <c r="B48" s="215"/>
      <c r="C48" s="221"/>
      <c r="D48" s="222"/>
      <c r="E48" s="223"/>
      <c r="F48" s="224"/>
      <c r="G48" s="214">
        <f t="shared" si="0"/>
        <v>17</v>
      </c>
      <c r="H48" s="180"/>
      <c r="I48" s="180"/>
      <c r="J48" s="181"/>
      <c r="K48" s="181"/>
      <c r="L48" s="181"/>
      <c r="M48" s="181"/>
      <c r="N48" s="180"/>
    </row>
    <row r="49" spans="1:14" s="182" customFormat="1" ht="12" customHeight="1">
      <c r="A49" s="214">
        <f t="shared" si="1"/>
        <v>18</v>
      </c>
      <c r="B49" s="215"/>
      <c r="C49" s="216"/>
      <c r="D49" s="217"/>
      <c r="E49" s="218"/>
      <c r="F49" s="219"/>
      <c r="G49" s="214">
        <f t="shared" si="0"/>
        <v>18</v>
      </c>
      <c r="H49" s="180"/>
      <c r="I49" s="180"/>
      <c r="J49" s="181"/>
      <c r="K49" s="181"/>
      <c r="L49" s="181"/>
      <c r="M49" s="181"/>
      <c r="N49" s="180"/>
    </row>
    <row r="50" spans="1:14" s="182" customFormat="1" ht="12" customHeight="1">
      <c r="A50" s="214">
        <f t="shared" si="1"/>
        <v>19</v>
      </c>
      <c r="B50" s="215"/>
      <c r="C50" s="216"/>
      <c r="D50" s="217"/>
      <c r="E50" s="218"/>
      <c r="F50" s="219"/>
      <c r="G50" s="214">
        <f t="shared" si="0"/>
        <v>19</v>
      </c>
      <c r="H50" s="180"/>
      <c r="I50" s="180"/>
      <c r="J50" s="181"/>
      <c r="K50" s="181"/>
      <c r="L50" s="181"/>
      <c r="M50" s="181"/>
      <c r="N50" s="180"/>
    </row>
    <row r="51" spans="1:14" s="182" customFormat="1" ht="12" customHeight="1">
      <c r="A51" s="214">
        <f t="shared" si="1"/>
        <v>20</v>
      </c>
      <c r="B51" s="215"/>
      <c r="C51" s="216"/>
      <c r="D51" s="217"/>
      <c r="E51" s="218"/>
      <c r="F51" s="219"/>
      <c r="G51" s="214">
        <f t="shared" si="0"/>
        <v>20</v>
      </c>
      <c r="H51" s="180"/>
      <c r="I51" s="180"/>
      <c r="J51" s="181"/>
      <c r="K51" s="181"/>
      <c r="L51" s="181"/>
      <c r="M51" s="181"/>
      <c r="N51" s="180"/>
    </row>
    <row r="52" spans="1:14" s="182" customFormat="1" ht="12" customHeight="1">
      <c r="A52" s="214">
        <f t="shared" si="1"/>
        <v>21</v>
      </c>
      <c r="B52" s="215"/>
      <c r="C52" s="216"/>
      <c r="D52" s="217"/>
      <c r="E52" s="218"/>
      <c r="F52" s="219"/>
      <c r="G52" s="214">
        <f t="shared" si="0"/>
        <v>21</v>
      </c>
      <c r="H52" s="180"/>
      <c r="I52" s="180"/>
      <c r="J52" s="181"/>
      <c r="K52" s="181"/>
      <c r="L52" s="181"/>
      <c r="M52" s="181"/>
      <c r="N52" s="180"/>
    </row>
    <row r="53" spans="1:14" s="182" customFormat="1" ht="12" customHeight="1">
      <c r="A53" s="214">
        <f t="shared" si="1"/>
        <v>22</v>
      </c>
      <c r="B53" s="215"/>
      <c r="C53" s="216"/>
      <c r="D53" s="217"/>
      <c r="E53" s="218"/>
      <c r="F53" s="219"/>
      <c r="G53" s="214">
        <f t="shared" si="0"/>
        <v>22</v>
      </c>
      <c r="H53" s="180"/>
      <c r="I53" s="180"/>
      <c r="J53" s="181"/>
      <c r="K53" s="181"/>
      <c r="L53" s="181"/>
      <c r="M53" s="181"/>
      <c r="N53" s="180"/>
    </row>
    <row r="54" spans="1:14" s="182" customFormat="1" ht="12" customHeight="1">
      <c r="A54" s="214">
        <f t="shared" si="1"/>
        <v>23</v>
      </c>
      <c r="B54" s="215"/>
      <c r="C54" s="216"/>
      <c r="D54" s="217"/>
      <c r="E54" s="218"/>
      <c r="F54" s="219"/>
      <c r="G54" s="214">
        <f t="shared" si="0"/>
        <v>23</v>
      </c>
      <c r="H54" s="180"/>
      <c r="I54" s="180"/>
      <c r="J54" s="181"/>
      <c r="K54" s="181"/>
      <c r="L54" s="181"/>
      <c r="M54" s="181"/>
      <c r="N54" s="180"/>
    </row>
    <row r="55" spans="1:14" s="182" customFormat="1" ht="12" customHeight="1">
      <c r="A55" s="214">
        <f t="shared" si="1"/>
        <v>24</v>
      </c>
      <c r="B55" s="215"/>
      <c r="C55" s="216"/>
      <c r="D55" s="217"/>
      <c r="E55" s="218"/>
      <c r="F55" s="219"/>
      <c r="G55" s="214">
        <f t="shared" si="0"/>
        <v>24</v>
      </c>
      <c r="H55" s="180"/>
      <c r="I55" s="180"/>
      <c r="J55" s="181"/>
      <c r="K55" s="181"/>
      <c r="L55" s="181"/>
      <c r="M55" s="181"/>
      <c r="N55" s="180"/>
    </row>
    <row r="56" spans="1:14" s="182" customFormat="1" ht="12" customHeight="1">
      <c r="A56" s="214">
        <f t="shared" si="1"/>
        <v>25</v>
      </c>
      <c r="B56" s="225" t="s">
        <v>16</v>
      </c>
      <c r="C56" s="224">
        <v>748</v>
      </c>
      <c r="D56" s="224">
        <v>155437</v>
      </c>
      <c r="E56" s="224">
        <v>58211</v>
      </c>
      <c r="F56" s="224" t="s">
        <v>104</v>
      </c>
      <c r="G56" s="214">
        <f t="shared" si="0"/>
        <v>25</v>
      </c>
      <c r="H56" s="180"/>
      <c r="I56" s="180"/>
      <c r="J56" s="181"/>
      <c r="K56" s="181"/>
      <c r="L56" s="181"/>
      <c r="M56" s="181"/>
      <c r="N56" s="180"/>
    </row>
    <row r="57" spans="1:14" s="182" customFormat="1" ht="19.5" customHeight="1">
      <c r="A57" s="192" t="s">
        <v>326</v>
      </c>
      <c r="B57" s="193"/>
      <c r="C57" s="194"/>
      <c r="D57" s="194"/>
      <c r="E57" s="194"/>
      <c r="F57" s="194"/>
      <c r="G57" s="226"/>
      <c r="H57" s="180"/>
      <c r="I57" s="180"/>
      <c r="J57" s="181"/>
      <c r="K57" s="181"/>
      <c r="L57" s="181"/>
      <c r="M57" s="181"/>
      <c r="N57" s="180"/>
    </row>
    <row r="58" spans="1:14" s="182" customFormat="1" ht="12" customHeight="1">
      <c r="A58" s="214">
        <f>+A56+1</f>
        <v>26</v>
      </c>
      <c r="B58" s="215"/>
      <c r="C58" s="222"/>
      <c r="D58" s="222"/>
      <c r="E58" s="223"/>
      <c r="F58" s="224"/>
      <c r="G58" s="227">
        <f t="shared" ref="G58:G71" si="2">+A58</f>
        <v>26</v>
      </c>
      <c r="H58" s="180"/>
      <c r="I58" s="180"/>
      <c r="J58" s="181"/>
      <c r="K58" s="181"/>
      <c r="L58" s="181"/>
      <c r="M58" s="181"/>
      <c r="N58" s="180"/>
    </row>
    <row r="59" spans="1:14" s="182" customFormat="1" ht="12" customHeight="1">
      <c r="A59" s="214">
        <f t="shared" ref="A59:A71" si="3">+A58+1</f>
        <v>27</v>
      </c>
      <c r="B59" s="215"/>
      <c r="C59" s="221"/>
      <c r="D59" s="222"/>
      <c r="E59" s="223"/>
      <c r="F59" s="224"/>
      <c r="G59" s="227">
        <f t="shared" si="2"/>
        <v>27</v>
      </c>
      <c r="H59" s="180"/>
      <c r="I59" s="180"/>
      <c r="J59" s="181"/>
      <c r="K59" s="181"/>
      <c r="L59" s="181"/>
      <c r="M59" s="181"/>
      <c r="N59" s="180"/>
    </row>
    <row r="60" spans="1:14" s="182" customFormat="1" ht="12" customHeight="1">
      <c r="A60" s="214">
        <f t="shared" si="3"/>
        <v>28</v>
      </c>
      <c r="B60" s="215"/>
      <c r="C60" s="221"/>
      <c r="D60" s="222"/>
      <c r="E60" s="223"/>
      <c r="F60" s="224"/>
      <c r="G60" s="227">
        <f t="shared" si="2"/>
        <v>28</v>
      </c>
      <c r="H60" s="180"/>
      <c r="I60" s="180"/>
      <c r="J60" s="181"/>
      <c r="K60" s="181"/>
      <c r="L60" s="181"/>
      <c r="M60" s="181"/>
      <c r="N60" s="180"/>
    </row>
    <row r="61" spans="1:14" s="182" customFormat="1" ht="12" customHeight="1">
      <c r="A61" s="214">
        <f t="shared" si="3"/>
        <v>29</v>
      </c>
      <c r="B61" s="215"/>
      <c r="C61" s="216"/>
      <c r="D61" s="217"/>
      <c r="E61" s="223"/>
      <c r="F61" s="224"/>
      <c r="G61" s="227">
        <f t="shared" si="2"/>
        <v>29</v>
      </c>
      <c r="H61" s="180"/>
      <c r="I61" s="180"/>
      <c r="J61" s="181"/>
      <c r="K61" s="181"/>
      <c r="L61" s="181"/>
      <c r="M61" s="181"/>
      <c r="N61" s="180"/>
    </row>
    <row r="62" spans="1:14" s="182" customFormat="1" ht="12" customHeight="1">
      <c r="A62" s="214">
        <f t="shared" si="3"/>
        <v>30</v>
      </c>
      <c r="B62" s="215"/>
      <c r="C62" s="221"/>
      <c r="D62" s="222"/>
      <c r="E62" s="223"/>
      <c r="F62" s="224"/>
      <c r="G62" s="227">
        <f t="shared" si="2"/>
        <v>30</v>
      </c>
      <c r="H62" s="180"/>
      <c r="I62" s="180"/>
      <c r="J62" s="181"/>
      <c r="K62" s="181"/>
      <c r="L62" s="181"/>
      <c r="M62" s="181"/>
      <c r="N62" s="180"/>
    </row>
    <row r="63" spans="1:14" s="182" customFormat="1" ht="12" customHeight="1">
      <c r="A63" s="214">
        <f t="shared" si="3"/>
        <v>31</v>
      </c>
      <c r="B63" s="215" t="s">
        <v>327</v>
      </c>
      <c r="C63" s="221"/>
      <c r="D63" s="222"/>
      <c r="E63" s="223"/>
      <c r="F63" s="224"/>
      <c r="G63" s="227">
        <f t="shared" si="2"/>
        <v>31</v>
      </c>
      <c r="H63" s="180"/>
      <c r="I63" s="180"/>
      <c r="J63" s="181"/>
      <c r="K63" s="181"/>
      <c r="L63" s="181"/>
      <c r="M63" s="181"/>
      <c r="N63" s="180"/>
    </row>
    <row r="64" spans="1:14" s="182" customFormat="1" ht="12" customHeight="1">
      <c r="A64" s="214">
        <f t="shared" si="3"/>
        <v>32</v>
      </c>
      <c r="B64" s="215" t="s">
        <v>327</v>
      </c>
      <c r="C64" s="221"/>
      <c r="D64" s="222"/>
      <c r="E64" s="223"/>
      <c r="F64" s="224"/>
      <c r="G64" s="227">
        <f t="shared" si="2"/>
        <v>32</v>
      </c>
      <c r="H64" s="180"/>
      <c r="I64" s="180"/>
      <c r="J64" s="181"/>
      <c r="K64" s="181"/>
      <c r="L64" s="181"/>
      <c r="M64" s="181"/>
      <c r="N64" s="180"/>
    </row>
    <row r="65" spans="1:14" s="182" customFormat="1" ht="12" customHeight="1">
      <c r="A65" s="214">
        <f t="shared" si="3"/>
        <v>33</v>
      </c>
      <c r="B65" s="215"/>
      <c r="C65" s="221"/>
      <c r="D65" s="222"/>
      <c r="E65" s="223"/>
      <c r="F65" s="224"/>
      <c r="G65" s="227">
        <f t="shared" si="2"/>
        <v>33</v>
      </c>
      <c r="H65" s="180"/>
      <c r="I65" s="180"/>
      <c r="J65" s="181"/>
      <c r="K65" s="181"/>
      <c r="L65" s="181"/>
      <c r="M65" s="181"/>
      <c r="N65" s="180"/>
    </row>
    <row r="66" spans="1:14" s="182" customFormat="1" ht="12" customHeight="1">
      <c r="A66" s="214">
        <f t="shared" si="3"/>
        <v>34</v>
      </c>
      <c r="B66" s="215"/>
      <c r="C66" s="221"/>
      <c r="D66" s="222"/>
      <c r="E66" s="223"/>
      <c r="F66" s="224"/>
      <c r="G66" s="227">
        <f t="shared" si="2"/>
        <v>34</v>
      </c>
      <c r="H66" s="180"/>
      <c r="I66" s="180"/>
      <c r="J66" s="181"/>
      <c r="K66" s="181"/>
      <c r="L66" s="181"/>
      <c r="M66" s="181"/>
      <c r="N66" s="180"/>
    </row>
    <row r="67" spans="1:14" s="182" customFormat="1" ht="12" customHeight="1">
      <c r="A67" s="214">
        <f t="shared" si="3"/>
        <v>35</v>
      </c>
      <c r="B67" s="215"/>
      <c r="C67" s="221"/>
      <c r="D67" s="222"/>
      <c r="E67" s="223"/>
      <c r="F67" s="224"/>
      <c r="G67" s="227">
        <f t="shared" si="2"/>
        <v>35</v>
      </c>
      <c r="H67" s="180"/>
      <c r="I67" s="180"/>
      <c r="J67" s="181"/>
      <c r="K67" s="181"/>
      <c r="L67" s="181"/>
      <c r="M67" s="181"/>
      <c r="N67" s="180"/>
    </row>
    <row r="68" spans="1:14" s="182" customFormat="1" ht="12" customHeight="1">
      <c r="A68" s="214">
        <f t="shared" si="3"/>
        <v>36</v>
      </c>
      <c r="B68" s="215"/>
      <c r="C68" s="216"/>
      <c r="D68" s="217"/>
      <c r="E68" s="218"/>
      <c r="F68" s="219"/>
      <c r="G68" s="227">
        <f t="shared" si="2"/>
        <v>36</v>
      </c>
      <c r="H68" s="180"/>
      <c r="I68" s="180"/>
      <c r="J68" s="181"/>
      <c r="K68" s="181"/>
      <c r="L68" s="181"/>
      <c r="M68" s="181"/>
      <c r="N68" s="180"/>
    </row>
    <row r="69" spans="1:14" s="182" customFormat="1" ht="12" customHeight="1">
      <c r="A69" s="214">
        <f t="shared" si="3"/>
        <v>37</v>
      </c>
      <c r="B69" s="215"/>
      <c r="C69" s="216"/>
      <c r="D69" s="217"/>
      <c r="E69" s="218"/>
      <c r="F69" s="219"/>
      <c r="G69" s="227">
        <f t="shared" si="2"/>
        <v>37</v>
      </c>
      <c r="H69" s="180"/>
      <c r="I69" s="180"/>
      <c r="J69" s="181"/>
      <c r="K69" s="181"/>
      <c r="L69" s="181"/>
      <c r="M69" s="181"/>
      <c r="N69" s="180"/>
    </row>
    <row r="70" spans="1:14" s="182" customFormat="1" ht="12" customHeight="1">
      <c r="A70" s="214">
        <f t="shared" si="3"/>
        <v>38</v>
      </c>
      <c r="B70" s="225" t="s">
        <v>16</v>
      </c>
      <c r="C70" s="224" t="s">
        <v>104</v>
      </c>
      <c r="D70" s="224" t="s">
        <v>104</v>
      </c>
      <c r="E70" s="224" t="s">
        <v>104</v>
      </c>
      <c r="F70" s="224" t="s">
        <v>104</v>
      </c>
      <c r="G70" s="227">
        <f t="shared" si="2"/>
        <v>38</v>
      </c>
      <c r="H70" s="180"/>
      <c r="I70" s="180"/>
      <c r="J70" s="181"/>
      <c r="K70" s="181"/>
      <c r="L70" s="181"/>
      <c r="M70" s="181"/>
      <c r="N70" s="180"/>
    </row>
    <row r="71" spans="1:14" s="182" customFormat="1" ht="12" customHeight="1">
      <c r="A71" s="214">
        <f t="shared" si="3"/>
        <v>39</v>
      </c>
      <c r="B71" s="225" t="s">
        <v>328</v>
      </c>
      <c r="C71" s="224">
        <v>748</v>
      </c>
      <c r="D71" s="224">
        <v>155437</v>
      </c>
      <c r="E71" s="224">
        <v>58211</v>
      </c>
      <c r="F71" s="224" t="s">
        <v>104</v>
      </c>
      <c r="G71" s="227">
        <f t="shared" si="2"/>
        <v>39</v>
      </c>
      <c r="H71" s="180"/>
      <c r="I71" s="180"/>
      <c r="J71" s="181"/>
      <c r="K71" s="181"/>
      <c r="L71" s="181"/>
      <c r="M71" s="181"/>
      <c r="N71" s="180"/>
    </row>
    <row r="72" spans="1:14">
      <c r="A72" s="228"/>
      <c r="B72" s="229"/>
      <c r="C72" s="229"/>
      <c r="D72" s="229"/>
      <c r="E72" s="229"/>
      <c r="F72" s="230"/>
      <c r="G72" s="231"/>
    </row>
    <row r="73" spans="1:14">
      <c r="A73" s="3946" t="s">
        <v>37</v>
      </c>
      <c r="B73" s="3947"/>
      <c r="C73" s="3947"/>
      <c r="D73" s="3947"/>
      <c r="E73" s="3947"/>
      <c r="F73" s="3947"/>
      <c r="G73" s="3948"/>
    </row>
    <row r="74" spans="1:14">
      <c r="A74" s="191"/>
      <c r="B74" s="232"/>
      <c r="C74" s="232"/>
      <c r="D74" s="232"/>
      <c r="E74" s="232"/>
      <c r="F74" s="232"/>
      <c r="G74" s="190"/>
    </row>
    <row r="75" spans="1:14">
      <c r="A75" s="233"/>
      <c r="B75" s="234"/>
      <c r="C75" s="234"/>
      <c r="D75" s="234"/>
      <c r="E75" s="234"/>
      <c r="F75" s="234"/>
      <c r="G75" s="235"/>
    </row>
    <row r="76" spans="1:14">
      <c r="A76" s="3511" t="s">
        <v>108</v>
      </c>
    </row>
  </sheetData>
  <customSheetViews>
    <customSheetView guid="{4E7A3D04-9F51-465C-A42B-3DF9B3E7D5B5}" showPageBreaks="1" showGridLines="0" fitToPage="1" printArea="1">
      <selection activeCell="P29" sqref="P29"/>
      <colBreaks count="1" manualBreakCount="1">
        <brk id="7" max="1048575" man="1"/>
      </colBreaks>
      <pageMargins left="0.5" right="0.5" top="0.5" bottom="0.25" header="0.5" footer="0.5"/>
      <printOptions horizontalCentered="1" verticalCentered="1"/>
      <pageSetup scale="76" orientation="portrait" r:id="rId1"/>
      <headerFooter alignWithMargins="0"/>
    </customSheetView>
    <customSheetView guid="{0DB5BAD5-393A-4F38-9E8B-709DEA7858B1}" showPageBreaks="1" showGridLines="0" fitToPage="1" printArea="1">
      <selection activeCell="P29" sqref="P29"/>
      <colBreaks count="1" manualBreakCount="1">
        <brk id="7" max="1048575" man="1"/>
      </colBreaks>
      <pageMargins left="0.5" right="0.5" top="0.5" bottom="0.25" header="0.5" footer="0.5"/>
      <printOptions horizontalCentered="1" verticalCentered="1"/>
      <pageSetup scale="76" orientation="portrait" r:id="rId2"/>
      <headerFooter alignWithMargins="0"/>
    </customSheetView>
    <customSheetView guid="{9188604F-721B-4607-B5A7-F14601E34BB8}" showPageBreaks="1" showGridLines="0" fitToPage="1" printArea="1">
      <selection activeCell="P29" sqref="P29"/>
      <colBreaks count="1" manualBreakCount="1">
        <brk id="7" max="1048575" man="1"/>
      </colBreaks>
      <pageMargins left="0.5" right="0.5" top="0.5" bottom="0.25" header="0.5" footer="0.5"/>
      <printOptions horizontalCentered="1" verticalCentered="1"/>
      <pageSetup scale="76" orientation="portrait" r:id="rId3"/>
      <headerFooter alignWithMargins="0"/>
    </customSheetView>
    <customSheetView guid="{26429A53-B624-4AA6-8C8D-667186B058B8}"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4"/>
      <headerFooter alignWithMargins="0"/>
    </customSheetView>
    <customSheetView guid="{7390B031-6060-4327-BF01-8B9465EDB6D9}"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5"/>
      <headerFooter alignWithMargins="0"/>
    </customSheetView>
    <customSheetView guid="{49D366EC-C851-4932-854D-8EA887B298C5}"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6"/>
      <headerFooter alignWithMargins="0"/>
    </customSheetView>
    <customSheetView guid="{F228F194-B0FE-4A91-A927-06A4E89703F0}"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7"/>
      <headerFooter alignWithMargins="0"/>
    </customSheetView>
    <customSheetView guid="{A2494C54-8D9D-4A05-9F27-C858173D9692}"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8"/>
      <headerFooter alignWithMargins="0"/>
    </customSheetView>
    <customSheetView guid="{74404EEC-CA6A-48B0-B168-B7933282EEB2}" showPageBreaks="1" showGridLines="0" fitToPage="1" printArea="1">
      <selection activeCell="P29" sqref="P29"/>
      <colBreaks count="1" manualBreakCount="1">
        <brk id="7" max="1048575" man="1"/>
      </colBreaks>
      <pageMargins left="0.5" right="0.5" top="0.5" bottom="0.25" header="0.5" footer="0.5"/>
      <printOptions horizontalCentered="1" verticalCentered="1"/>
      <pageSetup scale="76" orientation="portrait" r:id="rId9"/>
      <headerFooter alignWithMargins="0"/>
    </customSheetView>
    <customSheetView guid="{FB19BFAA-60BA-4CC2-92E5-E4C141AE804E}" showGridLines="0" fitToPage="1">
      <selection activeCell="P29" sqref="P29"/>
      <colBreaks count="1" manualBreakCount="1">
        <brk id="7" max="1048575" man="1"/>
      </colBreaks>
      <pageMargins left="0.5" right="0.5" top="0.5" bottom="0.25" header="0.5" footer="0.5"/>
      <printOptions horizontalCentered="1" verticalCentered="1"/>
      <pageSetup scale="76" orientation="portrait" r:id="rId10"/>
      <headerFooter alignWithMargins="0"/>
    </customSheetView>
    <customSheetView guid="{F56BCD39-3910-4701-BCCF-245589B07D98}" showPageBreaks="1" showGridLines="0" fitToPage="1" printArea="1">
      <selection activeCell="P29" sqref="P29"/>
      <colBreaks count="1" manualBreakCount="1">
        <brk id="7" max="1048575" man="1"/>
      </colBreaks>
      <pageMargins left="0.5" right="0.5" top="0.5" bottom="0.25" header="0.5" footer="0.5"/>
      <printOptions horizontalCentered="1" verticalCentered="1"/>
      <pageSetup scale="76" orientation="portrait" r:id="rId11"/>
      <headerFooter alignWithMargins="0"/>
    </customSheetView>
    <customSheetView guid="{D099E5BD-69C3-4A36-A01A-AB9127CD02AF}" scale="80" showPageBreaks="1" showGridLines="0" fitToPage="1" printArea="1" view="pageBreakPreview">
      <selection activeCell="C32" sqref="C32"/>
      <colBreaks count="1" manualBreakCount="1">
        <brk id="7" max="1048575" man="1"/>
      </colBreaks>
      <pageMargins left="0.5" right="0.5" top="0.5" bottom="0.25" header="0.5" footer="0.5"/>
      <printOptions horizontalCentered="1" verticalCentered="1"/>
      <pageSetup scale="76" orientation="portrait" r:id="rId12"/>
      <headerFooter alignWithMargins="0"/>
    </customSheetView>
  </customSheetViews>
  <mergeCells count="3">
    <mergeCell ref="A2:G2"/>
    <mergeCell ref="A3:G3"/>
    <mergeCell ref="A73:G73"/>
  </mergeCells>
  <printOptions horizontalCentered="1" verticalCentered="1" gridLinesSet="0"/>
  <pageMargins left="0.5" right="0.5" top="0.5" bottom="0.25" header="0.5" footer="0.5"/>
  <pageSetup scale="76" orientation="portrait" r:id="rId13"/>
  <headerFooter alignWithMargins="0"/>
  <colBreaks count="1" manualBreakCount="1">
    <brk id="7" max="1048575" man="1"/>
  </colBreaks>
  <legacyDrawing r:id="rId14"/>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7"/>
  <sheetViews>
    <sheetView view="pageBreakPreview" zoomScale="60" zoomScaleNormal="100" workbookViewId="0">
      <selection activeCell="A3" sqref="A3:G3"/>
    </sheetView>
  </sheetViews>
  <sheetFormatPr defaultColWidth="10.7109375" defaultRowHeight="12.75"/>
  <cols>
    <col min="1" max="1" width="3.140625" style="236" bestFit="1" customWidth="1"/>
    <col min="2" max="2" width="4.85546875" style="236" customWidth="1"/>
    <col min="3" max="3" width="23" style="236" customWidth="1"/>
    <col min="4" max="4" width="25.28515625" style="236" customWidth="1"/>
    <col min="5" max="5" width="26.42578125" style="236" customWidth="1"/>
    <col min="6" max="6" width="25.5703125" style="236" customWidth="1"/>
    <col min="7" max="7" width="25.140625" style="236" customWidth="1"/>
    <col min="8" max="8" width="6" style="236" customWidth="1"/>
    <col min="9" max="9" width="2.7109375" style="236" customWidth="1"/>
    <col min="10" max="10" width="10.7109375" style="236"/>
    <col min="11" max="11" width="20.140625" style="236" bestFit="1" customWidth="1"/>
    <col min="12" max="12" width="10.140625" style="236" bestFit="1" customWidth="1"/>
    <col min="13" max="13" width="26.7109375" style="236" bestFit="1" customWidth="1"/>
    <col min="14" max="14" width="10.140625" style="236" bestFit="1" customWidth="1"/>
    <col min="15" max="16384" width="10.7109375" style="236"/>
  </cols>
  <sheetData>
    <row r="1" spans="1:9">
      <c r="B1" s="237"/>
      <c r="C1" s="237"/>
      <c r="D1" s="237"/>
      <c r="E1" s="237"/>
      <c r="F1" s="237"/>
      <c r="G1" s="237"/>
      <c r="H1" s="237"/>
      <c r="I1" s="237"/>
    </row>
    <row r="2" spans="1:9">
      <c r="A2" s="237"/>
      <c r="B2" s="237"/>
      <c r="C2" s="237"/>
      <c r="D2" s="237"/>
      <c r="E2" s="237"/>
      <c r="F2" s="237"/>
      <c r="G2" s="237"/>
      <c r="H2" s="237"/>
      <c r="I2" s="237"/>
    </row>
    <row r="3" spans="1:9" ht="12.75" customHeight="1">
      <c r="B3" s="238"/>
      <c r="C3" s="239"/>
      <c r="D3" s="239"/>
      <c r="E3" s="239"/>
      <c r="F3" s="239"/>
      <c r="G3" s="239"/>
      <c r="H3" s="240"/>
      <c r="I3" s="3878">
        <v>102</v>
      </c>
    </row>
    <row r="4" spans="1:9">
      <c r="B4" s="241" t="s">
        <v>329</v>
      </c>
      <c r="C4" s="242"/>
      <c r="D4" s="242"/>
      <c r="E4" s="242"/>
      <c r="F4" s="242"/>
      <c r="G4" s="242"/>
      <c r="H4" s="243"/>
      <c r="I4" s="3949"/>
    </row>
    <row r="5" spans="1:9" ht="11.1" customHeight="1">
      <c r="B5" s="244"/>
      <c r="C5" s="245"/>
      <c r="D5" s="245"/>
      <c r="E5" s="245"/>
      <c r="F5" s="245"/>
      <c r="G5" s="245"/>
      <c r="H5" s="246"/>
      <c r="I5" s="3949"/>
    </row>
    <row r="6" spans="1:9" ht="15.95" customHeight="1">
      <c r="B6" s="244" t="s">
        <v>330</v>
      </c>
      <c r="C6" s="245"/>
      <c r="D6" s="245"/>
      <c r="E6" s="245"/>
      <c r="F6" s="245"/>
      <c r="G6" s="245"/>
      <c r="H6" s="246"/>
      <c r="I6" s="3949"/>
    </row>
    <row r="7" spans="1:9" ht="15.95" customHeight="1">
      <c r="B7" s="244" t="s">
        <v>331</v>
      </c>
      <c r="C7" s="245"/>
      <c r="D7" s="245"/>
      <c r="E7" s="245"/>
      <c r="F7" s="245"/>
      <c r="G7" s="245"/>
      <c r="H7" s="246"/>
      <c r="I7" s="3949"/>
    </row>
    <row r="8" spans="1:9" ht="15.95" customHeight="1">
      <c r="B8" s="244" t="s">
        <v>332</v>
      </c>
      <c r="C8" s="245"/>
      <c r="D8" s="245"/>
      <c r="E8" s="245"/>
      <c r="F8" s="245"/>
      <c r="G8" s="245"/>
      <c r="H8" s="246"/>
      <c r="I8" s="3949"/>
    </row>
    <row r="9" spans="1:9" ht="15.95" customHeight="1">
      <c r="B9" s="244" t="s">
        <v>333</v>
      </c>
      <c r="C9" s="245"/>
      <c r="D9" s="245"/>
      <c r="E9" s="245"/>
      <c r="F9" s="245"/>
      <c r="G9" s="245"/>
      <c r="H9" s="246"/>
      <c r="I9" s="3949"/>
    </row>
    <row r="10" spans="1:9" ht="15.95" customHeight="1">
      <c r="B10" s="244" t="s">
        <v>334</v>
      </c>
      <c r="C10" s="245"/>
      <c r="D10" s="245"/>
      <c r="E10" s="245"/>
      <c r="F10" s="245"/>
      <c r="G10" s="245"/>
      <c r="H10" s="246"/>
      <c r="I10" s="3949"/>
    </row>
    <row r="11" spans="1:9" ht="15.95" customHeight="1">
      <c r="B11" s="244" t="s">
        <v>335</v>
      </c>
      <c r="C11" s="245"/>
      <c r="D11" s="245"/>
      <c r="E11" s="245"/>
      <c r="F11" s="245"/>
      <c r="G11" s="245"/>
      <c r="H11" s="246"/>
      <c r="I11" s="3949"/>
    </row>
    <row r="12" spans="1:9" ht="15.95" customHeight="1">
      <c r="B12" s="244" t="s">
        <v>336</v>
      </c>
      <c r="C12" s="245"/>
      <c r="D12" s="245"/>
      <c r="E12" s="245"/>
      <c r="F12" s="245"/>
      <c r="G12" s="245"/>
      <c r="H12" s="246"/>
      <c r="I12" s="3949"/>
    </row>
    <row r="13" spans="1:9" ht="17.25" customHeight="1">
      <c r="B13" s="244" t="s">
        <v>337</v>
      </c>
      <c r="C13" s="245"/>
      <c r="D13" s="245"/>
      <c r="E13" s="245"/>
      <c r="F13" s="245"/>
      <c r="G13" s="245"/>
      <c r="H13" s="246"/>
      <c r="I13" s="3949"/>
    </row>
    <row r="14" spans="1:9" ht="12.75" customHeight="1">
      <c r="B14" s="244" t="s">
        <v>338</v>
      </c>
      <c r="C14" s="245"/>
      <c r="D14" s="245"/>
      <c r="E14" s="245"/>
      <c r="F14" s="245"/>
      <c r="G14" s="245"/>
      <c r="H14" s="246"/>
      <c r="I14" s="3949"/>
    </row>
    <row r="15" spans="1:9" ht="15.95" customHeight="1">
      <c r="B15" s="244" t="s">
        <v>339</v>
      </c>
      <c r="C15" s="245"/>
      <c r="D15" s="245"/>
      <c r="E15" s="245"/>
      <c r="F15" s="245"/>
      <c r="G15" s="245"/>
      <c r="H15" s="246"/>
      <c r="I15" s="3949"/>
    </row>
    <row r="16" spans="1:9" ht="15.95" customHeight="1">
      <c r="B16" s="244" t="s">
        <v>340</v>
      </c>
      <c r="C16" s="245"/>
      <c r="D16" s="245"/>
      <c r="E16" s="245"/>
      <c r="F16" s="245"/>
      <c r="G16" s="245"/>
      <c r="H16" s="246"/>
      <c r="I16" s="237"/>
    </row>
    <row r="17" spans="1:14" ht="15.95" customHeight="1">
      <c r="B17" s="244" t="s">
        <v>341</v>
      </c>
      <c r="C17" s="245"/>
      <c r="D17" s="245"/>
      <c r="E17" s="245"/>
      <c r="F17" s="245"/>
      <c r="G17" s="245"/>
      <c r="H17" s="246"/>
      <c r="I17" s="237"/>
    </row>
    <row r="18" spans="1:14" ht="15.95" customHeight="1">
      <c r="A18" s="247"/>
      <c r="B18" s="244" t="s">
        <v>342</v>
      </c>
      <c r="C18" s="245"/>
      <c r="D18" s="245"/>
      <c r="E18" s="245"/>
      <c r="F18" s="245"/>
      <c r="G18" s="245"/>
      <c r="H18" s="246"/>
      <c r="I18" s="237"/>
    </row>
    <row r="19" spans="1:14" ht="15.95" customHeight="1">
      <c r="A19" s="247"/>
      <c r="B19" s="244" t="s">
        <v>343</v>
      </c>
      <c r="C19" s="245"/>
      <c r="D19" s="245"/>
      <c r="E19" s="245"/>
      <c r="F19" s="245"/>
      <c r="G19" s="245"/>
      <c r="H19" s="246"/>
      <c r="I19" s="237"/>
    </row>
    <row r="20" spans="1:14" ht="11.1" customHeight="1">
      <c r="A20" s="247"/>
      <c r="B20" s="248"/>
      <c r="C20" s="249"/>
      <c r="D20" s="249"/>
      <c r="E20" s="249"/>
      <c r="F20" s="249"/>
      <c r="G20" s="249"/>
      <c r="H20" s="250"/>
      <c r="I20" s="237"/>
    </row>
    <row r="21" spans="1:14" ht="11.1" customHeight="1">
      <c r="A21" s="247"/>
      <c r="B21" s="244"/>
      <c r="C21" s="245"/>
      <c r="D21" s="245"/>
      <c r="E21" s="245"/>
      <c r="F21" s="245"/>
      <c r="G21" s="245"/>
      <c r="H21" s="246"/>
      <c r="I21" s="237"/>
    </row>
    <row r="22" spans="1:14" ht="11.1" customHeight="1">
      <c r="A22" s="247"/>
      <c r="B22" s="241" t="s">
        <v>344</v>
      </c>
      <c r="C22" s="242"/>
      <c r="D22" s="242"/>
      <c r="E22" s="242"/>
      <c r="F22" s="242"/>
      <c r="G22" s="242"/>
      <c r="H22" s="243"/>
      <c r="I22" s="237"/>
    </row>
    <row r="23" spans="1:14" ht="11.1" customHeight="1">
      <c r="A23" s="247"/>
      <c r="B23" s="244"/>
      <c r="C23" s="245"/>
      <c r="D23" s="245"/>
      <c r="E23" s="245"/>
      <c r="F23" s="245"/>
      <c r="G23" s="245"/>
      <c r="H23" s="246"/>
      <c r="I23" s="237"/>
    </row>
    <row r="24" spans="1:14" ht="12.95" customHeight="1">
      <c r="A24" s="247"/>
      <c r="B24" s="244" t="s">
        <v>345</v>
      </c>
      <c r="C24" s="245"/>
      <c r="D24" s="245"/>
      <c r="E24" s="245"/>
      <c r="F24" s="245"/>
      <c r="G24" s="245"/>
      <c r="H24" s="246"/>
      <c r="I24" s="237"/>
    </row>
    <row r="25" spans="1:14" ht="12.95" customHeight="1" thickBot="1">
      <c r="A25" s="3952" t="s">
        <v>3409</v>
      </c>
      <c r="B25" s="251"/>
      <c r="C25" s="252"/>
      <c r="D25" s="252"/>
      <c r="E25" s="252"/>
      <c r="F25" s="252"/>
      <c r="G25" s="252"/>
      <c r="H25" s="253"/>
      <c r="I25" s="237"/>
    </row>
    <row r="26" spans="1:14" ht="16.5" customHeight="1" thickTop="1">
      <c r="A26" s="3952"/>
      <c r="B26" s="254" t="s">
        <v>7</v>
      </c>
      <c r="C26" s="255"/>
      <c r="D26" s="254" t="s">
        <v>346</v>
      </c>
      <c r="E26" s="256" t="s">
        <v>347</v>
      </c>
      <c r="F26" s="254" t="s">
        <v>348</v>
      </c>
      <c r="G26" s="257" t="s">
        <v>349</v>
      </c>
      <c r="H26" s="257" t="s">
        <v>7</v>
      </c>
      <c r="I26" s="237"/>
    </row>
    <row r="27" spans="1:14" ht="12.95" customHeight="1">
      <c r="A27" s="3952"/>
      <c r="B27" s="258" t="s">
        <v>17</v>
      </c>
      <c r="C27" s="259" t="s">
        <v>350</v>
      </c>
      <c r="D27" s="258" t="s">
        <v>351</v>
      </c>
      <c r="E27" s="260" t="s">
        <v>352</v>
      </c>
      <c r="F27" s="258" t="s">
        <v>353</v>
      </c>
      <c r="G27" s="261" t="s">
        <v>354</v>
      </c>
      <c r="H27" s="261" t="s">
        <v>17</v>
      </c>
      <c r="I27" s="237"/>
    </row>
    <row r="28" spans="1:14" ht="12.95" customHeight="1">
      <c r="A28" s="3952"/>
      <c r="B28" s="262"/>
      <c r="C28" s="247"/>
      <c r="D28" s="258" t="s">
        <v>355</v>
      </c>
      <c r="E28" s="260" t="s">
        <v>356</v>
      </c>
      <c r="F28" s="258" t="s">
        <v>357</v>
      </c>
      <c r="G28" s="263"/>
      <c r="H28" s="263"/>
      <c r="I28" s="237"/>
    </row>
    <row r="29" spans="1:14" ht="12.95" customHeight="1">
      <c r="A29" s="3952"/>
      <c r="B29" s="262"/>
      <c r="C29" s="247"/>
      <c r="D29" s="262"/>
      <c r="E29" s="260" t="s">
        <v>357</v>
      </c>
      <c r="F29" s="262"/>
      <c r="G29" s="263"/>
      <c r="H29" s="263"/>
      <c r="I29" s="237"/>
    </row>
    <row r="30" spans="1:14" ht="12.95" customHeight="1" thickBot="1">
      <c r="A30" s="3952"/>
      <c r="B30" s="264"/>
      <c r="C30" s="265" t="s">
        <v>24</v>
      </c>
      <c r="D30" s="266" t="s">
        <v>25</v>
      </c>
      <c r="E30" s="267" t="s">
        <v>26</v>
      </c>
      <c r="F30" s="266" t="s">
        <v>27</v>
      </c>
      <c r="G30" s="268" t="s">
        <v>28</v>
      </c>
      <c r="H30" s="269"/>
      <c r="I30" s="237"/>
      <c r="K30" s="213"/>
      <c r="L30" s="213"/>
      <c r="M30" s="213"/>
      <c r="N30" s="213"/>
    </row>
    <row r="31" spans="1:14" ht="14.1" customHeight="1">
      <c r="A31" s="3952"/>
      <c r="B31" s="270">
        <v>1</v>
      </c>
      <c r="C31" s="271" t="s">
        <v>358</v>
      </c>
      <c r="D31" s="3566">
        <v>0</v>
      </c>
      <c r="E31" s="3364" t="s">
        <v>104</v>
      </c>
      <c r="F31" s="3364" t="s">
        <v>104</v>
      </c>
      <c r="G31" s="3569">
        <v>0</v>
      </c>
      <c r="H31" s="272">
        <v>1</v>
      </c>
      <c r="I31" s="237"/>
    </row>
    <row r="32" spans="1:14" ht="14.1" customHeight="1">
      <c r="A32" s="3952"/>
      <c r="B32" s="270">
        <v>2</v>
      </c>
      <c r="C32" s="271" t="s">
        <v>359</v>
      </c>
      <c r="D32" s="3567">
        <v>0</v>
      </c>
      <c r="E32" s="3365" t="s">
        <v>104</v>
      </c>
      <c r="F32" s="3365" t="s">
        <v>104</v>
      </c>
      <c r="G32" s="3570">
        <v>0</v>
      </c>
      <c r="H32" s="272">
        <v>2</v>
      </c>
      <c r="I32" s="3950" t="s">
        <v>3206</v>
      </c>
    </row>
    <row r="33" spans="1:9" ht="14.1" customHeight="1">
      <c r="A33" s="3952"/>
      <c r="B33" s="270">
        <v>3</v>
      </c>
      <c r="C33" s="271" t="s">
        <v>360</v>
      </c>
      <c r="D33" s="3567">
        <v>0</v>
      </c>
      <c r="E33" s="3362" t="s">
        <v>104</v>
      </c>
      <c r="F33" s="3362" t="s">
        <v>104</v>
      </c>
      <c r="G33" s="3570">
        <v>0</v>
      </c>
      <c r="H33" s="272">
        <v>3</v>
      </c>
      <c r="I33" s="3951"/>
    </row>
    <row r="34" spans="1:9" ht="14.1" customHeight="1">
      <c r="A34" s="3952"/>
      <c r="B34" s="270">
        <v>4</v>
      </c>
      <c r="C34" s="271" t="s">
        <v>361</v>
      </c>
      <c r="D34" s="3567">
        <v>0</v>
      </c>
      <c r="E34" s="3365" t="s">
        <v>104</v>
      </c>
      <c r="F34" s="3365" t="s">
        <v>104</v>
      </c>
      <c r="G34" s="3570">
        <v>0</v>
      </c>
      <c r="H34" s="272">
        <v>4</v>
      </c>
      <c r="I34" s="3951"/>
    </row>
    <row r="35" spans="1:9" ht="14.1" customHeight="1">
      <c r="A35" s="3952"/>
      <c r="B35" s="270">
        <v>5</v>
      </c>
      <c r="C35" s="271" t="s">
        <v>362</v>
      </c>
      <c r="D35" s="3567">
        <v>0</v>
      </c>
      <c r="E35" s="3365" t="s">
        <v>3377</v>
      </c>
      <c r="F35" s="3365" t="s">
        <v>363</v>
      </c>
      <c r="G35" s="3366" t="s">
        <v>104</v>
      </c>
      <c r="H35" s="272">
        <v>5</v>
      </c>
      <c r="I35" s="3951"/>
    </row>
    <row r="36" spans="1:9" ht="14.1" customHeight="1">
      <c r="A36" s="3952"/>
      <c r="B36" s="270">
        <v>6</v>
      </c>
      <c r="C36" s="271" t="s">
        <v>364</v>
      </c>
      <c r="D36" s="3567">
        <v>0</v>
      </c>
      <c r="E36" s="3363" t="s">
        <v>104</v>
      </c>
      <c r="F36" s="3363" t="s">
        <v>104</v>
      </c>
      <c r="G36" s="3570">
        <v>0</v>
      </c>
      <c r="H36" s="272">
        <v>6</v>
      </c>
      <c r="I36" s="3951"/>
    </row>
    <row r="37" spans="1:9" ht="14.1" customHeight="1">
      <c r="A37" s="3952"/>
      <c r="B37" s="270">
        <v>7</v>
      </c>
      <c r="C37" s="271" t="s">
        <v>365</v>
      </c>
      <c r="D37" s="3567">
        <v>0</v>
      </c>
      <c r="E37" s="3365" t="s">
        <v>3377</v>
      </c>
      <c r="F37" s="3365" t="s">
        <v>363</v>
      </c>
      <c r="G37" s="3366" t="s">
        <v>104</v>
      </c>
      <c r="H37" s="272">
        <v>7</v>
      </c>
      <c r="I37" s="3951"/>
    </row>
    <row r="38" spans="1:9" ht="14.1" customHeight="1" thickBot="1">
      <c r="A38" s="3952"/>
      <c r="B38" s="270">
        <v>8</v>
      </c>
      <c r="C38" s="271" t="s">
        <v>366</v>
      </c>
      <c r="D38" s="3568">
        <v>0</v>
      </c>
      <c r="E38" s="273"/>
      <c r="F38" s="274"/>
      <c r="G38" s="275"/>
      <c r="H38" s="272">
        <v>8</v>
      </c>
      <c r="I38" s="3951"/>
    </row>
    <row r="39" spans="1:9" ht="12.95" customHeight="1">
      <c r="A39" s="3952"/>
      <c r="B39" s="244" t="s">
        <v>367</v>
      </c>
      <c r="C39" s="245"/>
      <c r="D39" s="245"/>
      <c r="E39" s="245"/>
      <c r="F39" s="245"/>
      <c r="G39" s="245"/>
      <c r="H39" s="246"/>
      <c r="I39" s="3951"/>
    </row>
    <row r="40" spans="1:9" ht="12.95" customHeight="1">
      <c r="A40" s="3952"/>
      <c r="B40" s="276"/>
      <c r="C40" s="247"/>
      <c r="D40" s="247"/>
      <c r="E40" s="247"/>
      <c r="F40" s="247"/>
      <c r="G40" s="247"/>
      <c r="H40" s="263"/>
      <c r="I40" s="3951"/>
    </row>
    <row r="41" spans="1:9" ht="16.5" customHeight="1">
      <c r="A41" s="3952"/>
      <c r="B41" s="276"/>
      <c r="C41" s="247"/>
      <c r="D41" s="277"/>
      <c r="E41" s="247"/>
      <c r="F41" s="247"/>
      <c r="G41" s="247"/>
      <c r="H41" s="263"/>
      <c r="I41" s="3951"/>
    </row>
    <row r="42" spans="1:9" ht="16.5" customHeight="1">
      <c r="A42" s="3952"/>
      <c r="B42" s="276"/>
      <c r="C42" s="247"/>
      <c r="D42" s="247"/>
      <c r="E42" s="247"/>
      <c r="F42" s="247"/>
      <c r="G42" s="247"/>
      <c r="H42" s="263"/>
      <c r="I42" s="3951"/>
    </row>
    <row r="43" spans="1:9" ht="15.75" customHeight="1">
      <c r="A43" s="3952"/>
      <c r="B43" s="278"/>
      <c r="C43" s="271"/>
      <c r="D43" s="271"/>
      <c r="E43" s="271"/>
      <c r="F43" s="271"/>
      <c r="G43" s="271"/>
      <c r="H43" s="269"/>
      <c r="I43" s="3951"/>
    </row>
    <row r="44" spans="1:9">
      <c r="A44" s="3489"/>
      <c r="B44" s="279"/>
      <c r="C44" s="279"/>
      <c r="D44" s="279"/>
      <c r="E44" s="279"/>
      <c r="F44" s="279"/>
      <c r="G44" s="279"/>
      <c r="H44" s="279"/>
      <c r="I44" s="279"/>
    </row>
    <row r="45" spans="1:9">
      <c r="A45" s="3489"/>
    </row>
    <row r="46" spans="1:9">
      <c r="A46" s="3489"/>
    </row>
    <row r="47" spans="1:9">
      <c r="A47" s="3489"/>
    </row>
    <row r="48" spans="1:9">
      <c r="A48" s="3489"/>
    </row>
    <row r="49" spans="1:1">
      <c r="A49" s="3489"/>
    </row>
    <row r="50" spans="1:1">
      <c r="A50" s="3489"/>
    </row>
    <row r="51" spans="1:1">
      <c r="A51" s="3489"/>
    </row>
    <row r="52" spans="1:1">
      <c r="A52" s="3489"/>
    </row>
    <row r="53" spans="1:1">
      <c r="A53" s="3489"/>
    </row>
    <row r="54" spans="1:1">
      <c r="A54" s="3489"/>
    </row>
    <row r="55" spans="1:1">
      <c r="A55" s="3489"/>
    </row>
    <row r="56" spans="1:1">
      <c r="A56" s="3489"/>
    </row>
    <row r="57" spans="1:1">
      <c r="A57" s="3489"/>
    </row>
  </sheetData>
  <customSheetViews>
    <customSheetView guid="{4E7A3D04-9F51-465C-A42B-3DF9B3E7D5B5}" showPageBreaks="1" fitToPage="1" printArea="1">
      <selection activeCell="P29" sqref="P29"/>
      <pageMargins left="0.5" right="0.5" top="0.5" bottom="0.25" header="0.5" footer="0.5"/>
      <printOptions horizontalCentered="1" verticalCentered="1"/>
      <pageSetup scale="89" orientation="landscape" r:id="rId1"/>
      <headerFooter alignWithMargins="0"/>
    </customSheetView>
    <customSheetView guid="{0DB5BAD5-393A-4F38-9E8B-709DEA7858B1}" showPageBreaks="1" fitToPage="1" printArea="1">
      <selection activeCell="P29" sqref="P29"/>
      <pageMargins left="0.5" right="0.5" top="0.5" bottom="0.25" header="0.5" footer="0.5"/>
      <printOptions horizontalCentered="1" verticalCentered="1"/>
      <pageSetup scale="89" orientation="landscape" r:id="rId2"/>
      <headerFooter alignWithMargins="0"/>
    </customSheetView>
    <customSheetView guid="{9188604F-721B-4607-B5A7-F14601E34BB8}" showPageBreaks="1" fitToPage="1" printArea="1">
      <selection activeCell="P29" sqref="P29"/>
      <pageMargins left="0.5" right="0.5" top="0.5" bottom="0.25" header="0.5" footer="0.5"/>
      <printOptions horizontalCentered="1" verticalCentered="1"/>
      <pageSetup scale="89" orientation="landscape" r:id="rId3"/>
      <headerFooter alignWithMargins="0"/>
    </customSheetView>
    <customSheetView guid="{26429A53-B624-4AA6-8C8D-667186B058B8}" fitToPage="1">
      <selection activeCell="P29" sqref="P29"/>
      <pageMargins left="0.5" right="0.5" top="0.5" bottom="0.25" header="0.5" footer="0.5"/>
      <printOptions horizontalCentered="1" verticalCentered="1"/>
      <pageSetup scale="89" orientation="landscape" r:id="rId4"/>
      <headerFooter alignWithMargins="0"/>
    </customSheetView>
    <customSheetView guid="{7390B031-6060-4327-BF01-8B9465EDB6D9}" fitToPage="1">
      <selection activeCell="P29" sqref="P29"/>
      <pageMargins left="0.5" right="0.5" top="0.5" bottom="0.25" header="0.5" footer="0.5"/>
      <printOptions horizontalCentered="1" verticalCentered="1"/>
      <pageSetup scale="89" orientation="landscape" r:id="rId5"/>
      <headerFooter alignWithMargins="0"/>
    </customSheetView>
    <customSheetView guid="{49D366EC-C851-4932-854D-8EA887B298C5}" fitToPage="1">
      <selection activeCell="P29" sqref="P29"/>
      <pageMargins left="0.5" right="0.5" top="0.5" bottom="0.25" header="0.5" footer="0.5"/>
      <printOptions horizontalCentered="1" verticalCentered="1"/>
      <pageSetup scale="89" orientation="landscape" r:id="rId6"/>
      <headerFooter alignWithMargins="0"/>
    </customSheetView>
    <customSheetView guid="{F228F194-B0FE-4A91-A927-06A4E89703F0}" fitToPage="1">
      <selection activeCell="P29" sqref="P29"/>
      <pageMargins left="0.5" right="0.5" top="0.5" bottom="0.25" header="0.5" footer="0.5"/>
      <printOptions horizontalCentered="1" verticalCentered="1"/>
      <pageSetup scale="89" orientation="landscape" r:id="rId7"/>
      <headerFooter alignWithMargins="0"/>
    </customSheetView>
    <customSheetView guid="{A2494C54-8D9D-4A05-9F27-C858173D9692}" fitToPage="1">
      <selection activeCell="P29" sqref="P29"/>
      <pageMargins left="0.5" right="0.5" top="0.5" bottom="0.25" header="0.5" footer="0.5"/>
      <printOptions horizontalCentered="1" verticalCentered="1"/>
      <pageSetup scale="89" orientation="landscape" r:id="rId8"/>
      <headerFooter alignWithMargins="0"/>
    </customSheetView>
    <customSheetView guid="{74404EEC-CA6A-48B0-B168-B7933282EEB2}" showPageBreaks="1" fitToPage="1" printArea="1">
      <selection activeCell="P29" sqref="P29"/>
      <pageMargins left="0.5" right="0.5" top="0.5" bottom="0.25" header="0.5" footer="0.5"/>
      <printOptions horizontalCentered="1" verticalCentered="1"/>
      <pageSetup scale="89" orientation="landscape" r:id="rId9"/>
      <headerFooter alignWithMargins="0"/>
    </customSheetView>
    <customSheetView guid="{FB19BFAA-60BA-4CC2-92E5-E4C141AE804E}" fitToPage="1">
      <selection activeCell="P29" sqref="P29"/>
      <pageMargins left="0.5" right="0.5" top="0.5" bottom="0.25" header="0.5" footer="0.5"/>
      <printOptions horizontalCentered="1" verticalCentered="1"/>
      <pageSetup scale="89" orientation="landscape" r:id="rId10"/>
      <headerFooter alignWithMargins="0"/>
    </customSheetView>
    <customSheetView guid="{F56BCD39-3910-4701-BCCF-245589B07D98}" showPageBreaks="1" fitToPage="1" printArea="1">
      <selection activeCell="P29" sqref="P29"/>
      <pageMargins left="0.5" right="0.5" top="0.5" bottom="0.25" header="0.5" footer="0.5"/>
      <printOptions horizontalCentered="1" verticalCentered="1"/>
      <pageSetup scale="89" orientation="landscape" r:id="rId11"/>
      <headerFooter alignWithMargins="0"/>
    </customSheetView>
    <customSheetView guid="{D099E5BD-69C3-4A36-A01A-AB9127CD02AF}" scale="60" showPageBreaks="1" fitToPage="1" printArea="1" view="pageBreakPreview">
      <selection activeCell="A3" sqref="A3:G3"/>
      <pageMargins left="0.5" right="0.5" top="0.5" bottom="0.25" header="0.5" footer="0.5"/>
      <printOptions horizontalCentered="1" verticalCentered="1"/>
      <pageSetup scale="89" orientation="landscape" r:id="rId12"/>
      <headerFooter alignWithMargins="0"/>
    </customSheetView>
  </customSheetViews>
  <mergeCells count="3">
    <mergeCell ref="I3:I15"/>
    <mergeCell ref="I32:I43"/>
    <mergeCell ref="A25:A43"/>
  </mergeCells>
  <printOptions horizontalCentered="1" verticalCentered="1"/>
  <pageMargins left="0.5" right="0.5" top="0.5" bottom="0.25" header="0.5" footer="0.5"/>
  <pageSetup scale="89" orientation="landscape" r:id="rId13"/>
  <headerFooter alignWithMargins="0"/>
  <legacyDrawing r:id="rId14"/>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4"/>
  <sheetViews>
    <sheetView view="pageBreakPreview" zoomScale="60" zoomScaleNormal="110" workbookViewId="0">
      <selection activeCell="A3" sqref="A3:G3"/>
    </sheetView>
  </sheetViews>
  <sheetFormatPr defaultColWidth="8.85546875" defaultRowHeight="12"/>
  <cols>
    <col min="1" max="1" width="12.5703125" style="6" customWidth="1"/>
    <col min="2" max="2" width="22.5703125" style="6" bestFit="1" customWidth="1"/>
    <col min="3" max="3" width="22.140625" style="6" customWidth="1"/>
    <col min="4" max="4" width="27.85546875" style="6" customWidth="1"/>
    <col min="5" max="5" width="13.7109375" style="6" customWidth="1"/>
    <col min="6" max="6" width="13" style="6" customWidth="1"/>
    <col min="7" max="7" width="4.7109375" style="6" bestFit="1" customWidth="1"/>
    <col min="8" max="16384" width="8.85546875" style="6"/>
  </cols>
  <sheetData>
    <row r="1" spans="1:7">
      <c r="A1" s="6" t="s">
        <v>3204</v>
      </c>
      <c r="G1" s="6">
        <v>103</v>
      </c>
    </row>
    <row r="2" spans="1:7" ht="12" customHeight="1">
      <c r="A2" s="3953" t="s">
        <v>368</v>
      </c>
      <c r="B2" s="3954"/>
      <c r="C2" s="3954"/>
      <c r="D2" s="3954"/>
      <c r="E2" s="3954"/>
      <c r="F2" s="3954"/>
      <c r="G2" s="3955"/>
    </row>
    <row r="3" spans="1:7" ht="12" customHeight="1">
      <c r="A3" s="3956" t="s">
        <v>369</v>
      </c>
      <c r="B3" s="3957"/>
      <c r="C3" s="3957"/>
      <c r="D3" s="3957"/>
      <c r="E3" s="3957"/>
      <c r="F3" s="3957"/>
      <c r="G3" s="3958"/>
    </row>
    <row r="4" spans="1:7" ht="12" customHeight="1">
      <c r="A4" s="280"/>
      <c r="B4" s="281"/>
      <c r="C4" s="281"/>
      <c r="D4" s="281"/>
      <c r="E4" s="281"/>
      <c r="F4" s="281"/>
      <c r="G4" s="282"/>
    </row>
    <row r="5" spans="1:7" ht="72">
      <c r="A5" s="283" t="s">
        <v>370</v>
      </c>
      <c r="B5" s="284"/>
      <c r="C5" s="284"/>
      <c r="D5" s="284"/>
      <c r="E5" s="284"/>
      <c r="F5" s="284"/>
      <c r="G5" s="285"/>
    </row>
    <row r="6" spans="1:7">
      <c r="A6" s="286"/>
      <c r="B6" s="25"/>
      <c r="C6" s="25"/>
      <c r="D6" s="287"/>
      <c r="E6" s="25"/>
      <c r="F6" s="287"/>
      <c r="G6" s="131"/>
    </row>
    <row r="7" spans="1:7">
      <c r="A7" s="288"/>
      <c r="B7" s="10"/>
      <c r="C7" s="10"/>
      <c r="D7" s="289"/>
      <c r="E7" s="10"/>
      <c r="F7" s="290"/>
      <c r="G7" s="139"/>
    </row>
    <row r="8" spans="1:7" ht="36">
      <c r="A8" s="145" t="s">
        <v>7</v>
      </c>
      <c r="B8" s="13" t="s">
        <v>371</v>
      </c>
      <c r="C8" s="13" t="s">
        <v>372</v>
      </c>
      <c r="D8" s="291" t="s">
        <v>373</v>
      </c>
      <c r="E8" s="291" t="s">
        <v>374</v>
      </c>
      <c r="F8" s="291" t="s">
        <v>375</v>
      </c>
      <c r="G8" s="144" t="s">
        <v>7</v>
      </c>
    </row>
    <row r="9" spans="1:7">
      <c r="A9" s="145" t="s">
        <v>17</v>
      </c>
      <c r="B9" s="20"/>
      <c r="C9" s="13"/>
      <c r="D9" s="291"/>
      <c r="E9" s="13"/>
      <c r="F9" s="291"/>
      <c r="G9" s="144" t="s">
        <v>17</v>
      </c>
    </row>
    <row r="10" spans="1:7">
      <c r="A10" s="292">
        <v>1</v>
      </c>
      <c r="B10" s="18"/>
      <c r="C10" s="293"/>
      <c r="D10" s="294"/>
      <c r="E10" s="18"/>
      <c r="F10" s="295"/>
      <c r="G10" s="296">
        <v>1</v>
      </c>
    </row>
    <row r="11" spans="1:7" ht="12" customHeight="1">
      <c r="A11" s="292">
        <v>2</v>
      </c>
      <c r="B11" s="18"/>
      <c r="C11" s="18"/>
      <c r="D11" s="294"/>
      <c r="E11" s="18"/>
      <c r="F11" s="294"/>
      <c r="G11" s="296">
        <v>2</v>
      </c>
    </row>
    <row r="12" spans="1:7" ht="12" customHeight="1">
      <c r="A12" s="292">
        <v>3</v>
      </c>
      <c r="B12" s="18"/>
      <c r="C12" s="18"/>
      <c r="D12" s="294"/>
      <c r="E12" s="18"/>
      <c r="F12" s="294"/>
      <c r="G12" s="296">
        <v>3</v>
      </c>
    </row>
    <row r="13" spans="1:7" ht="12" customHeight="1">
      <c r="A13" s="292">
        <v>4</v>
      </c>
      <c r="B13" s="18"/>
      <c r="C13" s="18"/>
      <c r="D13" s="294"/>
      <c r="E13" s="18"/>
      <c r="F13" s="294"/>
      <c r="G13" s="296">
        <v>4</v>
      </c>
    </row>
    <row r="14" spans="1:7" ht="12" customHeight="1">
      <c r="A14" s="292">
        <v>5</v>
      </c>
      <c r="B14" s="18"/>
      <c r="C14" s="18"/>
      <c r="D14" s="294"/>
      <c r="E14" s="18"/>
      <c r="F14" s="294"/>
      <c r="G14" s="296">
        <v>5</v>
      </c>
    </row>
    <row r="15" spans="1:7" ht="12" customHeight="1">
      <c r="A15" s="292">
        <v>6</v>
      </c>
      <c r="B15" s="18"/>
      <c r="C15" s="18"/>
      <c r="D15" s="294"/>
      <c r="E15" s="18"/>
      <c r="F15" s="294"/>
      <c r="G15" s="296">
        <v>6</v>
      </c>
    </row>
    <row r="16" spans="1:7" ht="12" customHeight="1">
      <c r="A16" s="292">
        <v>7</v>
      </c>
      <c r="B16" s="18"/>
      <c r="C16" s="18"/>
      <c r="D16" s="294"/>
      <c r="E16" s="18"/>
      <c r="F16" s="294"/>
      <c r="G16" s="296">
        <v>7</v>
      </c>
    </row>
    <row r="17" spans="1:7" ht="12" customHeight="1">
      <c r="A17" s="292">
        <v>8</v>
      </c>
      <c r="B17" s="18"/>
      <c r="C17" s="18"/>
      <c r="D17" s="294"/>
      <c r="E17" s="18"/>
      <c r="F17" s="294"/>
      <c r="G17" s="296">
        <v>8</v>
      </c>
    </row>
    <row r="18" spans="1:7" ht="12" customHeight="1">
      <c r="A18" s="292">
        <v>9</v>
      </c>
      <c r="B18" s="18"/>
      <c r="C18" s="18"/>
      <c r="D18" s="294"/>
      <c r="E18" s="18"/>
      <c r="F18" s="294"/>
      <c r="G18" s="296">
        <v>9</v>
      </c>
    </row>
    <row r="19" spans="1:7" ht="12" customHeight="1">
      <c r="A19" s="292">
        <v>10</v>
      </c>
      <c r="B19" s="18"/>
      <c r="C19" s="18"/>
      <c r="D19" s="294"/>
      <c r="E19" s="18"/>
      <c r="F19" s="294"/>
      <c r="G19" s="296">
        <v>10</v>
      </c>
    </row>
    <row r="20" spans="1:7" ht="12" customHeight="1">
      <c r="A20" s="292">
        <v>11</v>
      </c>
      <c r="B20" s="18"/>
      <c r="C20" s="18"/>
      <c r="D20" s="294"/>
      <c r="E20" s="18"/>
      <c r="F20" s="294"/>
      <c r="G20" s="296">
        <v>11</v>
      </c>
    </row>
    <row r="21" spans="1:7" ht="12" customHeight="1">
      <c r="A21" s="292">
        <v>12</v>
      </c>
      <c r="B21" s="18"/>
      <c r="C21" s="18"/>
      <c r="D21" s="294"/>
      <c r="E21" s="18"/>
      <c r="F21" s="294"/>
      <c r="G21" s="296">
        <v>12</v>
      </c>
    </row>
    <row r="22" spans="1:7" ht="12" customHeight="1">
      <c r="A22" s="292">
        <v>13</v>
      </c>
      <c r="B22" s="18"/>
      <c r="C22" s="18"/>
      <c r="D22" s="294"/>
      <c r="E22" s="18"/>
      <c r="F22" s="294"/>
      <c r="G22" s="296">
        <v>13</v>
      </c>
    </row>
    <row r="23" spans="1:7" ht="12" customHeight="1">
      <c r="A23" s="292">
        <v>14</v>
      </c>
      <c r="B23" s="18"/>
      <c r="C23" s="18"/>
      <c r="D23" s="294"/>
      <c r="E23" s="18"/>
      <c r="F23" s="294"/>
      <c r="G23" s="296">
        <v>14</v>
      </c>
    </row>
    <row r="24" spans="1:7" ht="12" customHeight="1">
      <c r="A24" s="292">
        <v>15</v>
      </c>
      <c r="B24" s="18"/>
      <c r="C24" s="18"/>
      <c r="D24" s="294"/>
      <c r="E24" s="18"/>
      <c r="F24" s="294"/>
      <c r="G24" s="296">
        <v>15</v>
      </c>
    </row>
    <row r="25" spans="1:7" ht="12" customHeight="1">
      <c r="A25" s="292">
        <v>16</v>
      </c>
      <c r="B25" s="18"/>
      <c r="C25" s="18"/>
      <c r="D25" s="294"/>
      <c r="E25" s="18"/>
      <c r="F25" s="294"/>
      <c r="G25" s="296">
        <v>16</v>
      </c>
    </row>
    <row r="26" spans="1:7" ht="12" customHeight="1">
      <c r="A26" s="292">
        <v>17</v>
      </c>
      <c r="B26" s="18"/>
      <c r="C26" s="18"/>
      <c r="D26" s="294"/>
      <c r="E26" s="18"/>
      <c r="F26" s="294"/>
      <c r="G26" s="296">
        <v>17</v>
      </c>
    </row>
    <row r="27" spans="1:7" ht="12" customHeight="1">
      <c r="A27" s="292">
        <v>18</v>
      </c>
      <c r="B27" s="18"/>
      <c r="C27" s="18"/>
      <c r="D27" s="294"/>
      <c r="E27" s="18"/>
      <c r="F27" s="294"/>
      <c r="G27" s="296">
        <v>18</v>
      </c>
    </row>
    <row r="28" spans="1:7" ht="12" customHeight="1">
      <c r="A28" s="292">
        <v>19</v>
      </c>
      <c r="B28" s="18"/>
      <c r="C28" s="18"/>
      <c r="D28" s="294"/>
      <c r="E28" s="18"/>
      <c r="F28" s="294"/>
      <c r="G28" s="296">
        <v>19</v>
      </c>
    </row>
    <row r="29" spans="1:7" ht="12" customHeight="1">
      <c r="A29" s="292">
        <v>20</v>
      </c>
      <c r="B29" s="18"/>
      <c r="C29" s="18"/>
      <c r="D29" s="294"/>
      <c r="E29" s="18"/>
      <c r="F29" s="294"/>
      <c r="G29" s="296">
        <v>20</v>
      </c>
    </row>
    <row r="30" spans="1:7" ht="12" customHeight="1">
      <c r="A30" s="292">
        <v>21</v>
      </c>
      <c r="B30" s="18"/>
      <c r="C30" s="18"/>
      <c r="D30" s="294"/>
      <c r="E30" s="18"/>
      <c r="F30" s="294"/>
      <c r="G30" s="296">
        <v>21</v>
      </c>
    </row>
    <row r="31" spans="1:7" ht="12" customHeight="1">
      <c r="A31" s="292">
        <v>22</v>
      </c>
      <c r="B31" s="18"/>
      <c r="C31" s="18"/>
      <c r="D31" s="294"/>
      <c r="E31" s="18"/>
      <c r="F31" s="294"/>
      <c r="G31" s="296">
        <v>22</v>
      </c>
    </row>
    <row r="32" spans="1:7" ht="12" customHeight="1">
      <c r="A32" s="292">
        <v>23</v>
      </c>
      <c r="B32" s="18"/>
      <c r="C32" s="18"/>
      <c r="D32" s="294"/>
      <c r="E32" s="18"/>
      <c r="F32" s="294"/>
      <c r="G32" s="296">
        <v>23</v>
      </c>
    </row>
    <row r="33" spans="1:7" ht="12" customHeight="1">
      <c r="A33" s="297">
        <v>24</v>
      </c>
      <c r="B33" s="10"/>
      <c r="C33" s="10"/>
      <c r="D33" s="289"/>
      <c r="E33" s="10"/>
      <c r="F33" s="289"/>
      <c r="G33" s="298">
        <v>24</v>
      </c>
    </row>
    <row r="34" spans="1:7">
      <c r="A34" s="299"/>
      <c r="B34" s="51"/>
      <c r="C34" s="51"/>
      <c r="D34" s="51"/>
      <c r="E34" s="51"/>
      <c r="F34" s="51"/>
      <c r="G34" s="300"/>
    </row>
    <row r="35" spans="1:7">
      <c r="A35" s="3959" t="s">
        <v>37</v>
      </c>
      <c r="B35" s="3923"/>
      <c r="C35" s="3923"/>
      <c r="D35" s="3923"/>
      <c r="E35" s="3923"/>
      <c r="F35" s="3923"/>
      <c r="G35" s="3960"/>
    </row>
    <row r="36" spans="1:7">
      <c r="A36" s="2863"/>
      <c r="B36" s="2859"/>
      <c r="C36" s="2859"/>
      <c r="D36" s="2859"/>
      <c r="E36" s="2859"/>
      <c r="F36" s="2859"/>
      <c r="G36" s="2864"/>
    </row>
    <row r="37" spans="1:7" ht="30" customHeight="1">
      <c r="A37" s="2868"/>
      <c r="B37" s="2859"/>
      <c r="C37" s="2859"/>
      <c r="D37" s="2859"/>
      <c r="E37" s="2859"/>
      <c r="F37" s="2859"/>
      <c r="G37" s="2864"/>
    </row>
    <row r="38" spans="1:7" ht="30" customHeight="1">
      <c r="A38" s="2860"/>
      <c r="B38" s="2861"/>
      <c r="C38" s="2861"/>
      <c r="D38" s="2861"/>
      <c r="E38" s="2861"/>
      <c r="F38" s="2861"/>
      <c r="G38" s="2862"/>
    </row>
    <row r="39" spans="1:7" ht="30" customHeight="1">
      <c r="A39" s="2869"/>
      <c r="B39" s="2861"/>
      <c r="C39" s="2861"/>
      <c r="D39" s="2861"/>
      <c r="E39" s="2861"/>
      <c r="F39" s="2861"/>
      <c r="G39" s="301"/>
    </row>
    <row r="40" spans="1:7" ht="30" customHeight="1">
      <c r="A40" s="2869"/>
      <c r="B40" s="302"/>
      <c r="C40" s="302"/>
      <c r="D40" s="302"/>
      <c r="E40" s="302"/>
      <c r="F40" s="302"/>
      <c r="G40" s="301"/>
    </row>
    <row r="41" spans="1:7" ht="30" customHeight="1">
      <c r="A41" s="2869"/>
      <c r="B41" s="302"/>
      <c r="C41" s="302"/>
      <c r="D41" s="302"/>
      <c r="E41" s="302"/>
      <c r="F41" s="302"/>
      <c r="G41" s="301"/>
    </row>
    <row r="42" spans="1:7" ht="30" customHeight="1">
      <c r="A42" s="2869"/>
      <c r="B42" s="303"/>
      <c r="C42" s="302"/>
      <c r="D42" s="302"/>
      <c r="E42" s="302"/>
      <c r="F42" s="302"/>
      <c r="G42" s="301"/>
    </row>
    <row r="43" spans="1:7" ht="30" customHeight="1">
      <c r="A43" s="2869"/>
      <c r="B43" s="302"/>
      <c r="C43" s="2865"/>
      <c r="D43" s="2865"/>
      <c r="E43" s="2865"/>
      <c r="F43" s="25"/>
      <c r="G43" s="301"/>
    </row>
    <row r="44" spans="1:7" ht="30" customHeight="1">
      <c r="A44" s="2869"/>
      <c r="B44" s="302"/>
      <c r="C44" s="2866"/>
      <c r="D44" s="2866"/>
      <c r="E44" s="2866"/>
      <c r="F44" s="25"/>
      <c r="G44" s="301"/>
    </row>
    <row r="45" spans="1:7" ht="30" customHeight="1">
      <c r="A45" s="2869"/>
      <c r="B45" s="302"/>
      <c r="C45" s="2867"/>
      <c r="D45" s="2867"/>
      <c r="E45" s="2867"/>
      <c r="F45" s="25"/>
      <c r="G45" s="301"/>
    </row>
    <row r="46" spans="1:7" ht="30" customHeight="1">
      <c r="A46" s="304"/>
      <c r="B46" s="25"/>
      <c r="C46" s="25"/>
      <c r="D46" s="25"/>
      <c r="E46" s="25"/>
      <c r="F46" s="25"/>
      <c r="G46" s="126"/>
    </row>
    <row r="47" spans="1:7" ht="30" customHeight="1">
      <c r="A47" s="304"/>
      <c r="B47" s="25"/>
      <c r="C47" s="25"/>
      <c r="D47" s="25"/>
      <c r="E47" s="25"/>
      <c r="F47" s="25"/>
      <c r="G47" s="126"/>
    </row>
    <row r="48" spans="1:7" ht="30" customHeight="1">
      <c r="A48" s="304"/>
      <c r="B48" s="25"/>
      <c r="C48" s="25"/>
      <c r="D48" s="25"/>
      <c r="E48" s="25"/>
      <c r="F48" s="25"/>
      <c r="G48" s="126"/>
    </row>
    <row r="49" spans="1:7" ht="30" customHeight="1">
      <c r="A49" s="304"/>
      <c r="B49" s="25"/>
      <c r="C49" s="25"/>
      <c r="D49" s="25"/>
      <c r="E49" s="25"/>
      <c r="F49" s="25"/>
      <c r="G49" s="126"/>
    </row>
    <row r="50" spans="1:7" ht="30" customHeight="1">
      <c r="A50" s="304"/>
      <c r="B50" s="25"/>
      <c r="C50" s="25"/>
      <c r="D50" s="25"/>
      <c r="E50" s="25"/>
      <c r="F50" s="25"/>
      <c r="G50" s="126"/>
    </row>
    <row r="51" spans="1:7" ht="30" customHeight="1">
      <c r="A51" s="304"/>
      <c r="B51" s="25"/>
      <c r="C51" s="25"/>
      <c r="D51" s="25"/>
      <c r="E51" s="25"/>
      <c r="F51" s="25"/>
      <c r="G51" s="126"/>
    </row>
    <row r="52" spans="1:7" ht="30" customHeight="1">
      <c r="A52" s="304"/>
      <c r="B52" s="25"/>
      <c r="C52" s="25"/>
      <c r="D52" s="25"/>
      <c r="E52" s="25"/>
      <c r="F52" s="25"/>
      <c r="G52" s="126"/>
    </row>
    <row r="53" spans="1:7">
      <c r="A53" s="305"/>
      <c r="B53" s="306"/>
      <c r="C53" s="306"/>
      <c r="D53" s="306"/>
      <c r="E53" s="306"/>
      <c r="F53" s="306"/>
      <c r="G53" s="307"/>
    </row>
    <row r="54" spans="1:7" ht="15.75" customHeight="1">
      <c r="A54" s="47" t="s">
        <v>38</v>
      </c>
    </row>
  </sheetData>
  <customSheetViews>
    <customSheetView guid="{4E7A3D04-9F51-465C-A42B-3DF9B3E7D5B5}" scale="110">
      <selection activeCell="P19" sqref="P19"/>
      <pageMargins left="0.5" right="0.5" top="0.5" bottom="0.25" header="0.3" footer="0.3"/>
      <printOptions horizontalCentered="1"/>
      <pageSetup scale="79" orientation="portrait" r:id="rId1"/>
    </customSheetView>
    <customSheetView guid="{0DB5BAD5-393A-4F38-9E8B-709DEA7858B1}" scale="110">
      <selection activeCell="P19" sqref="P19"/>
      <pageMargins left="0.5" right="0.5" top="0.5" bottom="0.25" header="0.3" footer="0.3"/>
      <printOptions horizontalCentered="1"/>
      <pageSetup scale="79" orientation="portrait" r:id="rId2"/>
    </customSheetView>
    <customSheetView guid="{9188604F-721B-4607-B5A7-F14601E34BB8}" scale="110">
      <selection activeCell="P19" sqref="P19"/>
      <pageMargins left="0.5" right="0.5" top="0.5" bottom="0.25" header="0.3" footer="0.3"/>
      <printOptions horizontalCentered="1"/>
      <pageSetup scale="79" orientation="portrait" r:id="rId3"/>
    </customSheetView>
    <customSheetView guid="{26429A53-B624-4AA6-8C8D-667186B058B8}" scale="110">
      <selection activeCell="P19" sqref="P19"/>
      <pageMargins left="0.5" right="0.5" top="0.5" bottom="0.25" header="0.3" footer="0.3"/>
      <printOptions horizontalCentered="1"/>
      <pageSetup scale="79" orientation="portrait" r:id="rId4"/>
    </customSheetView>
    <customSheetView guid="{7390B031-6060-4327-BF01-8B9465EDB6D9}" scale="110">
      <selection activeCell="P19" sqref="P19"/>
      <pageMargins left="0.5" right="0.5" top="0.5" bottom="0.25" header="0.3" footer="0.3"/>
      <printOptions horizontalCentered="1"/>
      <pageSetup scale="79" orientation="portrait" r:id="rId5"/>
    </customSheetView>
    <customSheetView guid="{49D366EC-C851-4932-854D-8EA887B298C5}" scale="110">
      <selection activeCell="P19" sqref="P19"/>
      <pageMargins left="0.5" right="0.5" top="0.5" bottom="0.25" header="0.3" footer="0.3"/>
      <printOptions horizontalCentered="1"/>
      <pageSetup scale="79" orientation="portrait" r:id="rId6"/>
    </customSheetView>
    <customSheetView guid="{F228F194-B0FE-4A91-A927-06A4E89703F0}" scale="110">
      <selection activeCell="P19" sqref="P19"/>
      <pageMargins left="0.5" right="0.5" top="0.5" bottom="0.25" header="0.3" footer="0.3"/>
      <printOptions horizontalCentered="1"/>
      <pageSetup scale="79" orientation="portrait" r:id="rId7"/>
    </customSheetView>
    <customSheetView guid="{A2494C54-8D9D-4A05-9F27-C858173D9692}" scale="110">
      <selection activeCell="P19" sqref="P19"/>
      <pageMargins left="0.5" right="0.5" top="0.5" bottom="0.25" header="0.3" footer="0.3"/>
      <printOptions horizontalCentered="1"/>
      <pageSetup scale="79" orientation="portrait" r:id="rId8"/>
    </customSheetView>
    <customSheetView guid="{74404EEC-CA6A-48B0-B168-B7933282EEB2}" scale="110">
      <selection activeCell="P19" sqref="P19"/>
      <pageMargins left="0.5" right="0.5" top="0.5" bottom="0.25" header="0.3" footer="0.3"/>
      <printOptions horizontalCentered="1"/>
      <pageSetup scale="79" orientation="portrait" r:id="rId9"/>
    </customSheetView>
    <customSheetView guid="{FB19BFAA-60BA-4CC2-92E5-E4C141AE804E}" scale="110">
      <selection activeCell="P19" sqref="P19"/>
      <pageMargins left="0.5" right="0.5" top="0.5" bottom="0.25" header="0.3" footer="0.3"/>
      <printOptions horizontalCentered="1"/>
      <pageSetup scale="79" orientation="portrait" r:id="rId10"/>
    </customSheetView>
    <customSheetView guid="{F56BCD39-3910-4701-BCCF-245589B07D98}" scale="110">
      <selection activeCell="P19" sqref="P19"/>
      <pageMargins left="0.5" right="0.5" top="0.5" bottom="0.25" header="0.3" footer="0.3"/>
      <printOptions horizontalCentered="1"/>
      <pageSetup scale="79" orientation="portrait" r:id="rId11"/>
    </customSheetView>
    <customSheetView guid="{D099E5BD-69C3-4A36-A01A-AB9127CD02AF}" scale="60" showPageBreaks="1" fitToPage="1" view="pageBreakPreview">
      <selection activeCell="A3" sqref="A3:G3"/>
      <pageMargins left="0.5" right="0.5" top="0.5" bottom="0.25" header="0.3" footer="0.3"/>
      <printOptions horizontalCentered="1"/>
      <pageSetup scale="73" orientation="portrait" r:id="rId12"/>
    </customSheetView>
  </customSheetViews>
  <mergeCells count="3">
    <mergeCell ref="A2:G2"/>
    <mergeCell ref="A3:G3"/>
    <mergeCell ref="A35:G35"/>
  </mergeCells>
  <printOptions horizontalCentered="1"/>
  <pageMargins left="0.5" right="0.5" top="0.5" bottom="0.25" header="0.3" footer="0.3"/>
  <pageSetup scale="74" orientation="portrait" r:id="rId13"/>
  <legacyDrawing r:id="rId14"/>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3" sqref="E13"/>
    </sheetView>
  </sheetViews>
  <sheetFormatPr defaultRowHeight="15"/>
  <sheetData>
    <row r="1" spans="1:1">
      <c r="A1" s="2823" t="s">
        <v>1371</v>
      </c>
    </row>
  </sheetData>
  <customSheetViews>
    <customSheetView guid="{D099E5BD-69C3-4A36-A01A-AB9127CD02AF}">
      <selection activeCell="E13" sqref="E13"/>
      <pageMargins left="0.5" right="0.5" top="0.5" bottom="0.5" header="0.05" footer="0.05"/>
      <printOptions horizontalCentered="1" verticalCentered="1"/>
      <pageSetup orientation="portrait" horizontalDpi="1200" verticalDpi="1200" r:id="rId1"/>
    </customSheetView>
  </customSheetViews>
  <printOptions horizontalCentered="1" verticalCentered="1"/>
  <pageMargins left="0.5" right="0.5" top="0.5" bottom="0.5" header="0.05" footer="0.05"/>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K61"/>
  <sheetViews>
    <sheetView topLeftCell="A4" workbookViewId="0">
      <selection activeCell="D56" sqref="D56"/>
    </sheetView>
  </sheetViews>
  <sheetFormatPr defaultColWidth="9.140625" defaultRowHeight="12.75"/>
  <cols>
    <col min="1" max="1" width="9.140625" style="338"/>
    <col min="2" max="3" width="2" style="338" customWidth="1"/>
    <col min="4" max="4" width="13.42578125" style="338" customWidth="1"/>
    <col min="5" max="5" width="1.7109375" style="338" customWidth="1"/>
    <col min="6" max="6" width="9.85546875" style="338" customWidth="1"/>
    <col min="7" max="7" width="6.7109375" style="338" customWidth="1"/>
    <col min="8" max="8" width="34.5703125" style="338" customWidth="1"/>
    <col min="9" max="9" width="20.7109375" style="338" customWidth="1"/>
    <col min="10" max="10" width="10.42578125" style="338" customWidth="1"/>
    <col min="11" max="16384" width="9.140625" style="338"/>
  </cols>
  <sheetData>
    <row r="3" spans="2:11">
      <c r="B3" s="333">
        <v>2</v>
      </c>
      <c r="C3" s="334"/>
      <c r="D3" s="335"/>
      <c r="E3" s="335"/>
      <c r="F3" s="335"/>
      <c r="G3" s="335"/>
      <c r="H3" s="335"/>
      <c r="I3" s="336"/>
      <c r="J3" s="337" t="s">
        <v>3204</v>
      </c>
    </row>
    <row r="4" spans="2:11">
      <c r="B4" s="339"/>
      <c r="C4" s="340"/>
      <c r="D4" s="340"/>
      <c r="E4" s="340"/>
      <c r="F4" s="340"/>
      <c r="G4" s="340"/>
      <c r="H4" s="340"/>
      <c r="I4" s="340"/>
      <c r="J4" s="341"/>
    </row>
    <row r="5" spans="2:11">
      <c r="B5" s="3695" t="s">
        <v>389</v>
      </c>
      <c r="C5" s="3696"/>
      <c r="D5" s="3696"/>
      <c r="E5" s="3696"/>
      <c r="F5" s="3696"/>
      <c r="G5" s="3696"/>
      <c r="H5" s="3696"/>
      <c r="I5" s="3696"/>
      <c r="J5" s="3697"/>
    </row>
    <row r="6" spans="2:11">
      <c r="B6" s="2882"/>
      <c r="C6" s="2885"/>
      <c r="D6" s="2886"/>
      <c r="E6" s="2886"/>
      <c r="F6" s="2886"/>
      <c r="G6" s="2886"/>
      <c r="H6" s="2886"/>
      <c r="I6" s="2886"/>
      <c r="J6" s="2884"/>
    </row>
    <row r="7" spans="2:11">
      <c r="B7" s="2887"/>
      <c r="C7" s="2888" t="s">
        <v>390</v>
      </c>
      <c r="D7" s="2889"/>
      <c r="E7" s="2889"/>
      <c r="F7" s="2889"/>
      <c r="G7" s="2889"/>
      <c r="H7" s="2889"/>
      <c r="I7" s="2889"/>
      <c r="J7" s="2890"/>
      <c r="K7" s="340"/>
    </row>
    <row r="8" spans="2:11">
      <c r="B8" s="2887" t="s">
        <v>3507</v>
      </c>
      <c r="C8" s="2889"/>
      <c r="D8" s="2889"/>
      <c r="E8" s="2889"/>
      <c r="F8" s="2889"/>
      <c r="G8" s="2889"/>
      <c r="H8" s="2889"/>
      <c r="I8" s="2889"/>
      <c r="J8" s="2890"/>
      <c r="K8" s="340"/>
    </row>
    <row r="9" spans="2:11">
      <c r="B9" s="2887" t="s">
        <v>3508</v>
      </c>
      <c r="C9" s="2889"/>
      <c r="D9" s="2889"/>
      <c r="E9" s="2889"/>
      <c r="F9" s="2889"/>
      <c r="G9" s="2889"/>
      <c r="H9" s="2889"/>
      <c r="I9" s="2889"/>
      <c r="J9" s="2890"/>
      <c r="K9" s="340"/>
    </row>
    <row r="10" spans="2:11">
      <c r="B10" s="2887"/>
      <c r="C10" s="2891">
        <v>1</v>
      </c>
      <c r="D10" s="2892" t="s">
        <v>391</v>
      </c>
      <c r="E10" s="2892"/>
      <c r="F10" s="2892"/>
      <c r="G10" s="2892"/>
      <c r="H10" s="2892"/>
      <c r="I10" s="2887"/>
      <c r="J10" s="2893"/>
      <c r="K10" s="340"/>
    </row>
    <row r="11" spans="2:11">
      <c r="B11" s="2887"/>
      <c r="C11" s="2892"/>
      <c r="D11" s="2892" t="s">
        <v>392</v>
      </c>
      <c r="E11" s="2889"/>
      <c r="F11" s="2889"/>
      <c r="G11" s="2889"/>
      <c r="H11" s="2889"/>
      <c r="I11" s="2889"/>
      <c r="J11" s="2893"/>
      <c r="K11" s="340"/>
    </row>
    <row r="12" spans="2:11">
      <c r="B12" s="2887"/>
      <c r="C12" s="2892"/>
      <c r="D12" s="2892" t="s">
        <v>393</v>
      </c>
      <c r="E12" s="2889"/>
      <c r="F12" s="2889"/>
      <c r="G12" s="2889"/>
      <c r="H12" s="2889"/>
      <c r="I12" s="2889"/>
      <c r="J12" s="2893"/>
      <c r="K12" s="340"/>
    </row>
    <row r="13" spans="2:11">
      <c r="B13" s="2887"/>
      <c r="C13" s="2892"/>
      <c r="D13" s="2892" t="s">
        <v>394</v>
      </c>
      <c r="E13" s="2889"/>
      <c r="F13" s="2889"/>
      <c r="G13" s="2889"/>
      <c r="H13" s="2889"/>
      <c r="I13" s="2889"/>
      <c r="J13" s="2893"/>
      <c r="K13" s="340"/>
    </row>
    <row r="14" spans="2:11">
      <c r="B14" s="2887"/>
      <c r="C14" s="2892"/>
      <c r="D14" s="2892" t="s">
        <v>395</v>
      </c>
      <c r="E14" s="2889"/>
      <c r="F14" s="2889"/>
      <c r="G14" s="2889"/>
      <c r="H14" s="2889"/>
      <c r="I14" s="2889"/>
      <c r="J14" s="2893"/>
      <c r="K14" s="340"/>
    </row>
    <row r="15" spans="2:11">
      <c r="B15" s="2887"/>
      <c r="C15" s="2891">
        <v>2</v>
      </c>
      <c r="D15" s="2892" t="s">
        <v>396</v>
      </c>
      <c r="E15" s="2892"/>
      <c r="F15" s="2892"/>
      <c r="G15" s="2892"/>
      <c r="H15" s="2892"/>
      <c r="I15" s="2892"/>
      <c r="J15" s="2890"/>
      <c r="K15" s="340"/>
    </row>
    <row r="16" spans="2:11">
      <c r="B16" s="2887"/>
      <c r="C16" s="2892"/>
      <c r="D16" s="2892" t="s">
        <v>397</v>
      </c>
      <c r="E16" s="2892"/>
      <c r="F16" s="2892"/>
      <c r="G16" s="2892"/>
      <c r="H16" s="2892"/>
      <c r="I16" s="2892"/>
      <c r="J16" s="2890"/>
      <c r="K16" s="340"/>
    </row>
    <row r="17" spans="2:11">
      <c r="B17" s="2887"/>
      <c r="C17" s="2892"/>
      <c r="D17" s="2892" t="s">
        <v>398</v>
      </c>
      <c r="E17" s="2892"/>
      <c r="F17" s="2892"/>
      <c r="G17" s="2892"/>
      <c r="H17" s="2892"/>
      <c r="I17" s="2892"/>
      <c r="J17" s="2890"/>
      <c r="K17" s="340"/>
    </row>
    <row r="18" spans="2:11">
      <c r="B18" s="2887"/>
      <c r="C18" s="2891">
        <v>3</v>
      </c>
      <c r="D18" s="2892" t="s">
        <v>399</v>
      </c>
      <c r="E18" s="2892"/>
      <c r="F18" s="2892"/>
      <c r="G18" s="2892"/>
      <c r="H18" s="2892"/>
      <c r="I18" s="2892"/>
      <c r="J18" s="2890"/>
      <c r="K18" s="340"/>
    </row>
    <row r="19" spans="2:11">
      <c r="B19" s="2887"/>
      <c r="C19" s="2892"/>
      <c r="D19" s="2892" t="s">
        <v>400</v>
      </c>
      <c r="E19" s="2892"/>
      <c r="F19" s="2892"/>
      <c r="G19" s="2892"/>
      <c r="H19" s="2892"/>
      <c r="I19" s="2892"/>
      <c r="J19" s="2890"/>
      <c r="K19" s="340"/>
    </row>
    <row r="20" spans="2:11">
      <c r="B20" s="2894"/>
      <c r="C20" s="2895"/>
      <c r="D20" s="2896"/>
      <c r="E20" s="2896"/>
      <c r="F20" s="2896"/>
      <c r="G20" s="2896"/>
      <c r="H20" s="2896"/>
      <c r="I20" s="2896"/>
      <c r="J20" s="2897"/>
      <c r="K20" s="340"/>
    </row>
    <row r="21" spans="2:11">
      <c r="B21" s="2887"/>
      <c r="C21" s="2891"/>
      <c r="D21" s="2892"/>
      <c r="E21" s="2892"/>
      <c r="F21" s="2892"/>
      <c r="G21" s="2892"/>
      <c r="H21" s="2892"/>
      <c r="I21" s="2892"/>
      <c r="J21" s="2890"/>
    </row>
    <row r="22" spans="2:11">
      <c r="B22" s="2887"/>
      <c r="C22" s="2891">
        <v>1</v>
      </c>
      <c r="D22" s="2891" t="s">
        <v>401</v>
      </c>
      <c r="E22" s="2891"/>
      <c r="F22" s="2891"/>
      <c r="G22" s="2892"/>
      <c r="H22" s="2896"/>
      <c r="I22" s="2896"/>
      <c r="J22" s="2890"/>
    </row>
    <row r="23" spans="2:11">
      <c r="B23" s="2887"/>
      <c r="C23" s="2891"/>
      <c r="D23" s="2896" t="s">
        <v>3142</v>
      </c>
      <c r="E23" s="2896"/>
      <c r="F23" s="2896"/>
      <c r="G23" s="2896"/>
      <c r="H23" s="2896"/>
      <c r="I23" s="2896"/>
      <c r="J23" s="2890"/>
    </row>
    <row r="24" spans="2:11">
      <c r="B24" s="2887"/>
      <c r="C24" s="2891">
        <v>2</v>
      </c>
      <c r="D24" s="2892" t="s">
        <v>402</v>
      </c>
      <c r="E24" s="2892"/>
      <c r="F24" s="2896" t="s">
        <v>403</v>
      </c>
      <c r="G24" s="2896"/>
      <c r="H24" s="2896"/>
      <c r="I24" s="2896"/>
      <c r="J24" s="2890"/>
    </row>
    <row r="25" spans="2:11">
      <c r="B25" s="2887"/>
      <c r="C25" s="2891"/>
      <c r="D25" s="2896" t="s">
        <v>404</v>
      </c>
      <c r="E25" s="2896"/>
      <c r="F25" s="2896"/>
      <c r="G25" s="2896"/>
      <c r="H25" s="2896"/>
      <c r="I25" s="2896"/>
      <c r="J25" s="2890"/>
    </row>
    <row r="26" spans="2:11">
      <c r="B26" s="2887"/>
      <c r="C26" s="2891">
        <v>3</v>
      </c>
      <c r="D26" s="2892" t="s">
        <v>405</v>
      </c>
      <c r="E26" s="2892"/>
      <c r="F26" s="2892"/>
      <c r="G26" s="2892"/>
      <c r="H26" s="2892"/>
      <c r="I26" s="2892"/>
      <c r="J26" s="2890"/>
    </row>
    <row r="27" spans="2:11">
      <c r="B27" s="2887"/>
      <c r="C27" s="2891"/>
      <c r="D27" s="2891" t="s">
        <v>406</v>
      </c>
      <c r="E27" s="2892"/>
      <c r="F27" s="2892"/>
      <c r="G27" s="2892"/>
      <c r="H27" s="2892"/>
      <c r="I27" s="2892"/>
      <c r="J27" s="2890"/>
    </row>
    <row r="28" spans="2:11">
      <c r="B28" s="2887"/>
      <c r="C28" s="2891"/>
      <c r="D28" s="2896" t="s">
        <v>407</v>
      </c>
      <c r="E28" s="2896"/>
      <c r="F28" s="2896"/>
      <c r="G28" s="2896"/>
      <c r="H28" s="2896"/>
      <c r="I28" s="2896"/>
      <c r="J28" s="2890"/>
    </row>
    <row r="29" spans="2:11">
      <c r="B29" s="2898" t="s">
        <v>327</v>
      </c>
      <c r="C29" s="2891"/>
      <c r="D29" s="2896" t="s">
        <v>408</v>
      </c>
      <c r="E29" s="2896"/>
      <c r="F29" s="2896"/>
      <c r="G29" s="2896"/>
      <c r="H29" s="2896"/>
      <c r="I29" s="2896"/>
      <c r="J29" s="2890"/>
    </row>
    <row r="30" spans="2:11">
      <c r="B30" s="2887"/>
      <c r="C30" s="2891"/>
      <c r="D30" s="2896"/>
      <c r="E30" s="2896"/>
      <c r="F30" s="2896"/>
      <c r="G30" s="2896"/>
      <c r="H30" s="2896"/>
      <c r="I30" s="2896"/>
      <c r="J30" s="2890"/>
    </row>
    <row r="31" spans="2:11">
      <c r="B31" s="2898"/>
      <c r="C31" s="2891">
        <v>4</v>
      </c>
      <c r="D31" s="2892" t="s">
        <v>409</v>
      </c>
      <c r="E31" s="2892"/>
      <c r="F31" s="2892"/>
      <c r="G31" s="2892"/>
      <c r="H31" s="2892"/>
      <c r="I31" s="2889"/>
      <c r="J31" s="2890"/>
    </row>
    <row r="32" spans="2:11">
      <c r="B32" s="2898"/>
      <c r="C32" s="2891"/>
      <c r="D32" s="2892" t="s">
        <v>410</v>
      </c>
      <c r="E32" s="2892"/>
      <c r="F32" s="2892"/>
      <c r="G32" s="2896" t="s">
        <v>411</v>
      </c>
      <c r="H32" s="2896"/>
      <c r="I32" s="2896"/>
      <c r="J32" s="2890"/>
    </row>
    <row r="33" spans="2:10">
      <c r="B33" s="2898"/>
      <c r="C33" s="2891"/>
      <c r="D33" s="2896" t="s">
        <v>412</v>
      </c>
      <c r="E33" s="2896"/>
      <c r="F33" s="2896"/>
      <c r="G33" s="2896"/>
      <c r="H33" s="2896"/>
      <c r="I33" s="2896"/>
      <c r="J33" s="2890"/>
    </row>
    <row r="34" spans="2:10">
      <c r="B34" s="2898"/>
      <c r="C34" s="2891"/>
      <c r="D34" s="2896" t="s">
        <v>413</v>
      </c>
      <c r="E34" s="2896"/>
      <c r="F34" s="2896"/>
      <c r="G34" s="2896"/>
      <c r="H34" s="2896"/>
      <c r="I34" s="2896"/>
      <c r="J34" s="2890"/>
    </row>
    <row r="35" spans="2:10">
      <c r="B35" s="2887"/>
      <c r="C35" s="2891"/>
      <c r="D35" s="2896" t="s">
        <v>414</v>
      </c>
      <c r="E35" s="2896"/>
      <c r="F35" s="2896"/>
      <c r="G35" s="2896"/>
      <c r="H35" s="2896"/>
      <c r="I35" s="2896"/>
      <c r="J35" s="2890"/>
    </row>
    <row r="36" spans="2:10">
      <c r="B36" s="2887"/>
      <c r="C36" s="2891"/>
      <c r="D36" s="2896" t="s">
        <v>415</v>
      </c>
      <c r="E36" s="2896"/>
      <c r="F36" s="2896"/>
      <c r="G36" s="2896"/>
      <c r="H36" s="2896"/>
      <c r="I36" s="2896"/>
      <c r="J36" s="2890"/>
    </row>
    <row r="37" spans="2:10">
      <c r="B37" s="2887"/>
      <c r="C37" s="2891"/>
      <c r="D37" s="2896" t="s">
        <v>416</v>
      </c>
      <c r="E37" s="2899"/>
      <c r="F37" s="2899"/>
      <c r="G37" s="2899"/>
      <c r="H37" s="2899"/>
      <c r="I37" s="2899"/>
      <c r="J37" s="2890"/>
    </row>
    <row r="38" spans="2:10">
      <c r="B38" s="2887"/>
      <c r="C38" s="2891"/>
      <c r="D38" s="2896" t="s">
        <v>3444</v>
      </c>
      <c r="E38" s="2896"/>
      <c r="F38" s="2900"/>
      <c r="G38" s="2900"/>
      <c r="H38" s="2900"/>
      <c r="I38" s="2896"/>
      <c r="J38" s="2890"/>
    </row>
    <row r="39" spans="2:10">
      <c r="B39" s="2898"/>
      <c r="C39" s="2901"/>
      <c r="D39" s="2892"/>
      <c r="E39" s="2892"/>
      <c r="F39" s="2892"/>
      <c r="G39" s="2892"/>
      <c r="H39" s="2892"/>
      <c r="I39" s="2889"/>
      <c r="J39" s="2890"/>
    </row>
    <row r="40" spans="2:10">
      <c r="B40" s="2887"/>
      <c r="C40" s="2902"/>
      <c r="D40" s="2889"/>
      <c r="E40" s="2889"/>
      <c r="F40" s="2889"/>
      <c r="G40" s="2889"/>
      <c r="H40" s="2889"/>
      <c r="I40" s="2889"/>
      <c r="J40" s="2890"/>
    </row>
    <row r="41" spans="2:10">
      <c r="B41" s="2898" t="s">
        <v>98</v>
      </c>
      <c r="C41" s="2901" t="s">
        <v>417</v>
      </c>
      <c r="D41" s="2889"/>
      <c r="E41" s="2889"/>
      <c r="F41" s="2889"/>
      <c r="G41" s="2889"/>
      <c r="H41" s="2889"/>
      <c r="I41" s="2889"/>
      <c r="J41" s="2890"/>
    </row>
    <row r="42" spans="2:10">
      <c r="B42" s="2887"/>
      <c r="C42" s="2902"/>
      <c r="D42" s="2889"/>
      <c r="E42" s="2889"/>
      <c r="F42" s="2889"/>
      <c r="G42" s="2889"/>
      <c r="H42" s="2889"/>
      <c r="I42" s="2889"/>
      <c r="J42" s="2890"/>
    </row>
    <row r="43" spans="2:10">
      <c r="B43" s="2887"/>
      <c r="C43" s="2902"/>
      <c r="D43" s="2889"/>
      <c r="E43" s="2889"/>
      <c r="F43" s="2889"/>
      <c r="G43" s="2889"/>
      <c r="H43" s="2889"/>
      <c r="I43" s="2889"/>
      <c r="J43" s="2890"/>
    </row>
    <row r="44" spans="2:10">
      <c r="B44" s="2887"/>
      <c r="C44" s="2902"/>
      <c r="D44" s="2889"/>
      <c r="E44" s="2889"/>
      <c r="F44" s="2889"/>
      <c r="G44" s="2889"/>
      <c r="H44" s="2889"/>
      <c r="I44" s="2889"/>
      <c r="J44" s="2890"/>
    </row>
    <row r="45" spans="2:10">
      <c r="B45" s="3698" t="s">
        <v>418</v>
      </c>
      <c r="C45" s="3699"/>
      <c r="D45" s="3699"/>
      <c r="E45" s="3699"/>
      <c r="F45" s="3699"/>
      <c r="G45" s="3699"/>
      <c r="H45" s="3699"/>
      <c r="I45" s="3699"/>
      <c r="J45" s="3700"/>
    </row>
    <row r="46" spans="2:10">
      <c r="B46" s="2882"/>
      <c r="C46" s="2903"/>
      <c r="D46" s="2883"/>
      <c r="E46" s="2883"/>
      <c r="F46" s="2904"/>
      <c r="G46" s="2883"/>
      <c r="H46" s="2883"/>
      <c r="I46" s="2883"/>
      <c r="J46" s="2884"/>
    </row>
    <row r="47" spans="2:10">
      <c r="B47" s="2882"/>
      <c r="C47" s="2903"/>
      <c r="D47" s="2883"/>
      <c r="E47" s="2883"/>
      <c r="F47" s="2904"/>
      <c r="G47" s="2883"/>
      <c r="H47" s="2883"/>
      <c r="I47" s="2883"/>
      <c r="J47" s="2884"/>
    </row>
    <row r="48" spans="2:10">
      <c r="B48" s="2882"/>
      <c r="C48" s="2903"/>
      <c r="D48" s="2883"/>
      <c r="E48" s="2883"/>
      <c r="F48" s="2904"/>
      <c r="G48" s="2883"/>
      <c r="H48" s="2883"/>
      <c r="I48" s="2883"/>
      <c r="J48" s="2884"/>
    </row>
    <row r="49" spans="2:10">
      <c r="B49" s="2882"/>
      <c r="C49" s="2888">
        <v>5</v>
      </c>
      <c r="D49" s="2883" t="s">
        <v>419</v>
      </c>
      <c r="E49" s="2883"/>
      <c r="F49" s="2904"/>
      <c r="G49" s="2883"/>
      <c r="H49" s="2883"/>
      <c r="I49" s="2883"/>
      <c r="J49" s="2884"/>
    </row>
    <row r="50" spans="2:10">
      <c r="B50" s="2882"/>
      <c r="C50" s="2903"/>
      <c r="D50" s="2883" t="s">
        <v>420</v>
      </c>
      <c r="E50" s="2883"/>
      <c r="F50" s="2904"/>
      <c r="G50" s="2883"/>
      <c r="H50" s="2883"/>
      <c r="I50" s="2883"/>
      <c r="J50" s="2884"/>
    </row>
    <row r="51" spans="2:10">
      <c r="B51" s="2882"/>
      <c r="C51" s="2903"/>
      <c r="D51" s="2883" t="s">
        <v>421</v>
      </c>
      <c r="E51" s="2883"/>
      <c r="F51" s="2904"/>
      <c r="G51" s="2883"/>
      <c r="H51" s="2883"/>
      <c r="I51" s="2883"/>
      <c r="J51" s="2884"/>
    </row>
    <row r="52" spans="2:10">
      <c r="B52" s="2882"/>
      <c r="C52" s="2905"/>
      <c r="D52" s="2883" t="s">
        <v>422</v>
      </c>
      <c r="E52" s="2883"/>
      <c r="F52" s="2883"/>
      <c r="G52" s="2883"/>
      <c r="H52" s="2883"/>
      <c r="I52" s="2886"/>
      <c r="J52" s="2884"/>
    </row>
    <row r="53" spans="2:10">
      <c r="B53" s="2882"/>
      <c r="C53" s="2903"/>
      <c r="D53" s="2883"/>
      <c r="E53" s="2883"/>
      <c r="F53" s="2883"/>
      <c r="G53" s="2883"/>
      <c r="H53" s="2883"/>
      <c r="I53" s="2883"/>
      <c r="J53" s="2884"/>
    </row>
    <row r="54" spans="2:10">
      <c r="B54" s="2882"/>
      <c r="C54" s="2905"/>
      <c r="D54" s="2883" t="s">
        <v>423</v>
      </c>
      <c r="E54" s="2883"/>
      <c r="F54" s="2886"/>
      <c r="G54" s="2886"/>
      <c r="H54" s="2883"/>
      <c r="I54" s="2883"/>
      <c r="J54" s="2884"/>
    </row>
    <row r="55" spans="2:10">
      <c r="B55" s="2882"/>
      <c r="C55" s="2903"/>
      <c r="D55" s="2883"/>
      <c r="E55" s="2883"/>
      <c r="F55" s="2883"/>
      <c r="G55" s="2883"/>
      <c r="H55" s="2883"/>
      <c r="I55" s="2883"/>
      <c r="J55" s="2884"/>
    </row>
    <row r="56" spans="2:10">
      <c r="B56" s="2882"/>
      <c r="C56" s="2905" t="s">
        <v>3509</v>
      </c>
      <c r="D56" s="2883" t="s">
        <v>425</v>
      </c>
      <c r="E56" s="2883"/>
      <c r="F56" s="2883"/>
      <c r="G56" s="2883"/>
      <c r="H56" s="2883" t="s">
        <v>426</v>
      </c>
      <c r="I56" s="2883"/>
      <c r="J56" s="2884"/>
    </row>
    <row r="57" spans="2:10">
      <c r="B57" s="339"/>
      <c r="C57" s="342"/>
      <c r="D57" s="340"/>
      <c r="E57" s="340"/>
      <c r="F57" s="340"/>
      <c r="G57" s="340"/>
      <c r="H57" s="340"/>
      <c r="I57" s="340"/>
      <c r="J57" s="341"/>
    </row>
    <row r="58" spans="2:10">
      <c r="B58" s="339"/>
      <c r="C58" s="342"/>
      <c r="D58" s="340"/>
      <c r="E58" s="340"/>
      <c r="F58" s="340"/>
      <c r="G58" s="340"/>
      <c r="H58" s="340"/>
      <c r="I58" s="340"/>
      <c r="J58" s="341"/>
    </row>
    <row r="59" spans="2:10">
      <c r="B59" s="339"/>
      <c r="C59" s="342"/>
      <c r="D59" s="340"/>
      <c r="E59" s="340"/>
      <c r="F59" s="340"/>
      <c r="G59" s="340"/>
      <c r="H59" s="340"/>
      <c r="I59" s="340"/>
      <c r="J59" s="341"/>
    </row>
    <row r="60" spans="2:10">
      <c r="B60" s="343"/>
      <c r="C60" s="334"/>
      <c r="D60" s="335"/>
      <c r="E60" s="335"/>
      <c r="F60" s="335"/>
      <c r="G60" s="335"/>
      <c r="H60" s="335"/>
      <c r="I60" s="335"/>
      <c r="J60" s="344"/>
    </row>
    <row r="61" spans="2:10">
      <c r="B61" s="340"/>
      <c r="C61" s="342"/>
      <c r="D61" s="340"/>
      <c r="E61" s="340"/>
      <c r="F61" s="340"/>
      <c r="G61" s="340"/>
      <c r="H61" s="340"/>
      <c r="J61" s="345" t="s">
        <v>388</v>
      </c>
    </row>
  </sheetData>
  <customSheetViews>
    <customSheetView guid="{4E7A3D04-9F51-465C-A42B-3DF9B3E7D5B5}" showPageBreaks="1" fitToPage="1" printArea="1">
      <selection activeCell="L23" sqref="L23"/>
      <pageMargins left="0.5" right="0.5" top="0.5" bottom="0.25" header="0.5" footer="0.5"/>
      <pageSetup scale="94" orientation="portrait" r:id="rId1"/>
      <headerFooter alignWithMargins="0"/>
    </customSheetView>
    <customSheetView guid="{0DB5BAD5-393A-4F38-9E8B-709DEA7858B1}" showPageBreaks="1" fitToPage="1" printArea="1">
      <selection activeCell="L23" sqref="L23"/>
      <pageMargins left="0.5" right="0.5" top="0.5" bottom="0.25" header="0.5" footer="0.5"/>
      <pageSetup scale="94" orientation="portrait" r:id="rId2"/>
      <headerFooter alignWithMargins="0"/>
    </customSheetView>
    <customSheetView guid="{9188604F-721B-4607-B5A7-F14601E34BB8}" showPageBreaks="1" fitToPage="1" printArea="1">
      <selection activeCell="L23" sqref="L23"/>
      <pageMargins left="0.5" right="0.5" top="0.5" bottom="0.25" header="0.5" footer="0.5"/>
      <pageSetup scale="94" orientation="portrait" r:id="rId3"/>
      <headerFooter alignWithMargins="0"/>
    </customSheetView>
    <customSheetView guid="{26429A53-B624-4AA6-8C8D-667186B058B8}" fitToPage="1">
      <selection activeCell="L23" sqref="L23"/>
      <pageMargins left="0.5" right="0.5" top="0.5" bottom="0.25" header="0.5" footer="0.5"/>
      <pageSetup scale="94" orientation="portrait" r:id="rId4"/>
      <headerFooter alignWithMargins="0"/>
    </customSheetView>
    <customSheetView guid="{7390B031-6060-4327-BF01-8B9465EDB6D9}" fitToPage="1">
      <selection activeCell="L23" sqref="L23"/>
      <pageMargins left="0.5" right="0.5" top="0.5" bottom="0.25" header="0.5" footer="0.5"/>
      <pageSetup scale="94" orientation="portrait" r:id="rId5"/>
      <headerFooter alignWithMargins="0"/>
    </customSheetView>
    <customSheetView guid="{49D366EC-C851-4932-854D-8EA887B298C5}" fitToPage="1">
      <selection activeCell="L23" sqref="L23"/>
      <pageMargins left="0.5" right="0.5" top="0.5" bottom="0.25" header="0.5" footer="0.5"/>
      <pageSetup scale="94" orientation="portrait" r:id="rId6"/>
      <headerFooter alignWithMargins="0"/>
    </customSheetView>
    <customSheetView guid="{F228F194-B0FE-4A91-A927-06A4E89703F0}" fitToPage="1" topLeftCell="A4">
      <selection activeCell="L23" sqref="L23"/>
      <pageMargins left="0.5" right="0.5" top="0.5" bottom="0.25" header="0.5" footer="0.5"/>
      <pageSetup scale="94" orientation="portrait" r:id="rId7"/>
      <headerFooter alignWithMargins="0"/>
    </customSheetView>
    <customSheetView guid="{A2494C54-8D9D-4A05-9F27-C858173D9692}" fitToPage="1">
      <selection activeCell="L23" sqref="L23"/>
      <pageMargins left="0.5" right="0.5" top="0.5" bottom="0.25" header="0.5" footer="0.5"/>
      <pageSetup scale="94" orientation="portrait" r:id="rId8"/>
      <headerFooter alignWithMargins="0"/>
    </customSheetView>
    <customSheetView guid="{74404EEC-CA6A-48B0-B168-B7933282EEB2}" showPageBreaks="1" fitToPage="1" printArea="1">
      <selection activeCell="L23" sqref="L23"/>
      <pageMargins left="0.5" right="0.5" top="0.5" bottom="0.25" header="0.5" footer="0.5"/>
      <pageSetup scale="94" orientation="portrait" r:id="rId9"/>
      <headerFooter alignWithMargins="0"/>
    </customSheetView>
    <customSheetView guid="{FB19BFAA-60BA-4CC2-92E5-E4C141AE804E}" fitToPage="1">
      <selection activeCell="L23" sqref="L23"/>
      <pageMargins left="0.5" right="0.5" top="0.5" bottom="0.25" header="0.5" footer="0.5"/>
      <pageSetup scale="94" orientation="portrait" r:id="rId10"/>
      <headerFooter alignWithMargins="0"/>
    </customSheetView>
    <customSheetView guid="{F56BCD39-3910-4701-BCCF-245589B07D98}" showPageBreaks="1" fitToPage="1" printArea="1">
      <selection activeCell="L23" sqref="L23"/>
      <pageMargins left="0.5" right="0.5" top="0.5" bottom="0.25" header="0.5" footer="0.5"/>
      <pageSetup scale="94" orientation="portrait" r:id="rId11"/>
      <headerFooter alignWithMargins="0"/>
    </customSheetView>
    <customSheetView guid="{D099E5BD-69C3-4A36-A01A-AB9127CD02AF}" fitToPage="1" topLeftCell="A7">
      <selection activeCell="H29" sqref="H29"/>
      <pageMargins left="0.5" right="0.5" top="0.5" bottom="0.25" header="0.5" footer="0.5"/>
      <pageSetup scale="94" orientation="portrait" r:id="rId12"/>
      <headerFooter alignWithMargins="0"/>
    </customSheetView>
  </customSheetViews>
  <mergeCells count="2">
    <mergeCell ref="B5:J5"/>
    <mergeCell ref="B45:J45"/>
  </mergeCells>
  <pageMargins left="0.5" right="0.5" top="0.5" bottom="0.25" header="0.5" footer="0.5"/>
  <pageSetup scale="94" orientation="portrait" r:id="rId13"/>
  <headerFooter alignWithMargins="0"/>
  <legacyDrawing r:id="rId1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topLeftCell="A16" zoomScaleNormal="100" workbookViewId="0">
      <selection activeCell="Z16" sqref="Z16"/>
    </sheetView>
  </sheetViews>
  <sheetFormatPr defaultColWidth="9.140625" defaultRowHeight="11.25"/>
  <cols>
    <col min="1" max="1" width="4.42578125" style="3243" customWidth="1"/>
    <col min="2" max="2" width="3.42578125" style="3243" customWidth="1"/>
    <col min="3" max="3" width="3.140625" style="3243" customWidth="1"/>
    <col min="4" max="4" width="2" style="3243" customWidth="1"/>
    <col min="5" max="5" width="2.140625" style="3243" customWidth="1"/>
    <col min="6" max="6" width="2.28515625" style="3243" customWidth="1"/>
    <col min="7" max="7" width="2.7109375" style="3243" customWidth="1"/>
    <col min="8" max="8" width="1.85546875" style="3243" customWidth="1"/>
    <col min="9" max="9" width="2.5703125" style="3243" customWidth="1"/>
    <col min="10" max="10" width="4.7109375" style="3243" customWidth="1"/>
    <col min="11" max="11" width="4.140625" style="3243" customWidth="1"/>
    <col min="12" max="12" width="3.7109375" style="3243" customWidth="1"/>
    <col min="13" max="13" width="2.140625" style="3243" customWidth="1"/>
    <col min="14" max="14" width="1.85546875" style="3243" customWidth="1"/>
    <col min="15" max="15" width="2" style="3243" customWidth="1"/>
    <col min="16" max="16" width="2.140625" style="3243" customWidth="1"/>
    <col min="17" max="17" width="1.85546875" style="3243" customWidth="1"/>
    <col min="18" max="18" width="1.7109375" style="3243" customWidth="1"/>
    <col min="19" max="19" width="9.85546875" style="3243" customWidth="1"/>
    <col min="20" max="20" width="6" style="3243" customWidth="1"/>
    <col min="21" max="21" width="4.5703125" style="3243" customWidth="1"/>
    <col min="22" max="22" width="3.85546875" style="3243" customWidth="1"/>
    <col min="23" max="23" width="4" style="3243" customWidth="1"/>
    <col min="24" max="24" width="10.140625" style="3243" customWidth="1"/>
    <col min="25" max="16384" width="9.140625" style="3243"/>
  </cols>
  <sheetData>
    <row r="1" spans="1:25" ht="12.75" customHeight="1">
      <c r="A1" s="3961" t="s">
        <v>3204</v>
      </c>
      <c r="B1" s="3961"/>
      <c r="C1" s="3961"/>
      <c r="D1" s="3961"/>
      <c r="E1" s="3961"/>
      <c r="F1" s="3961"/>
      <c r="G1" s="3961"/>
      <c r="H1" s="3961"/>
      <c r="I1" s="3961"/>
      <c r="J1" s="3961"/>
      <c r="K1" s="3961"/>
      <c r="L1" s="3512"/>
      <c r="M1" s="3512"/>
      <c r="N1" s="3512"/>
      <c r="O1" s="3512"/>
      <c r="P1" s="3512"/>
      <c r="Q1" s="3512"/>
      <c r="R1" s="3512"/>
      <c r="S1" s="3512"/>
      <c r="T1" s="3512"/>
      <c r="U1" s="3512"/>
      <c r="V1" s="3512"/>
      <c r="W1" s="3512"/>
      <c r="X1" s="3523">
        <v>105</v>
      </c>
      <c r="Y1" s="3524"/>
    </row>
    <row r="2" spans="1:25">
      <c r="A2" s="3257"/>
      <c r="B2" s="3256"/>
      <c r="C2" s="3256"/>
      <c r="D2" s="3256"/>
      <c r="E2" s="3256"/>
      <c r="F2" s="3256"/>
      <c r="G2" s="3256"/>
      <c r="H2" s="3256"/>
      <c r="I2" s="3256"/>
      <c r="J2" s="3256"/>
      <c r="K2" s="3256"/>
      <c r="L2" s="3256"/>
      <c r="M2" s="3256"/>
      <c r="N2" s="3256"/>
      <c r="O2" s="3256"/>
      <c r="P2" s="3256"/>
      <c r="Q2" s="3256"/>
      <c r="R2" s="3256"/>
      <c r="S2" s="3256"/>
      <c r="T2" s="3256"/>
      <c r="U2" s="3256"/>
      <c r="V2" s="3256"/>
      <c r="W2" s="3256"/>
      <c r="X2" s="3255"/>
    </row>
    <row r="3" spans="1:25">
      <c r="A3" s="3254" t="s">
        <v>3018</v>
      </c>
      <c r="B3" s="3297"/>
      <c r="C3" s="3297"/>
      <c r="D3" s="3297"/>
      <c r="E3" s="3297"/>
      <c r="F3" s="3297"/>
      <c r="G3" s="3297"/>
      <c r="H3" s="3297"/>
      <c r="I3" s="3297"/>
      <c r="J3" s="3297"/>
      <c r="K3" s="3297"/>
      <c r="L3" s="3297"/>
      <c r="M3" s="3297"/>
      <c r="N3" s="3297"/>
      <c r="O3" s="3297"/>
      <c r="P3" s="3297"/>
      <c r="Q3" s="3297"/>
      <c r="R3" s="3297"/>
      <c r="S3" s="3297"/>
      <c r="T3" s="3297"/>
      <c r="U3" s="3297"/>
      <c r="V3" s="3297"/>
      <c r="W3" s="3297"/>
      <c r="X3" s="3296"/>
    </row>
    <row r="4" spans="1:25">
      <c r="A4" s="3254" t="s">
        <v>3019</v>
      </c>
      <c r="B4" s="3297"/>
      <c r="C4" s="3297"/>
      <c r="D4" s="3297"/>
      <c r="E4" s="3297"/>
      <c r="F4" s="3297"/>
      <c r="G4" s="3297"/>
      <c r="H4" s="3297"/>
      <c r="I4" s="3297"/>
      <c r="J4" s="3297"/>
      <c r="K4" s="3297"/>
      <c r="L4" s="3297"/>
      <c r="M4" s="3297"/>
      <c r="N4" s="3297"/>
      <c r="O4" s="3297"/>
      <c r="P4" s="3297"/>
      <c r="Q4" s="3297"/>
      <c r="R4" s="3297"/>
      <c r="S4" s="3297"/>
      <c r="T4" s="3297"/>
      <c r="U4" s="3297"/>
      <c r="V4" s="3297"/>
      <c r="W4" s="3297"/>
      <c r="X4" s="3296"/>
    </row>
    <row r="5" spans="1:25">
      <c r="A5" s="3254" t="s">
        <v>3020</v>
      </c>
      <c r="B5" s="3297"/>
      <c r="C5" s="3297"/>
      <c r="D5" s="3297"/>
      <c r="E5" s="3297"/>
      <c r="F5" s="3297"/>
      <c r="G5" s="3297"/>
      <c r="H5" s="3297"/>
      <c r="I5" s="3297"/>
      <c r="J5" s="3297"/>
      <c r="K5" s="3297"/>
      <c r="L5" s="3297"/>
      <c r="M5" s="3297"/>
      <c r="N5" s="3297"/>
      <c r="O5" s="3297"/>
      <c r="P5" s="3297"/>
      <c r="Q5" s="3297"/>
      <c r="R5" s="3297"/>
      <c r="S5" s="3297"/>
      <c r="T5" s="3297"/>
      <c r="U5" s="3297"/>
      <c r="V5" s="3297"/>
      <c r="W5" s="3297"/>
      <c r="X5" s="3296"/>
    </row>
    <row r="6" spans="1:25">
      <c r="A6" s="3251"/>
      <c r="B6" s="3250"/>
      <c r="C6" s="3250"/>
      <c r="D6" s="3250"/>
      <c r="E6" s="3250"/>
      <c r="F6" s="3250"/>
      <c r="G6" s="3250"/>
      <c r="H6" s="3250"/>
      <c r="I6" s="3250"/>
      <c r="J6" s="3250"/>
      <c r="K6" s="3250"/>
      <c r="L6" s="3250"/>
      <c r="M6" s="3250"/>
      <c r="N6" s="3250"/>
      <c r="O6" s="3250"/>
      <c r="P6" s="3250"/>
      <c r="Q6" s="3250"/>
      <c r="R6" s="3250"/>
      <c r="S6" s="3250"/>
      <c r="T6" s="3250"/>
      <c r="U6" s="3250"/>
      <c r="V6" s="3250"/>
      <c r="W6" s="3250"/>
      <c r="X6" s="3249"/>
    </row>
    <row r="7" spans="1:25">
      <c r="A7" s="3248"/>
      <c r="B7" s="3247"/>
      <c r="C7" s="3247"/>
      <c r="D7" s="3247"/>
      <c r="E7" s="3247"/>
      <c r="F7" s="3247"/>
      <c r="G7" s="3247"/>
      <c r="H7" s="3247"/>
      <c r="I7" s="3247"/>
      <c r="J7" s="3247"/>
      <c r="K7" s="3247"/>
      <c r="L7" s="3247"/>
      <c r="M7" s="3247"/>
      <c r="N7" s="3247"/>
      <c r="O7" s="3247"/>
      <c r="P7" s="3247"/>
      <c r="Q7" s="3247"/>
      <c r="R7" s="3247"/>
      <c r="S7" s="3247"/>
      <c r="T7" s="3247"/>
      <c r="U7" s="3247"/>
      <c r="V7" s="3247"/>
      <c r="W7" s="3247"/>
      <c r="X7" s="3246"/>
    </row>
    <row r="8" spans="1:25">
      <c r="A8" s="3257"/>
      <c r="B8" s="3256"/>
      <c r="C8" s="3256"/>
      <c r="D8" s="3256"/>
      <c r="E8" s="3256"/>
      <c r="F8" s="3256"/>
      <c r="G8" s="3256"/>
      <c r="H8" s="3256"/>
      <c r="I8" s="3256"/>
      <c r="J8" s="3285"/>
      <c r="K8" s="3280" t="s">
        <v>3021</v>
      </c>
      <c r="L8" s="3279"/>
      <c r="M8" s="3278"/>
      <c r="N8" s="3286"/>
      <c r="O8" s="3256"/>
      <c r="P8" s="3256"/>
      <c r="Q8" s="3256"/>
      <c r="R8" s="3256"/>
      <c r="S8" s="3285"/>
      <c r="T8" s="3295"/>
      <c r="U8" s="3270" t="s">
        <v>3022</v>
      </c>
      <c r="V8" s="3269"/>
      <c r="W8" s="3269"/>
      <c r="X8" s="3294"/>
    </row>
    <row r="9" spans="1:25">
      <c r="A9" s="3251"/>
      <c r="B9" s="3250"/>
      <c r="C9" s="3250"/>
      <c r="D9" s="3250"/>
      <c r="E9" s="3250"/>
      <c r="F9" s="3250"/>
      <c r="G9" s="3250"/>
      <c r="H9" s="3250"/>
      <c r="I9" s="3250"/>
      <c r="J9" s="3281"/>
      <c r="K9" s="3277" t="s">
        <v>3023</v>
      </c>
      <c r="L9" s="3253"/>
      <c r="M9" s="3276"/>
      <c r="N9" s="3282"/>
      <c r="O9" s="3250"/>
      <c r="P9" s="3250"/>
      <c r="Q9" s="3250"/>
      <c r="R9" s="3250"/>
      <c r="S9" s="3281"/>
      <c r="T9" s="3293"/>
      <c r="U9" s="3280" t="s">
        <v>3021</v>
      </c>
      <c r="V9" s="3279"/>
      <c r="W9" s="3278"/>
      <c r="X9" s="3284" t="s">
        <v>3024</v>
      </c>
    </row>
    <row r="10" spans="1:25">
      <c r="A10" s="3283" t="s">
        <v>3025</v>
      </c>
      <c r="B10" s="3253"/>
      <c r="C10" s="3253"/>
      <c r="D10" s="3253"/>
      <c r="E10" s="3253"/>
      <c r="F10" s="3253"/>
      <c r="G10" s="3253"/>
      <c r="H10" s="3253"/>
      <c r="I10" s="3253"/>
      <c r="J10" s="3276"/>
      <c r="K10" s="3277" t="s">
        <v>3026</v>
      </c>
      <c r="L10" s="3253"/>
      <c r="M10" s="3276"/>
      <c r="N10" s="3277" t="s">
        <v>3027</v>
      </c>
      <c r="O10" s="3253"/>
      <c r="P10" s="3253"/>
      <c r="Q10" s="3253"/>
      <c r="R10" s="3253"/>
      <c r="S10" s="3276"/>
      <c r="T10" s="3292" t="s">
        <v>3022</v>
      </c>
      <c r="U10" s="3277" t="s">
        <v>3028</v>
      </c>
      <c r="V10" s="3253"/>
      <c r="W10" s="3276"/>
      <c r="X10" s="3275" t="s">
        <v>10</v>
      </c>
    </row>
    <row r="11" spans="1:25">
      <c r="A11" s="3248"/>
      <c r="B11" s="3247"/>
      <c r="C11" s="3247"/>
      <c r="D11" s="3247"/>
      <c r="E11" s="3247"/>
      <c r="F11" s="3247"/>
      <c r="G11" s="3247"/>
      <c r="H11" s="3247"/>
      <c r="I11" s="3247"/>
      <c r="J11" s="3272"/>
      <c r="K11" s="3273"/>
      <c r="L11" s="3247"/>
      <c r="M11" s="3272"/>
      <c r="N11" s="3273"/>
      <c r="O11" s="3247"/>
      <c r="P11" s="3247"/>
      <c r="Q11" s="3247"/>
      <c r="R11" s="3247"/>
      <c r="S11" s="3272"/>
      <c r="T11" s="3292" t="s">
        <v>3029</v>
      </c>
      <c r="U11" s="3267" t="s">
        <v>3030</v>
      </c>
      <c r="V11" s="3266"/>
      <c r="W11" s="3265"/>
      <c r="X11" s="3275" t="s">
        <v>3028</v>
      </c>
    </row>
    <row r="12" spans="1:25">
      <c r="A12" s="3290" t="s">
        <v>3031</v>
      </c>
      <c r="B12" s="3269"/>
      <c r="C12" s="3269"/>
      <c r="D12" s="3269"/>
      <c r="E12" s="3269"/>
      <c r="F12" s="3268"/>
      <c r="G12" s="3270" t="s">
        <v>386</v>
      </c>
      <c r="H12" s="3269"/>
      <c r="I12" s="3269"/>
      <c r="J12" s="3268"/>
      <c r="K12" s="3271" t="s">
        <v>3032</v>
      </c>
      <c r="L12" s="3271" t="s">
        <v>3033</v>
      </c>
      <c r="M12" s="3271" t="s">
        <v>3034</v>
      </c>
      <c r="N12" s="3270" t="s">
        <v>384</v>
      </c>
      <c r="O12" s="3269"/>
      <c r="P12" s="3269"/>
      <c r="Q12" s="3269"/>
      <c r="R12" s="3269"/>
      <c r="S12" s="3268"/>
      <c r="T12" s="3291"/>
      <c r="U12" s="3271" t="s">
        <v>3032</v>
      </c>
      <c r="V12" s="3271" t="s">
        <v>3033</v>
      </c>
      <c r="W12" s="3271" t="s">
        <v>3034</v>
      </c>
      <c r="X12" s="3264" t="s">
        <v>3030</v>
      </c>
    </row>
    <row r="13" spans="1:25">
      <c r="A13" s="3290"/>
      <c r="B13" s="3269"/>
      <c r="C13" s="3269"/>
      <c r="D13" s="3269"/>
      <c r="E13" s="3269"/>
      <c r="F13" s="3268"/>
      <c r="G13" s="3270"/>
      <c r="H13" s="3269"/>
      <c r="I13" s="3269"/>
      <c r="J13" s="3268"/>
      <c r="K13" s="3271"/>
      <c r="L13" s="3271"/>
      <c r="M13" s="3262"/>
      <c r="N13" s="3262"/>
      <c r="O13" s="3262"/>
      <c r="P13" s="3262"/>
      <c r="Q13" s="3262"/>
      <c r="R13" s="3262"/>
      <c r="S13" s="3262"/>
      <c r="T13" s="3262"/>
      <c r="U13" s="3262"/>
      <c r="V13" s="3262"/>
      <c r="W13" s="3262"/>
      <c r="X13" s="3258"/>
    </row>
    <row r="14" spans="1:25">
      <c r="A14" s="3290"/>
      <c r="B14" s="3269"/>
      <c r="C14" s="3269"/>
      <c r="D14" s="3269"/>
      <c r="E14" s="3269"/>
      <c r="F14" s="3268"/>
      <c r="G14" s="3270"/>
      <c r="H14" s="3269"/>
      <c r="I14" s="3269"/>
      <c r="J14" s="3268"/>
      <c r="K14" s="3271"/>
      <c r="L14" s="3271"/>
      <c r="M14" s="3262"/>
      <c r="N14" s="3262"/>
      <c r="O14" s="3262"/>
      <c r="P14" s="3262"/>
      <c r="Q14" s="3262"/>
      <c r="R14" s="3262"/>
      <c r="S14" s="3262"/>
      <c r="T14" s="3262"/>
      <c r="U14" s="3262"/>
      <c r="V14" s="3262"/>
      <c r="W14" s="3262"/>
      <c r="X14" s="3258"/>
    </row>
    <row r="15" spans="1:25">
      <c r="A15" s="3290"/>
      <c r="B15" s="3269"/>
      <c r="C15" s="3269"/>
      <c r="D15" s="3269"/>
      <c r="E15" s="3269"/>
      <c r="F15" s="3268"/>
      <c r="G15" s="3270"/>
      <c r="H15" s="3269"/>
      <c r="I15" s="3269"/>
      <c r="J15" s="3268"/>
      <c r="K15" s="3271"/>
      <c r="L15" s="3271"/>
      <c r="M15" s="3262"/>
      <c r="N15" s="3262"/>
      <c r="O15" s="3262"/>
      <c r="P15" s="3262"/>
      <c r="Q15" s="3262"/>
      <c r="R15" s="3262"/>
      <c r="S15" s="3262"/>
      <c r="T15" s="3262"/>
      <c r="U15" s="3262"/>
      <c r="V15" s="3262"/>
      <c r="W15" s="3262"/>
      <c r="X15" s="3258"/>
    </row>
    <row r="16" spans="1:25">
      <c r="A16" s="3290"/>
      <c r="B16" s="3269"/>
      <c r="C16" s="3269"/>
      <c r="D16" s="3269"/>
      <c r="E16" s="3269"/>
      <c r="F16" s="3268"/>
      <c r="G16" s="3270"/>
      <c r="H16" s="3269"/>
      <c r="I16" s="3269"/>
      <c r="J16" s="3268"/>
      <c r="K16" s="3271"/>
      <c r="L16" s="3271"/>
      <c r="M16" s="3262"/>
      <c r="N16" s="3262"/>
      <c r="O16" s="3262"/>
      <c r="P16" s="3262"/>
      <c r="Q16" s="3262"/>
      <c r="R16" s="3262"/>
      <c r="S16" s="3262"/>
      <c r="T16" s="3262"/>
      <c r="U16" s="3262"/>
      <c r="V16" s="3262"/>
      <c r="W16" s="3262"/>
      <c r="X16" s="3258"/>
    </row>
    <row r="17" spans="1:24">
      <c r="A17" s="3290"/>
      <c r="B17" s="3269"/>
      <c r="C17" s="3269"/>
      <c r="D17" s="3269"/>
      <c r="E17" s="3269"/>
      <c r="F17" s="3268"/>
      <c r="G17" s="3270"/>
      <c r="H17" s="3269"/>
      <c r="I17" s="3269"/>
      <c r="J17" s="3268"/>
      <c r="K17" s="3271"/>
      <c r="L17" s="3271"/>
      <c r="M17" s="3262"/>
      <c r="N17" s="3262"/>
      <c r="O17" s="3262"/>
      <c r="P17" s="3262"/>
      <c r="Q17" s="3262"/>
      <c r="R17" s="3262"/>
      <c r="S17" s="3262"/>
      <c r="T17" s="3262"/>
      <c r="U17" s="3262"/>
      <c r="V17" s="3262"/>
      <c r="W17" s="3262"/>
      <c r="X17" s="3258"/>
    </row>
    <row r="18" spans="1:24">
      <c r="A18" s="3290"/>
      <c r="B18" s="3269"/>
      <c r="C18" s="3269"/>
      <c r="D18" s="3269"/>
      <c r="E18" s="3269"/>
      <c r="F18" s="3268"/>
      <c r="G18" s="3270"/>
      <c r="H18" s="3269"/>
      <c r="I18" s="3269"/>
      <c r="J18" s="3268"/>
      <c r="K18" s="3271"/>
      <c r="L18" s="3271"/>
      <c r="M18" s="3262"/>
      <c r="N18" s="3262"/>
      <c r="O18" s="3262"/>
      <c r="P18" s="3262"/>
      <c r="Q18" s="3262"/>
      <c r="R18" s="3262"/>
      <c r="S18" s="3262"/>
      <c r="T18" s="3262"/>
      <c r="U18" s="3262"/>
      <c r="V18" s="3262"/>
      <c r="W18" s="3262"/>
      <c r="X18" s="3258"/>
    </row>
    <row r="19" spans="1:24">
      <c r="A19" s="3290"/>
      <c r="B19" s="3269"/>
      <c r="C19" s="3269"/>
      <c r="D19" s="3269"/>
      <c r="E19" s="3269"/>
      <c r="F19" s="3268"/>
      <c r="G19" s="3270"/>
      <c r="H19" s="3269"/>
      <c r="I19" s="3269"/>
      <c r="J19" s="3268"/>
      <c r="K19" s="3271"/>
      <c r="L19" s="3271"/>
      <c r="M19" s="3262"/>
      <c r="N19" s="3262"/>
      <c r="O19" s="3262"/>
      <c r="P19" s="3262"/>
      <c r="Q19" s="3262"/>
      <c r="R19" s="3262"/>
      <c r="S19" s="3262"/>
      <c r="T19" s="3262"/>
      <c r="U19" s="3262"/>
      <c r="V19" s="3262"/>
      <c r="W19" s="3262"/>
      <c r="X19" s="3258"/>
    </row>
    <row r="20" spans="1:24">
      <c r="A20" s="3290"/>
      <c r="B20" s="3269"/>
      <c r="C20" s="3269"/>
      <c r="D20" s="3269"/>
      <c r="E20" s="3269"/>
      <c r="F20" s="3268"/>
      <c r="G20" s="3270"/>
      <c r="H20" s="3269"/>
      <c r="I20" s="3269"/>
      <c r="J20" s="3268"/>
      <c r="K20" s="3271"/>
      <c r="L20" s="3271"/>
      <c r="M20" s="3262"/>
      <c r="N20" s="3262"/>
      <c r="O20" s="3262"/>
      <c r="P20" s="3262"/>
      <c r="Q20" s="3262"/>
      <c r="R20" s="3262"/>
      <c r="S20" s="3262"/>
      <c r="T20" s="3262"/>
      <c r="U20" s="3262"/>
      <c r="V20" s="3262"/>
      <c r="W20" s="3262"/>
      <c r="X20" s="3258"/>
    </row>
    <row r="21" spans="1:24">
      <c r="A21" s="3290"/>
      <c r="B21" s="3269"/>
      <c r="C21" s="3269"/>
      <c r="D21" s="3269"/>
      <c r="E21" s="3269"/>
      <c r="F21" s="3268"/>
      <c r="G21" s="3270"/>
      <c r="H21" s="3269"/>
      <c r="I21" s="3269"/>
      <c r="J21" s="3268"/>
      <c r="K21" s="3271"/>
      <c r="L21" s="3271"/>
      <c r="M21" s="3262"/>
      <c r="N21" s="3262"/>
      <c r="O21" s="3262"/>
      <c r="P21" s="3262"/>
      <c r="Q21" s="3262"/>
      <c r="R21" s="3262"/>
      <c r="S21" s="3262"/>
      <c r="T21" s="3262"/>
      <c r="U21" s="3262"/>
      <c r="V21" s="3262"/>
      <c r="W21" s="3262"/>
      <c r="X21" s="3258"/>
    </row>
    <row r="22" spans="1:24">
      <c r="A22" s="3290"/>
      <c r="B22" s="3269"/>
      <c r="C22" s="3269"/>
      <c r="D22" s="3269"/>
      <c r="E22" s="3269"/>
      <c r="F22" s="3268"/>
      <c r="G22" s="3270"/>
      <c r="H22" s="3269"/>
      <c r="I22" s="3269"/>
      <c r="J22" s="3268"/>
      <c r="K22" s="3271"/>
      <c r="L22" s="3271"/>
      <c r="M22" s="3262"/>
      <c r="N22" s="3262"/>
      <c r="O22" s="3262"/>
      <c r="P22" s="3262"/>
      <c r="Q22" s="3262"/>
      <c r="R22" s="3262"/>
      <c r="S22" s="3262"/>
      <c r="T22" s="3262"/>
      <c r="U22" s="3262"/>
      <c r="V22" s="3262"/>
      <c r="W22" s="3262"/>
      <c r="X22" s="3258"/>
    </row>
    <row r="23" spans="1:24">
      <c r="A23" s="3290"/>
      <c r="B23" s="3269"/>
      <c r="C23" s="3269"/>
      <c r="D23" s="3269"/>
      <c r="E23" s="3269"/>
      <c r="F23" s="3268"/>
      <c r="G23" s="3270"/>
      <c r="H23" s="3269"/>
      <c r="I23" s="3269"/>
      <c r="J23" s="3268"/>
      <c r="K23" s="3271"/>
      <c r="L23" s="3271"/>
      <c r="M23" s="3262"/>
      <c r="N23" s="3262"/>
      <c r="O23" s="3262"/>
      <c r="P23" s="3262"/>
      <c r="Q23" s="3262"/>
      <c r="R23" s="3262"/>
      <c r="S23" s="3262"/>
      <c r="T23" s="3262"/>
      <c r="U23" s="3262"/>
      <c r="V23" s="3262"/>
      <c r="W23" s="3262"/>
      <c r="X23" s="3258"/>
    </row>
    <row r="24" spans="1:24">
      <c r="A24" s="3290"/>
      <c r="B24" s="3269"/>
      <c r="C24" s="3269"/>
      <c r="D24" s="3269"/>
      <c r="E24" s="3269"/>
      <c r="F24" s="3268"/>
      <c r="G24" s="3270"/>
      <c r="H24" s="3269"/>
      <c r="I24" s="3269"/>
      <c r="J24" s="3268"/>
      <c r="K24" s="3271"/>
      <c r="L24" s="3271"/>
      <c r="M24" s="3262"/>
      <c r="N24" s="3262"/>
      <c r="O24" s="3262"/>
      <c r="P24" s="3262"/>
      <c r="Q24" s="3262"/>
      <c r="R24" s="3262"/>
      <c r="S24" s="3262"/>
      <c r="T24" s="3262"/>
      <c r="U24" s="3262"/>
      <c r="V24" s="3262"/>
      <c r="W24" s="3262"/>
      <c r="X24" s="3258"/>
    </row>
    <row r="25" spans="1:24">
      <c r="A25" s="3290"/>
      <c r="B25" s="3269"/>
      <c r="C25" s="3269"/>
      <c r="D25" s="3269"/>
      <c r="E25" s="3269"/>
      <c r="F25" s="3268"/>
      <c r="G25" s="3270"/>
      <c r="H25" s="3269"/>
      <c r="I25" s="3269"/>
      <c r="J25" s="3268"/>
      <c r="K25" s="3271"/>
      <c r="L25" s="3271"/>
      <c r="M25" s="3262"/>
      <c r="N25" s="3262"/>
      <c r="O25" s="3262"/>
      <c r="P25" s="3262"/>
      <c r="Q25" s="3262"/>
      <c r="R25" s="3262"/>
      <c r="S25" s="3262"/>
      <c r="T25" s="3262"/>
      <c r="U25" s="3262"/>
      <c r="V25" s="3262"/>
      <c r="W25" s="3262"/>
      <c r="X25" s="3258"/>
    </row>
    <row r="26" spans="1:24">
      <c r="A26" s="3290"/>
      <c r="B26" s="3269"/>
      <c r="C26" s="3269"/>
      <c r="D26" s="3269"/>
      <c r="E26" s="3269"/>
      <c r="F26" s="3268"/>
      <c r="G26" s="3270"/>
      <c r="H26" s="3269"/>
      <c r="I26" s="3269"/>
      <c r="J26" s="3268"/>
      <c r="K26" s="3271"/>
      <c r="L26" s="3271"/>
      <c r="M26" s="3262"/>
      <c r="N26" s="3262"/>
      <c r="O26" s="3262"/>
      <c r="P26" s="3262"/>
      <c r="Q26" s="3262"/>
      <c r="R26" s="3262"/>
      <c r="S26" s="3262"/>
      <c r="T26" s="3262"/>
      <c r="U26" s="3262"/>
      <c r="V26" s="3262"/>
      <c r="W26" s="3262"/>
      <c r="X26" s="3258"/>
    </row>
    <row r="27" spans="1:24">
      <c r="A27" s="3290"/>
      <c r="B27" s="3269"/>
      <c r="C27" s="3269"/>
      <c r="D27" s="3269"/>
      <c r="E27" s="3269"/>
      <c r="F27" s="3268"/>
      <c r="G27" s="3270"/>
      <c r="H27" s="3269"/>
      <c r="I27" s="3269"/>
      <c r="J27" s="3268"/>
      <c r="K27" s="3271"/>
      <c r="L27" s="3271"/>
      <c r="M27" s="3262"/>
      <c r="N27" s="3262"/>
      <c r="O27" s="3262"/>
      <c r="P27" s="3262"/>
      <c r="Q27" s="3262"/>
      <c r="R27" s="3262"/>
      <c r="S27" s="3262"/>
      <c r="T27" s="3262"/>
      <c r="U27" s="3262"/>
      <c r="V27" s="3262"/>
      <c r="W27" s="3262"/>
      <c r="X27" s="3258"/>
    </row>
    <row r="28" spans="1:24">
      <c r="A28" s="3289"/>
      <c r="B28" s="3279"/>
      <c r="C28" s="3279"/>
      <c r="D28" s="3279"/>
      <c r="E28" s="3279"/>
      <c r="F28" s="3279"/>
      <c r="G28" s="3279"/>
      <c r="H28" s="3279"/>
      <c r="I28" s="3279"/>
      <c r="J28" s="3279"/>
      <c r="K28" s="3288"/>
      <c r="L28" s="3288"/>
      <c r="M28" s="3256"/>
      <c r="N28" s="3256"/>
      <c r="O28" s="3256"/>
      <c r="P28" s="3256"/>
      <c r="Q28" s="3256"/>
      <c r="R28" s="3256"/>
      <c r="S28" s="3256"/>
      <c r="T28" s="3256"/>
      <c r="U28" s="3256"/>
      <c r="V28" s="3256"/>
      <c r="W28" s="3256"/>
      <c r="X28" s="3255"/>
    </row>
    <row r="29" spans="1:24">
      <c r="A29" s="3283"/>
      <c r="B29" s="3253"/>
      <c r="C29" s="3253"/>
      <c r="D29" s="3253"/>
      <c r="E29" s="3253"/>
      <c r="F29" s="3253"/>
      <c r="G29" s="3253"/>
      <c r="H29" s="3253"/>
      <c r="I29" s="3253"/>
      <c r="J29" s="3253"/>
      <c r="K29" s="3287"/>
      <c r="L29" s="3287"/>
      <c r="M29" s="3250"/>
      <c r="N29" s="3250"/>
      <c r="O29" s="3250"/>
      <c r="P29" s="3250"/>
      <c r="Q29" s="3250"/>
      <c r="R29" s="3250"/>
      <c r="S29" s="3250"/>
      <c r="T29" s="3250"/>
      <c r="U29" s="3250"/>
      <c r="V29" s="3250"/>
      <c r="W29" s="3250"/>
      <c r="X29" s="3249"/>
    </row>
    <row r="30" spans="1:24">
      <c r="A30" s="3254" t="s">
        <v>3035</v>
      </c>
      <c r="B30" s="3253"/>
      <c r="C30" s="3253"/>
      <c r="D30" s="3253"/>
      <c r="E30" s="3253"/>
      <c r="F30" s="3253"/>
      <c r="G30" s="3253"/>
      <c r="H30" s="3253"/>
      <c r="I30" s="3253"/>
      <c r="J30" s="3253"/>
      <c r="K30" s="3253"/>
      <c r="L30" s="3253"/>
      <c r="M30" s="3253"/>
      <c r="N30" s="3253"/>
      <c r="O30" s="3253"/>
      <c r="P30" s="3253"/>
      <c r="Q30" s="3253"/>
      <c r="R30" s="3253"/>
      <c r="S30" s="3253"/>
      <c r="T30" s="3253"/>
      <c r="U30" s="3253"/>
      <c r="V30" s="3253"/>
      <c r="W30" s="3253"/>
      <c r="X30" s="3252"/>
    </row>
    <row r="31" spans="1:24">
      <c r="A31" s="3248"/>
      <c r="B31" s="3247"/>
      <c r="C31" s="3247"/>
      <c r="D31" s="3247"/>
      <c r="E31" s="3247"/>
      <c r="F31" s="3247"/>
      <c r="G31" s="3247"/>
      <c r="H31" s="3247"/>
      <c r="I31" s="3247"/>
      <c r="J31" s="3247"/>
      <c r="K31" s="3247"/>
      <c r="L31" s="3247"/>
      <c r="M31" s="3247"/>
      <c r="N31" s="3247"/>
      <c r="O31" s="3247"/>
      <c r="P31" s="3247"/>
      <c r="Q31" s="3247"/>
      <c r="R31" s="3247"/>
      <c r="S31" s="3247"/>
      <c r="T31" s="3247"/>
      <c r="U31" s="3247"/>
      <c r="V31" s="3247"/>
      <c r="W31" s="3247"/>
      <c r="X31" s="3246"/>
    </row>
    <row r="32" spans="1:24">
      <c r="A32" s="3257"/>
      <c r="B32" s="3256"/>
      <c r="C32" s="3285"/>
      <c r="D32" s="3286"/>
      <c r="E32" s="3256"/>
      <c r="F32" s="3256"/>
      <c r="G32" s="3256"/>
      <c r="H32" s="3256"/>
      <c r="I32" s="3285"/>
      <c r="J32" s="3279" t="s">
        <v>3021</v>
      </c>
      <c r="K32" s="3279"/>
      <c r="L32" s="3279"/>
      <c r="M32" s="3270" t="s">
        <v>3036</v>
      </c>
      <c r="N32" s="3269"/>
      <c r="O32" s="3269"/>
      <c r="P32" s="3269"/>
      <c r="Q32" s="3269"/>
      <c r="R32" s="3269"/>
      <c r="S32" s="3269"/>
      <c r="T32" s="3269"/>
      <c r="U32" s="3269"/>
      <c r="V32" s="3269"/>
      <c r="W32" s="3268"/>
      <c r="X32" s="3284" t="s">
        <v>3037</v>
      </c>
    </row>
    <row r="33" spans="1:24">
      <c r="A33" s="3283" t="s">
        <v>3038</v>
      </c>
      <c r="B33" s="3253"/>
      <c r="C33" s="3276"/>
      <c r="D33" s="3282"/>
      <c r="E33" s="3250"/>
      <c r="F33" s="3250"/>
      <c r="G33" s="3250"/>
      <c r="H33" s="3250"/>
      <c r="I33" s="3281"/>
      <c r="J33" s="3277" t="s">
        <v>3023</v>
      </c>
      <c r="K33" s="3253"/>
      <c r="L33" s="3276"/>
      <c r="M33" s="3253" t="s">
        <v>3039</v>
      </c>
      <c r="N33" s="3253"/>
      <c r="O33" s="3253"/>
      <c r="P33" s="3253"/>
      <c r="Q33" s="3253"/>
      <c r="R33" s="3253"/>
      <c r="S33" s="3253"/>
      <c r="T33" s="3253"/>
      <c r="U33" s="3280" t="s">
        <v>3040</v>
      </c>
      <c r="V33" s="3279"/>
      <c r="W33" s="3278"/>
      <c r="X33" s="3275" t="s">
        <v>3041</v>
      </c>
    </row>
    <row r="34" spans="1:24">
      <c r="A34" s="3248"/>
      <c r="B34" s="3247"/>
      <c r="C34" s="3272"/>
      <c r="D34" s="3277" t="s">
        <v>384</v>
      </c>
      <c r="E34" s="3253"/>
      <c r="F34" s="3253"/>
      <c r="G34" s="3253"/>
      <c r="H34" s="3253"/>
      <c r="I34" s="3276"/>
      <c r="J34" s="3267" t="s">
        <v>3026</v>
      </c>
      <c r="K34" s="3266"/>
      <c r="L34" s="3265"/>
      <c r="M34" s="3253" t="s">
        <v>3042</v>
      </c>
      <c r="N34" s="3253"/>
      <c r="O34" s="3253"/>
      <c r="P34" s="3253"/>
      <c r="Q34" s="3253"/>
      <c r="R34" s="3253"/>
      <c r="S34" s="3253"/>
      <c r="T34" s="3253"/>
      <c r="U34" s="3277" t="s">
        <v>3043</v>
      </c>
      <c r="V34" s="3253"/>
      <c r="W34" s="3276"/>
      <c r="X34" s="3275" t="s">
        <v>3044</v>
      </c>
    </row>
    <row r="35" spans="1:24">
      <c r="A35" s="3274" t="s">
        <v>3032</v>
      </c>
      <c r="B35" s="3271" t="s">
        <v>3033</v>
      </c>
      <c r="C35" s="3271" t="s">
        <v>3034</v>
      </c>
      <c r="D35" s="3273"/>
      <c r="E35" s="3247"/>
      <c r="F35" s="3247"/>
      <c r="G35" s="3247"/>
      <c r="H35" s="3247"/>
      <c r="I35" s="3272"/>
      <c r="J35" s="3271" t="s">
        <v>3032</v>
      </c>
      <c r="K35" s="3271" t="s">
        <v>3033</v>
      </c>
      <c r="L35" s="3271" t="s">
        <v>3034</v>
      </c>
      <c r="M35" s="3270" t="s">
        <v>3031</v>
      </c>
      <c r="N35" s="3269"/>
      <c r="O35" s="3269"/>
      <c r="P35" s="3269"/>
      <c r="Q35" s="3268"/>
      <c r="R35" s="3270" t="s">
        <v>386</v>
      </c>
      <c r="S35" s="3269"/>
      <c r="T35" s="3268"/>
      <c r="U35" s="3267" t="s">
        <v>317</v>
      </c>
      <c r="V35" s="3266"/>
      <c r="W35" s="3265"/>
      <c r="X35" s="3264" t="s">
        <v>3031</v>
      </c>
    </row>
    <row r="36" spans="1:24">
      <c r="A36" s="3263"/>
      <c r="B36" s="3262"/>
      <c r="C36" s="3262"/>
      <c r="D36" s="3262"/>
      <c r="E36" s="3262"/>
      <c r="F36" s="3262"/>
      <c r="G36" s="3262"/>
      <c r="H36" s="3262"/>
      <c r="I36" s="3262"/>
      <c r="J36" s="3262"/>
      <c r="K36" s="3262"/>
      <c r="L36" s="3262"/>
      <c r="M36" s="3261"/>
      <c r="N36" s="3260"/>
      <c r="O36" s="3260"/>
      <c r="P36" s="3260"/>
      <c r="Q36" s="3259"/>
      <c r="R36" s="3261"/>
      <c r="S36" s="3260"/>
      <c r="T36" s="3259"/>
      <c r="U36" s="3261"/>
      <c r="V36" s="3260"/>
      <c r="W36" s="3259"/>
      <c r="X36" s="3258"/>
    </row>
    <row r="37" spans="1:24">
      <c r="A37" s="3263"/>
      <c r="B37" s="3262"/>
      <c r="C37" s="3262"/>
      <c r="D37" s="3262"/>
      <c r="E37" s="3262"/>
      <c r="F37" s="3262"/>
      <c r="G37" s="3262"/>
      <c r="H37" s="3262"/>
      <c r="I37" s="3262"/>
      <c r="J37" s="3262"/>
      <c r="K37" s="3262"/>
      <c r="L37" s="3262"/>
      <c r="M37" s="3261"/>
      <c r="N37" s="3260"/>
      <c r="O37" s="3260"/>
      <c r="P37" s="3260"/>
      <c r="Q37" s="3259"/>
      <c r="R37" s="3261"/>
      <c r="S37" s="3260"/>
      <c r="T37" s="3259"/>
      <c r="U37" s="3261"/>
      <c r="V37" s="3260"/>
      <c r="W37" s="3259"/>
      <c r="X37" s="3258"/>
    </row>
    <row r="38" spans="1:24">
      <c r="A38" s="3263"/>
      <c r="B38" s="3262"/>
      <c r="C38" s="3262"/>
      <c r="D38" s="3262"/>
      <c r="E38" s="3262"/>
      <c r="F38" s="3262"/>
      <c r="G38" s="3262"/>
      <c r="H38" s="3262"/>
      <c r="I38" s="3262"/>
      <c r="J38" s="3262"/>
      <c r="K38" s="3262"/>
      <c r="L38" s="3262"/>
      <c r="M38" s="3261"/>
      <c r="N38" s="3260"/>
      <c r="O38" s="3260"/>
      <c r="P38" s="3260"/>
      <c r="Q38" s="3259"/>
      <c r="R38" s="3261"/>
      <c r="S38" s="3260"/>
      <c r="T38" s="3259"/>
      <c r="U38" s="3261"/>
      <c r="V38" s="3260"/>
      <c r="W38" s="3259"/>
      <c r="X38" s="3258"/>
    </row>
    <row r="39" spans="1:24">
      <c r="A39" s="3263"/>
      <c r="B39" s="3262"/>
      <c r="C39" s="3262"/>
      <c r="D39" s="3262"/>
      <c r="E39" s="3262"/>
      <c r="F39" s="3262"/>
      <c r="G39" s="3262"/>
      <c r="H39" s="3262"/>
      <c r="I39" s="3262"/>
      <c r="J39" s="3262"/>
      <c r="K39" s="3262"/>
      <c r="L39" s="3262"/>
      <c r="M39" s="3261"/>
      <c r="N39" s="3260"/>
      <c r="O39" s="3260"/>
      <c r="P39" s="3260"/>
      <c r="Q39" s="3259"/>
      <c r="R39" s="3261"/>
      <c r="S39" s="3260"/>
      <c r="T39" s="3259"/>
      <c r="U39" s="3261"/>
      <c r="V39" s="3260"/>
      <c r="W39" s="3259"/>
      <c r="X39" s="3258"/>
    </row>
    <row r="40" spans="1:24">
      <c r="A40" s="3263"/>
      <c r="B40" s="3262"/>
      <c r="C40" s="3262"/>
      <c r="D40" s="3262"/>
      <c r="E40" s="3262"/>
      <c r="F40" s="3262"/>
      <c r="G40" s="3262"/>
      <c r="H40" s="3262"/>
      <c r="I40" s="3262"/>
      <c r="J40" s="3262"/>
      <c r="K40" s="3262"/>
      <c r="L40" s="3262"/>
      <c r="M40" s="3261"/>
      <c r="N40" s="3260"/>
      <c r="O40" s="3260"/>
      <c r="P40" s="3260"/>
      <c r="Q40" s="3259"/>
      <c r="R40" s="3261"/>
      <c r="S40" s="3260"/>
      <c r="T40" s="3259"/>
      <c r="U40" s="3261"/>
      <c r="V40" s="3260"/>
      <c r="W40" s="3259"/>
      <c r="X40" s="3258"/>
    </row>
    <row r="41" spans="1:24">
      <c r="A41" s="3263"/>
      <c r="B41" s="3262"/>
      <c r="C41" s="3262"/>
      <c r="D41" s="3262"/>
      <c r="E41" s="3262"/>
      <c r="F41" s="3262"/>
      <c r="G41" s="3262"/>
      <c r="H41" s="3262"/>
      <c r="I41" s="3262"/>
      <c r="J41" s="3262"/>
      <c r="K41" s="3262"/>
      <c r="L41" s="3262"/>
      <c r="M41" s="3261"/>
      <c r="N41" s="3260"/>
      <c r="O41" s="3260"/>
      <c r="P41" s="3260"/>
      <c r="Q41" s="3259"/>
      <c r="R41" s="3261"/>
      <c r="S41" s="3260"/>
      <c r="T41" s="3259"/>
      <c r="U41" s="3261"/>
      <c r="V41" s="3260"/>
      <c r="W41" s="3259"/>
      <c r="X41" s="3258"/>
    </row>
    <row r="42" spans="1:24">
      <c r="A42" s="3263"/>
      <c r="B42" s="3262"/>
      <c r="C42" s="3262"/>
      <c r="D42" s="3262"/>
      <c r="E42" s="3262"/>
      <c r="F42" s="3262"/>
      <c r="G42" s="3262"/>
      <c r="H42" s="3262"/>
      <c r="I42" s="3262"/>
      <c r="J42" s="3262"/>
      <c r="K42" s="3262"/>
      <c r="L42" s="3262"/>
      <c r="M42" s="3261"/>
      <c r="N42" s="3260"/>
      <c r="O42" s="3260"/>
      <c r="P42" s="3260"/>
      <c r="Q42" s="3259"/>
      <c r="R42" s="3261"/>
      <c r="S42" s="3260"/>
      <c r="T42" s="3259"/>
      <c r="U42" s="3261"/>
      <c r="V42" s="3260"/>
      <c r="W42" s="3259"/>
      <c r="X42" s="3258"/>
    </row>
    <row r="43" spans="1:24">
      <c r="A43" s="3263"/>
      <c r="B43" s="3262"/>
      <c r="C43" s="3262"/>
      <c r="D43" s="3262"/>
      <c r="E43" s="3262"/>
      <c r="F43" s="3262"/>
      <c r="G43" s="3262"/>
      <c r="H43" s="3262"/>
      <c r="I43" s="3262"/>
      <c r="J43" s="3262"/>
      <c r="K43" s="3262"/>
      <c r="L43" s="3262"/>
      <c r="M43" s="3261"/>
      <c r="N43" s="3260"/>
      <c r="O43" s="3260"/>
      <c r="P43" s="3260"/>
      <c r="Q43" s="3259"/>
      <c r="R43" s="3261"/>
      <c r="S43" s="3260"/>
      <c r="T43" s="3259"/>
      <c r="U43" s="3261"/>
      <c r="V43" s="3260"/>
      <c r="W43" s="3259"/>
      <c r="X43" s="3258"/>
    </row>
    <row r="44" spans="1:24">
      <c r="A44" s="3257"/>
      <c r="B44" s="3256"/>
      <c r="C44" s="3256"/>
      <c r="D44" s="3256"/>
      <c r="E44" s="3256"/>
      <c r="F44" s="3256"/>
      <c r="G44" s="3256"/>
      <c r="H44" s="3256"/>
      <c r="I44" s="3256"/>
      <c r="J44" s="3256"/>
      <c r="K44" s="3256"/>
      <c r="L44" s="3256"/>
      <c r="M44" s="3256"/>
      <c r="N44" s="3256"/>
      <c r="O44" s="3256"/>
      <c r="P44" s="3256"/>
      <c r="Q44" s="3256"/>
      <c r="R44" s="3256"/>
      <c r="S44" s="3256"/>
      <c r="T44" s="3256"/>
      <c r="U44" s="3256"/>
      <c r="V44" s="3256"/>
      <c r="W44" s="3256"/>
      <c r="X44" s="3255"/>
    </row>
    <row r="45" spans="1:24">
      <c r="A45" s="3251"/>
      <c r="B45" s="3250"/>
      <c r="C45" s="3250"/>
      <c r="D45" s="3250"/>
      <c r="E45" s="3250"/>
      <c r="F45" s="3250"/>
      <c r="G45" s="3250"/>
      <c r="H45" s="3250"/>
      <c r="I45" s="3250"/>
      <c r="J45" s="3250"/>
      <c r="K45" s="3250"/>
      <c r="L45" s="3250"/>
      <c r="M45" s="3250"/>
      <c r="N45" s="3250"/>
      <c r="O45" s="3250"/>
      <c r="P45" s="3250"/>
      <c r="Q45" s="3250"/>
      <c r="R45" s="3250"/>
      <c r="S45" s="3250"/>
      <c r="T45" s="3250"/>
      <c r="U45" s="3250"/>
      <c r="V45" s="3250"/>
      <c r="W45" s="3250"/>
      <c r="X45" s="3249"/>
    </row>
    <row r="46" spans="1:24">
      <c r="A46" s="3254" t="s">
        <v>3045</v>
      </c>
      <c r="B46" s="3253"/>
      <c r="C46" s="3253"/>
      <c r="D46" s="3253"/>
      <c r="E46" s="3253"/>
      <c r="F46" s="3253"/>
      <c r="G46" s="3253"/>
      <c r="H46" s="3253"/>
      <c r="I46" s="3253"/>
      <c r="J46" s="3253"/>
      <c r="K46" s="3253"/>
      <c r="L46" s="3253"/>
      <c r="M46" s="3253"/>
      <c r="N46" s="3253"/>
      <c r="O46" s="3253"/>
      <c r="P46" s="3253"/>
      <c r="Q46" s="3253"/>
      <c r="R46" s="3253"/>
      <c r="S46" s="3253"/>
      <c r="T46" s="3253"/>
      <c r="U46" s="3253"/>
      <c r="V46" s="3253"/>
      <c r="W46" s="3253"/>
      <c r="X46" s="3252"/>
    </row>
    <row r="47" spans="1:24">
      <c r="A47" s="3251"/>
      <c r="B47" s="3250"/>
      <c r="C47" s="3250"/>
      <c r="D47" s="3250"/>
      <c r="E47" s="3250"/>
      <c r="F47" s="3250"/>
      <c r="G47" s="3250"/>
      <c r="H47" s="3250"/>
      <c r="I47" s="3250"/>
      <c r="J47" s="3250"/>
      <c r="K47" s="3250"/>
      <c r="L47" s="3250"/>
      <c r="M47" s="3250"/>
      <c r="N47" s="3250"/>
      <c r="O47" s="3250"/>
      <c r="P47" s="3250"/>
      <c r="Q47" s="3250"/>
      <c r="R47" s="3250"/>
      <c r="S47" s="3250"/>
      <c r="T47" s="3250"/>
      <c r="U47" s="3250"/>
      <c r="V47" s="3250"/>
      <c r="W47" s="3250"/>
      <c r="X47" s="3249"/>
    </row>
    <row r="48" spans="1:24">
      <c r="A48" s="3251"/>
      <c r="B48" s="3250"/>
      <c r="C48" s="3250"/>
      <c r="D48" s="3250"/>
      <c r="E48" s="3250"/>
      <c r="F48" s="3250"/>
      <c r="G48" s="3250"/>
      <c r="H48" s="3250"/>
      <c r="I48" s="3250"/>
      <c r="J48" s="3250"/>
      <c r="K48" s="3250"/>
      <c r="L48" s="3250"/>
      <c r="M48" s="3250"/>
      <c r="N48" s="3250"/>
      <c r="O48" s="3250"/>
      <c r="P48" s="3250"/>
      <c r="Q48" s="3250"/>
      <c r="R48" s="3250"/>
      <c r="S48" s="3250"/>
      <c r="T48" s="3250"/>
      <c r="U48" s="3250"/>
      <c r="V48" s="3250"/>
      <c r="W48" s="3250"/>
      <c r="X48" s="3249"/>
    </row>
    <row r="49" spans="1:24">
      <c r="A49" s="3251"/>
      <c r="B49" s="3250"/>
      <c r="C49" s="3250"/>
      <c r="D49" s="3250"/>
      <c r="E49" s="3250"/>
      <c r="F49" s="3250"/>
      <c r="G49" s="3250"/>
      <c r="H49" s="3250"/>
      <c r="I49" s="3250"/>
      <c r="J49" s="3250"/>
      <c r="K49" s="3250"/>
      <c r="L49" s="3250"/>
      <c r="M49" s="3250"/>
      <c r="N49" s="3250"/>
      <c r="O49" s="3250"/>
      <c r="P49" s="3250"/>
      <c r="Q49" s="3250"/>
      <c r="R49" s="3250"/>
      <c r="S49" s="3250"/>
      <c r="T49" s="3250"/>
      <c r="U49" s="3250"/>
      <c r="V49" s="3250"/>
      <c r="W49" s="3250"/>
      <c r="X49" s="3249"/>
    </row>
    <row r="50" spans="1:24">
      <c r="A50" s="3251"/>
      <c r="B50" s="3250"/>
      <c r="C50" s="3250"/>
      <c r="D50" s="3250"/>
      <c r="E50" s="3250"/>
      <c r="F50" s="3250"/>
      <c r="G50" s="3250"/>
      <c r="H50" s="3250"/>
      <c r="I50" s="3250"/>
      <c r="J50" s="3250"/>
      <c r="K50" s="3250"/>
      <c r="L50" s="3250"/>
      <c r="M50" s="3250"/>
      <c r="N50" s="3250"/>
      <c r="O50" s="3250"/>
      <c r="P50" s="3250"/>
      <c r="Q50" s="3250"/>
      <c r="R50" s="3250"/>
      <c r="S50" s="3250"/>
      <c r="T50" s="3250"/>
      <c r="U50" s="3250"/>
      <c r="V50" s="3250"/>
      <c r="W50" s="3250"/>
      <c r="X50" s="3249"/>
    </row>
    <row r="51" spans="1:24">
      <c r="A51" s="3251"/>
      <c r="B51" s="3250"/>
      <c r="C51" s="3250"/>
      <c r="D51" s="3250"/>
      <c r="E51" s="3250"/>
      <c r="F51" s="3250"/>
      <c r="G51" s="3250"/>
      <c r="H51" s="3250"/>
      <c r="I51" s="3250"/>
      <c r="J51" s="3250"/>
      <c r="K51" s="3250"/>
      <c r="L51" s="3250"/>
      <c r="M51" s="3250"/>
      <c r="N51" s="3250"/>
      <c r="O51" s="3250"/>
      <c r="P51" s="3250"/>
      <c r="Q51" s="3250"/>
      <c r="R51" s="3250"/>
      <c r="S51" s="3250"/>
      <c r="T51" s="3250"/>
      <c r="U51" s="3250"/>
      <c r="V51" s="3250"/>
      <c r="W51" s="3250"/>
      <c r="X51" s="3249"/>
    </row>
    <row r="52" spans="1:24">
      <c r="A52" s="3251"/>
      <c r="B52" s="3250"/>
      <c r="C52" s="3250"/>
      <c r="D52" s="3250"/>
      <c r="E52" s="3250"/>
      <c r="F52" s="3250"/>
      <c r="G52" s="3250"/>
      <c r="H52" s="3250"/>
      <c r="I52" s="3250"/>
      <c r="J52" s="3250"/>
      <c r="K52" s="3250"/>
      <c r="L52" s="3250"/>
      <c r="M52" s="3250"/>
      <c r="N52" s="3250"/>
      <c r="O52" s="3250"/>
      <c r="P52" s="3250"/>
      <c r="Q52" s="3250"/>
      <c r="R52" s="3250"/>
      <c r="S52" s="3250"/>
      <c r="T52" s="3250"/>
      <c r="U52" s="3250"/>
      <c r="V52" s="3250"/>
      <c r="W52" s="3250"/>
      <c r="X52" s="3249"/>
    </row>
    <row r="53" spans="1:24">
      <c r="A53" s="3251"/>
      <c r="B53" s="3250"/>
      <c r="C53" s="3250"/>
      <c r="D53" s="3250"/>
      <c r="E53" s="3250"/>
      <c r="F53" s="3250"/>
      <c r="G53" s="3250"/>
      <c r="H53" s="3250"/>
      <c r="I53" s="3250"/>
      <c r="J53" s="3250"/>
      <c r="K53" s="3250"/>
      <c r="L53" s="3250"/>
      <c r="M53" s="3250"/>
      <c r="N53" s="3250"/>
      <c r="O53" s="3250"/>
      <c r="P53" s="3250"/>
      <c r="Q53" s="3250"/>
      <c r="R53" s="3250"/>
      <c r="S53" s="3250"/>
      <c r="T53" s="3250"/>
      <c r="U53" s="3250"/>
      <c r="V53" s="3250"/>
      <c r="W53" s="3250"/>
      <c r="X53" s="3249"/>
    </row>
    <row r="54" spans="1:24">
      <c r="A54" s="3251"/>
      <c r="B54" s="3250"/>
      <c r="C54" s="3250"/>
      <c r="D54" s="3250"/>
      <c r="E54" s="3250"/>
      <c r="F54" s="3250"/>
      <c r="G54" s="3250"/>
      <c r="H54" s="3250"/>
      <c r="I54" s="3250"/>
      <c r="J54" s="3250"/>
      <c r="K54" s="3250"/>
      <c r="L54" s="3250"/>
      <c r="M54" s="3250"/>
      <c r="N54" s="3250"/>
      <c r="O54" s="3250"/>
      <c r="P54" s="3250"/>
      <c r="Q54" s="3250"/>
      <c r="R54" s="3250"/>
      <c r="S54" s="3250"/>
      <c r="T54" s="3250"/>
      <c r="U54" s="3250"/>
      <c r="V54" s="3250"/>
      <c r="W54" s="3250"/>
      <c r="X54" s="3249"/>
    </row>
    <row r="55" spans="1:24">
      <c r="A55" s="3248"/>
      <c r="B55" s="3247"/>
      <c r="C55" s="3247"/>
      <c r="D55" s="3247"/>
      <c r="E55" s="3247"/>
      <c r="F55" s="3247"/>
      <c r="G55" s="3247"/>
      <c r="H55" s="3247"/>
      <c r="I55" s="3247"/>
      <c r="J55" s="3247"/>
      <c r="K55" s="3247"/>
      <c r="L55" s="3247"/>
      <c r="M55" s="3247"/>
      <c r="N55" s="3247"/>
      <c r="O55" s="3247"/>
      <c r="P55" s="3247"/>
      <c r="Q55" s="3247"/>
      <c r="R55" s="3247"/>
      <c r="S55" s="3247"/>
      <c r="T55" s="3247"/>
      <c r="U55" s="3247"/>
      <c r="V55" s="3247"/>
      <c r="W55" s="3247"/>
      <c r="X55" s="3246"/>
    </row>
    <row r="56" spans="1:24">
      <c r="A56" s="3298" t="s">
        <v>3274</v>
      </c>
      <c r="B56" s="3245"/>
      <c r="C56" s="3245"/>
      <c r="D56" s="3245"/>
      <c r="E56" s="3245"/>
      <c r="F56" s="3245"/>
      <c r="G56" s="3245"/>
      <c r="H56" s="3245"/>
      <c r="I56" s="3245"/>
      <c r="J56" s="3245"/>
      <c r="K56" s="3245"/>
      <c r="L56" s="3245"/>
      <c r="M56" s="3245"/>
      <c r="N56" s="3245"/>
      <c r="O56" s="3245"/>
      <c r="P56" s="3245"/>
      <c r="Q56" s="3245"/>
      <c r="R56" s="3245"/>
      <c r="S56" s="3245"/>
      <c r="T56" s="3245"/>
      <c r="U56" s="3245"/>
      <c r="V56" s="3245"/>
      <c r="W56" s="3245"/>
      <c r="X56" s="3244"/>
    </row>
  </sheetData>
  <customSheetViews>
    <customSheetView guid="{D099E5BD-69C3-4A36-A01A-AB9127CD02AF}" fitToPage="1" topLeftCell="A16">
      <selection activeCell="Z16" sqref="Z16"/>
      <pageMargins left="0.75" right="1" top="1" bottom="1" header="0" footer="0"/>
      <pageSetup scale="99" orientation="portrait" horizontalDpi="4294967292" r:id="rId1"/>
      <headerFooter alignWithMargins="0"/>
    </customSheetView>
  </customSheetViews>
  <mergeCells count="1">
    <mergeCell ref="A1:K1"/>
  </mergeCells>
  <pageMargins left="0.75" right="1" top="1" bottom="1" header="0" footer="0"/>
  <pageSetup scale="99" orientation="portrait" horizontalDpi="4294967292" r:id="rId2"/>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7"/>
  <sheetViews>
    <sheetView view="pageBreakPreview" topLeftCell="A34" zoomScaleNormal="100" zoomScaleSheetLayoutView="100" workbookViewId="0">
      <selection activeCell="A142" sqref="A142:F142"/>
    </sheetView>
  </sheetViews>
  <sheetFormatPr defaultColWidth="7.85546875" defaultRowHeight="11.25"/>
  <cols>
    <col min="1" max="1" width="17.7109375" style="1145" customWidth="1"/>
    <col min="2" max="2" width="4.28515625" style="1145" customWidth="1"/>
    <col min="3" max="3" width="3.140625" style="1145" customWidth="1"/>
    <col min="4" max="4" width="42.140625" style="1145" customWidth="1"/>
    <col min="5" max="5" width="13.28515625" style="1145" customWidth="1"/>
    <col min="6" max="6" width="14.85546875" style="1145" customWidth="1"/>
    <col min="7" max="16384" width="7.85546875" style="1145"/>
  </cols>
  <sheetData>
    <row r="2" spans="1:6" s="1492" customFormat="1" ht="12">
      <c r="A2" s="2825">
        <v>106</v>
      </c>
      <c r="B2" s="2826"/>
      <c r="C2" s="2826"/>
      <c r="D2" s="3962" t="s">
        <v>3204</v>
      </c>
      <c r="E2" s="3962"/>
      <c r="F2" s="3962"/>
    </row>
    <row r="3" spans="1:6">
      <c r="A3" s="2827" t="s">
        <v>3046</v>
      </c>
      <c r="B3" s="2828"/>
      <c r="C3" s="2828"/>
      <c r="D3" s="2828"/>
      <c r="E3" s="2828"/>
      <c r="F3" s="2829"/>
    </row>
    <row r="4" spans="1:6" ht="2.1" customHeight="1">
      <c r="A4" s="2830"/>
      <c r="B4" s="2831"/>
      <c r="C4" s="2831"/>
      <c r="D4" s="2831"/>
      <c r="E4" s="2832"/>
      <c r="F4" s="2833"/>
    </row>
    <row r="5" spans="1:6" ht="9.4" customHeight="1">
      <c r="A5" s="2830"/>
      <c r="B5" s="2831"/>
      <c r="C5" s="2831"/>
      <c r="D5" s="2831"/>
      <c r="E5" s="2834" t="s">
        <v>3047</v>
      </c>
      <c r="F5" s="2833"/>
    </row>
    <row r="6" spans="1:6" ht="10.7" customHeight="1">
      <c r="A6" s="2830"/>
      <c r="B6" s="3232" t="s">
        <v>3048</v>
      </c>
      <c r="C6" s="3232"/>
      <c r="D6" s="3232"/>
      <c r="E6" s="3231"/>
      <c r="F6" s="2836"/>
    </row>
    <row r="7" spans="1:6" ht="10.7" customHeight="1">
      <c r="A7" s="2830"/>
      <c r="B7" s="3232"/>
      <c r="C7" s="3232" t="s">
        <v>3049</v>
      </c>
      <c r="D7" s="3232"/>
      <c r="E7" s="3231"/>
      <c r="F7" s="2836"/>
    </row>
    <row r="8" spans="1:6" ht="10.7" customHeight="1">
      <c r="A8" s="2830"/>
      <c r="B8" s="3232"/>
      <c r="C8" s="3232"/>
      <c r="D8" s="3232" t="s">
        <v>3050</v>
      </c>
      <c r="E8" s="3231">
        <v>36</v>
      </c>
      <c r="F8" s="2836"/>
    </row>
    <row r="9" spans="1:6" ht="10.7" customHeight="1">
      <c r="A9" s="2830"/>
      <c r="B9" s="3232"/>
      <c r="C9" s="3232"/>
      <c r="D9" s="3232" t="s">
        <v>3051</v>
      </c>
      <c r="E9" s="3231">
        <v>36</v>
      </c>
      <c r="F9" s="2836"/>
    </row>
    <row r="10" spans="1:6" ht="10.7" customHeight="1">
      <c r="A10" s="2830"/>
      <c r="B10" s="3232"/>
      <c r="C10" s="3232" t="s">
        <v>1859</v>
      </c>
      <c r="D10" s="3232"/>
      <c r="E10" s="3231">
        <v>35</v>
      </c>
      <c r="F10" s="2836"/>
    </row>
    <row r="11" spans="1:6" ht="10.7" customHeight="1">
      <c r="A11" s="2830"/>
      <c r="B11" s="3232" t="s">
        <v>634</v>
      </c>
      <c r="C11" s="3232"/>
      <c r="D11" s="3232"/>
      <c r="E11" s="3231">
        <v>6</v>
      </c>
      <c r="F11" s="2836"/>
    </row>
    <row r="12" spans="1:6" ht="10.7" customHeight="1">
      <c r="A12" s="2830"/>
      <c r="B12" s="3232" t="s">
        <v>3052</v>
      </c>
      <c r="C12" s="3232"/>
      <c r="D12" s="3232"/>
      <c r="E12" s="3231">
        <v>55</v>
      </c>
      <c r="F12" s="2836"/>
    </row>
    <row r="13" spans="1:6" ht="10.7" customHeight="1">
      <c r="A13" s="2830"/>
      <c r="B13" s="3232" t="s">
        <v>3053</v>
      </c>
      <c r="C13" s="3232"/>
      <c r="D13" s="3232"/>
      <c r="E13" s="3231">
        <v>55</v>
      </c>
      <c r="F13" s="2836"/>
    </row>
    <row r="14" spans="1:6" ht="10.7" customHeight="1">
      <c r="A14" s="2830"/>
      <c r="B14" s="3232" t="s">
        <v>3054</v>
      </c>
      <c r="C14" s="3232"/>
      <c r="D14" s="3232"/>
      <c r="E14" s="3231">
        <v>21</v>
      </c>
      <c r="F14" s="2836"/>
    </row>
    <row r="15" spans="1:6" ht="10.7" customHeight="1">
      <c r="A15" s="2830"/>
      <c r="B15" s="3232" t="s">
        <v>3055</v>
      </c>
      <c r="C15" s="3232"/>
      <c r="D15" s="3232"/>
      <c r="E15" s="3231" t="s">
        <v>3056</v>
      </c>
      <c r="F15" s="2836"/>
    </row>
    <row r="16" spans="1:6" ht="10.7" customHeight="1">
      <c r="A16" s="2830"/>
      <c r="B16" s="3232" t="s">
        <v>3057</v>
      </c>
      <c r="C16" s="3232"/>
      <c r="D16" s="3232"/>
      <c r="E16" s="3231" t="s">
        <v>3264</v>
      </c>
      <c r="F16" s="2836"/>
    </row>
    <row r="17" spans="1:6" ht="10.7" customHeight="1">
      <c r="A17" s="2830"/>
      <c r="B17" s="3232" t="s">
        <v>3265</v>
      </c>
      <c r="C17" s="3232"/>
      <c r="D17" s="3232"/>
      <c r="E17" s="3231" t="s">
        <v>3058</v>
      </c>
      <c r="F17" s="2836"/>
    </row>
    <row r="18" spans="1:6" ht="10.7" customHeight="1">
      <c r="A18" s="2830"/>
      <c r="B18" s="3232" t="s">
        <v>3059</v>
      </c>
      <c r="C18" s="3232"/>
      <c r="D18" s="3232"/>
      <c r="E18" s="3231">
        <v>69</v>
      </c>
      <c r="F18" s="2836"/>
    </row>
    <row r="19" spans="1:6" ht="10.7" customHeight="1">
      <c r="A19" s="2830"/>
      <c r="B19" s="3232" t="s">
        <v>3060</v>
      </c>
      <c r="C19" s="3232"/>
      <c r="D19" s="3232"/>
      <c r="E19" s="3231">
        <v>58</v>
      </c>
      <c r="F19" s="2836"/>
    </row>
    <row r="20" spans="1:6" ht="10.7" customHeight="1">
      <c r="A20" s="2830"/>
      <c r="B20" s="3232" t="s">
        <v>3061</v>
      </c>
      <c r="C20" s="3232"/>
      <c r="D20" s="3232"/>
      <c r="E20" s="3231">
        <v>76</v>
      </c>
      <c r="F20" s="2836"/>
    </row>
    <row r="21" spans="1:6" ht="10.7" customHeight="1">
      <c r="A21" s="2830"/>
      <c r="B21" s="3232" t="s">
        <v>3062</v>
      </c>
      <c r="C21" s="3232"/>
      <c r="D21" s="3232"/>
      <c r="E21" s="3231">
        <v>8</v>
      </c>
      <c r="F21" s="2836"/>
    </row>
    <row r="22" spans="1:6" ht="10.7" customHeight="1">
      <c r="A22" s="2830"/>
      <c r="B22" s="3232" t="s">
        <v>3063</v>
      </c>
      <c r="C22" s="3232"/>
      <c r="D22" s="3232"/>
      <c r="E22" s="3231">
        <v>59</v>
      </c>
      <c r="F22" s="2836"/>
    </row>
    <row r="23" spans="1:6" ht="10.7" customHeight="1">
      <c r="A23" s="2830"/>
      <c r="B23" s="3232" t="s">
        <v>3064</v>
      </c>
      <c r="C23" s="3232"/>
      <c r="D23" s="3232"/>
      <c r="E23" s="3231"/>
      <c r="F23" s="2836"/>
    </row>
    <row r="24" spans="1:6" ht="10.7" customHeight="1">
      <c r="A24" s="2830"/>
      <c r="B24" s="3232"/>
      <c r="C24" s="3232" t="s">
        <v>3049</v>
      </c>
      <c r="D24" s="3232"/>
      <c r="E24" s="3231"/>
      <c r="F24" s="2836"/>
    </row>
    <row r="25" spans="1:6" ht="10.7" customHeight="1">
      <c r="A25" s="2830"/>
      <c r="B25" s="3232"/>
      <c r="C25" s="3232"/>
      <c r="D25" s="3232" t="s">
        <v>3050</v>
      </c>
      <c r="E25" s="3231">
        <v>34</v>
      </c>
      <c r="F25" s="2836"/>
    </row>
    <row r="26" spans="1:6" ht="10.7" customHeight="1">
      <c r="A26" s="2830"/>
      <c r="B26" s="3232"/>
      <c r="C26" s="3232"/>
      <c r="D26" s="3232" t="s">
        <v>3051</v>
      </c>
      <c r="E26" s="3231" t="s">
        <v>3065</v>
      </c>
      <c r="F26" s="2836"/>
    </row>
    <row r="27" spans="1:6" ht="10.7" customHeight="1">
      <c r="A27" s="2830"/>
      <c r="B27" s="3232"/>
      <c r="C27" s="3232" t="s">
        <v>1859</v>
      </c>
      <c r="D27" s="3232"/>
      <c r="E27" s="3231">
        <v>34</v>
      </c>
      <c r="F27" s="2836"/>
    </row>
    <row r="28" spans="1:6" ht="10.7" customHeight="1">
      <c r="A28" s="2830"/>
      <c r="B28" s="3232" t="s">
        <v>3066</v>
      </c>
      <c r="C28" s="3232"/>
      <c r="D28" s="3232"/>
      <c r="E28" s="3231">
        <v>68</v>
      </c>
      <c r="F28" s="2836"/>
    </row>
    <row r="29" spans="1:6" ht="10.7" customHeight="1">
      <c r="A29" s="2830"/>
      <c r="B29" s="3232" t="s">
        <v>3067</v>
      </c>
      <c r="C29" s="3232"/>
      <c r="D29" s="3232"/>
      <c r="E29" s="3231" t="s">
        <v>3266</v>
      </c>
      <c r="F29" s="2836"/>
    </row>
    <row r="30" spans="1:6" ht="10.7" customHeight="1">
      <c r="A30" s="2830"/>
      <c r="B30" s="3232"/>
      <c r="C30" s="3232" t="s">
        <v>3068</v>
      </c>
      <c r="D30" s="3232"/>
      <c r="E30" s="3231">
        <v>69</v>
      </c>
      <c r="F30" s="2836"/>
    </row>
    <row r="31" spans="1:6" ht="10.7" customHeight="1">
      <c r="A31" s="2830"/>
      <c r="B31" s="3232"/>
      <c r="C31" s="3232" t="s">
        <v>1884</v>
      </c>
      <c r="D31" s="3232"/>
      <c r="E31" s="3231" t="s">
        <v>3267</v>
      </c>
      <c r="F31" s="2836"/>
    </row>
    <row r="32" spans="1:6" ht="10.7" customHeight="1">
      <c r="A32" s="2830"/>
      <c r="B32" s="3232"/>
      <c r="C32" s="3232" t="s">
        <v>1200</v>
      </c>
      <c r="D32" s="3232"/>
      <c r="E32" s="3231" t="s">
        <v>3268</v>
      </c>
      <c r="F32" s="2836"/>
    </row>
    <row r="33" spans="1:6" ht="10.7" customHeight="1">
      <c r="A33" s="2830"/>
      <c r="B33" s="3232"/>
      <c r="C33" s="3232" t="s">
        <v>1204</v>
      </c>
      <c r="D33" s="3232"/>
      <c r="E33" s="3231" t="s">
        <v>3267</v>
      </c>
      <c r="F33" s="2836"/>
    </row>
    <row r="34" spans="1:6" ht="10.7" customHeight="1">
      <c r="A34" s="2830"/>
      <c r="B34" s="3232"/>
      <c r="C34" s="3232" t="s">
        <v>1202</v>
      </c>
      <c r="D34" s="3232"/>
      <c r="E34" s="3231" t="s">
        <v>3269</v>
      </c>
      <c r="F34" s="2836"/>
    </row>
    <row r="35" spans="1:6" ht="10.7" customHeight="1">
      <c r="A35" s="2830"/>
      <c r="B35" s="3232"/>
      <c r="C35" s="3232" t="s">
        <v>3069</v>
      </c>
      <c r="D35" s="3232"/>
      <c r="E35" s="3231" t="s">
        <v>3266</v>
      </c>
      <c r="F35" s="2836"/>
    </row>
    <row r="36" spans="1:6" ht="10.7" customHeight="1">
      <c r="A36" s="2830"/>
      <c r="B36" s="3232"/>
      <c r="C36" s="3232" t="s">
        <v>3070</v>
      </c>
      <c r="D36" s="3232"/>
      <c r="E36" s="3231">
        <v>67</v>
      </c>
      <c r="F36" s="2836"/>
    </row>
    <row r="37" spans="1:6" ht="10.7" customHeight="1">
      <c r="A37" s="2830"/>
      <c r="B37" s="3232" t="s">
        <v>3071</v>
      </c>
      <c r="C37" s="3232"/>
      <c r="D37" s="3232"/>
      <c r="E37" s="3231"/>
      <c r="F37" s="2836"/>
    </row>
    <row r="38" spans="1:6" ht="10.7" customHeight="1">
      <c r="A38" s="2830"/>
      <c r="B38" s="3232"/>
      <c r="C38" s="3232" t="s">
        <v>3050</v>
      </c>
      <c r="D38" s="3232"/>
      <c r="E38" s="3231">
        <v>34</v>
      </c>
      <c r="F38" s="2836"/>
    </row>
    <row r="39" spans="1:6" ht="10.7" customHeight="1">
      <c r="A39" s="2830"/>
      <c r="B39" s="3232"/>
      <c r="C39" s="3232"/>
      <c r="D39" s="3232" t="s">
        <v>3072</v>
      </c>
      <c r="E39" s="3231">
        <v>36</v>
      </c>
      <c r="F39" s="2836"/>
    </row>
    <row r="40" spans="1:6" ht="10.7" customHeight="1">
      <c r="A40" s="2830"/>
      <c r="B40" s="3232" t="s">
        <v>3073</v>
      </c>
      <c r="C40" s="3232"/>
      <c r="D40" s="3232"/>
      <c r="E40" s="3231">
        <v>34</v>
      </c>
      <c r="F40" s="2836"/>
    </row>
    <row r="41" spans="1:6" ht="10.7" customHeight="1">
      <c r="A41" s="2830"/>
      <c r="B41" s="3232"/>
      <c r="C41" s="3232" t="s">
        <v>3072</v>
      </c>
      <c r="D41" s="3232"/>
      <c r="E41" s="3231">
        <v>35</v>
      </c>
      <c r="F41" s="2836"/>
    </row>
    <row r="42" spans="1:6" ht="10.7" customHeight="1">
      <c r="A42" s="2830"/>
      <c r="B42" s="3232" t="s">
        <v>3074</v>
      </c>
      <c r="C42" s="3232"/>
      <c r="D42" s="3232"/>
      <c r="E42" s="3231" t="s">
        <v>3270</v>
      </c>
      <c r="F42" s="2836"/>
    </row>
    <row r="43" spans="1:6" ht="10.7" customHeight="1">
      <c r="A43" s="2830"/>
      <c r="B43" s="3232" t="s">
        <v>3075</v>
      </c>
      <c r="C43" s="3232"/>
      <c r="D43" s="3232"/>
      <c r="E43" s="3231">
        <v>17</v>
      </c>
      <c r="F43" s="2836"/>
    </row>
    <row r="44" spans="1:6" ht="10.7" customHeight="1">
      <c r="A44" s="2830"/>
      <c r="B44" s="3232" t="s">
        <v>3076</v>
      </c>
      <c r="C44" s="3232"/>
      <c r="D44" s="3232"/>
      <c r="E44" s="3231">
        <v>55</v>
      </c>
      <c r="F44" s="2836"/>
    </row>
    <row r="45" spans="1:6" ht="10.7" customHeight="1">
      <c r="A45" s="2830"/>
      <c r="B45" s="3232" t="s">
        <v>3077</v>
      </c>
      <c r="C45" s="3232"/>
      <c r="D45" s="3232"/>
      <c r="E45" s="3231" t="s">
        <v>3058</v>
      </c>
      <c r="F45" s="2836"/>
    </row>
    <row r="46" spans="1:6" ht="10.7" customHeight="1">
      <c r="A46" s="2830"/>
      <c r="B46" s="3232" t="s">
        <v>1206</v>
      </c>
      <c r="C46" s="3232"/>
      <c r="D46" s="3232"/>
      <c r="E46" s="3231" t="s">
        <v>3268</v>
      </c>
      <c r="F46" s="2836"/>
    </row>
    <row r="47" spans="1:6" ht="10.7" customHeight="1">
      <c r="A47" s="2830"/>
      <c r="B47" s="3232" t="s">
        <v>3078</v>
      </c>
      <c r="C47" s="3232"/>
      <c r="D47" s="3232"/>
      <c r="E47" s="3231">
        <v>79</v>
      </c>
      <c r="F47" s="2836"/>
    </row>
    <row r="48" spans="1:6" ht="10.7" customHeight="1">
      <c r="A48" s="2830"/>
      <c r="B48" s="3232" t="s">
        <v>1200</v>
      </c>
      <c r="C48" s="3232"/>
      <c r="D48" s="3232"/>
      <c r="E48" s="3231" t="s">
        <v>3271</v>
      </c>
      <c r="F48" s="2836"/>
    </row>
    <row r="49" spans="1:6" ht="10.7" customHeight="1">
      <c r="A49" s="2830"/>
      <c r="B49" s="3232" t="s">
        <v>3079</v>
      </c>
      <c r="C49" s="3232"/>
      <c r="D49" s="3232"/>
      <c r="E49" s="3231">
        <v>79</v>
      </c>
      <c r="F49" s="2836"/>
    </row>
    <row r="50" spans="1:6" ht="10.7" customHeight="1">
      <c r="A50" s="2830"/>
      <c r="B50" s="3232" t="s">
        <v>3080</v>
      </c>
      <c r="C50" s="3232"/>
      <c r="D50" s="3232"/>
      <c r="E50" s="3231">
        <v>76</v>
      </c>
      <c r="F50" s="2836"/>
    </row>
    <row r="51" spans="1:6" ht="10.7" customHeight="1">
      <c r="A51" s="2830"/>
      <c r="B51" s="3232"/>
      <c r="C51" s="3232" t="s">
        <v>323</v>
      </c>
      <c r="D51" s="3232"/>
      <c r="E51" s="3231">
        <v>76</v>
      </c>
      <c r="F51" s="2836"/>
    </row>
    <row r="52" spans="1:6" ht="10.7" customHeight="1">
      <c r="A52" s="2830"/>
      <c r="B52" s="3232" t="s">
        <v>3081</v>
      </c>
      <c r="C52" s="3232"/>
      <c r="D52" s="3232"/>
      <c r="E52" s="3231"/>
      <c r="F52" s="2836"/>
    </row>
    <row r="53" spans="1:6" ht="10.7" customHeight="1">
      <c r="A53" s="2830"/>
      <c r="B53" s="3232" t="s">
        <v>3082</v>
      </c>
      <c r="C53" s="3232"/>
      <c r="D53" s="3232"/>
      <c r="E53" s="3231">
        <v>57</v>
      </c>
      <c r="F53" s="2836"/>
    </row>
    <row r="54" spans="1:6" ht="10.7" customHeight="1">
      <c r="A54" s="2830"/>
      <c r="B54" s="3232" t="s">
        <v>3083</v>
      </c>
      <c r="C54" s="3232"/>
      <c r="D54" s="3232"/>
      <c r="E54" s="3231">
        <v>2</v>
      </c>
      <c r="F54" s="2836"/>
    </row>
    <row r="55" spans="1:6" ht="10.7" customHeight="1">
      <c r="A55" s="2830"/>
      <c r="B55" s="3232" t="s">
        <v>3084</v>
      </c>
      <c r="C55" s="3232"/>
      <c r="D55" s="3232"/>
      <c r="E55" s="3231">
        <v>30</v>
      </c>
      <c r="F55" s="2836"/>
    </row>
    <row r="56" spans="1:6" ht="10.7" customHeight="1">
      <c r="A56" s="2830"/>
      <c r="B56" s="3232" t="s">
        <v>3085</v>
      </c>
      <c r="C56" s="3232"/>
      <c r="D56" s="3232"/>
      <c r="E56" s="3231" t="s">
        <v>3086</v>
      </c>
      <c r="F56" s="2836"/>
    </row>
    <row r="57" spans="1:6" ht="10.7" customHeight="1">
      <c r="A57" s="2830"/>
      <c r="B57" s="3232"/>
      <c r="C57" s="3232" t="s">
        <v>3087</v>
      </c>
      <c r="D57" s="3232"/>
      <c r="E57" s="3231" t="s">
        <v>3272</v>
      </c>
      <c r="F57" s="2836"/>
    </row>
    <row r="58" spans="1:6" ht="10.7" customHeight="1">
      <c r="A58" s="2830"/>
      <c r="B58" s="3232"/>
      <c r="C58" s="3232" t="s">
        <v>3088</v>
      </c>
      <c r="D58" s="3232"/>
      <c r="E58" s="3231" t="s">
        <v>3065</v>
      </c>
      <c r="F58" s="2836"/>
    </row>
    <row r="59" spans="1:6" ht="10.7" customHeight="1">
      <c r="A59" s="2830"/>
      <c r="B59" s="3232"/>
      <c r="C59" s="3232"/>
      <c r="D59" s="3232" t="s">
        <v>172</v>
      </c>
      <c r="E59" s="3231" t="s">
        <v>3065</v>
      </c>
      <c r="F59" s="2836"/>
    </row>
    <row r="60" spans="1:6" ht="10.7" customHeight="1">
      <c r="A60" s="2830"/>
      <c r="B60" s="3232"/>
      <c r="C60" s="3232"/>
      <c r="D60" s="3232" t="s">
        <v>3089</v>
      </c>
      <c r="E60" s="3231" t="s">
        <v>3065</v>
      </c>
      <c r="F60" s="2836"/>
    </row>
    <row r="61" spans="1:6" ht="10.7" customHeight="1">
      <c r="A61" s="2830"/>
      <c r="B61" s="3232" t="s">
        <v>3090</v>
      </c>
      <c r="C61" s="3232"/>
      <c r="D61" s="3232"/>
      <c r="E61" s="3231">
        <v>66</v>
      </c>
      <c r="F61" s="2836"/>
    </row>
    <row r="62" spans="1:6" ht="10.7" customHeight="1">
      <c r="A62" s="2830"/>
      <c r="B62" s="3232"/>
      <c r="C62" s="3232" t="s">
        <v>3091</v>
      </c>
      <c r="D62" s="3232"/>
      <c r="E62" s="3231">
        <v>66</v>
      </c>
      <c r="F62" s="2836"/>
    </row>
    <row r="63" spans="1:6" ht="10.7" customHeight="1">
      <c r="A63" s="2830"/>
      <c r="B63" s="3232"/>
      <c r="C63" s="3232" t="s">
        <v>3092</v>
      </c>
      <c r="D63" s="3232"/>
      <c r="E63" s="3231">
        <v>66</v>
      </c>
      <c r="F63" s="2836"/>
    </row>
    <row r="64" spans="1:6" ht="10.7" customHeight="1">
      <c r="A64" s="2830"/>
      <c r="B64" s="3232" t="s">
        <v>3093</v>
      </c>
      <c r="C64" s="3232"/>
      <c r="D64" s="3232"/>
      <c r="E64" s="3231">
        <v>77</v>
      </c>
      <c r="F64" s="2836"/>
    </row>
    <row r="65" spans="1:6" ht="10.7" customHeight="1">
      <c r="A65" s="2830"/>
      <c r="B65" s="2835"/>
      <c r="C65" s="2835"/>
      <c r="D65" s="2835"/>
      <c r="E65" s="2834"/>
      <c r="F65" s="2836"/>
    </row>
    <row r="66" spans="1:6" ht="10.7" customHeight="1">
      <c r="A66" s="2830"/>
      <c r="B66" s="2835"/>
      <c r="C66" s="2835"/>
      <c r="D66" s="2835"/>
      <c r="E66" s="2834"/>
      <c r="F66" s="2836"/>
    </row>
    <row r="67" spans="1:6" ht="10.7" customHeight="1">
      <c r="A67" s="2830"/>
      <c r="B67" s="2835"/>
      <c r="C67" s="2835"/>
      <c r="D67" s="2835"/>
      <c r="E67" s="2834"/>
      <c r="F67" s="2836"/>
    </row>
    <row r="68" spans="1:6" ht="10.7" customHeight="1">
      <c r="A68" s="2830"/>
      <c r="B68" s="2835"/>
      <c r="C68" s="2835"/>
      <c r="D68" s="2835"/>
      <c r="E68" s="2834"/>
      <c r="F68" s="2836"/>
    </row>
    <row r="69" spans="1:6" ht="10.7" customHeight="1">
      <c r="A69" s="2830"/>
      <c r="B69" s="2835"/>
      <c r="C69" s="2835"/>
      <c r="D69" s="2835"/>
      <c r="E69" s="2834"/>
      <c r="F69" s="2836"/>
    </row>
    <row r="70" spans="1:6" ht="10.7" customHeight="1">
      <c r="A70" s="2830"/>
      <c r="B70" s="2835"/>
      <c r="C70" s="2835"/>
      <c r="D70" s="2835"/>
      <c r="E70" s="2834"/>
      <c r="F70" s="2836"/>
    </row>
    <row r="71" spans="1:6" ht="10.7" customHeight="1">
      <c r="A71" s="2837"/>
      <c r="B71" s="2838"/>
      <c r="C71" s="2838"/>
      <c r="D71" s="2838"/>
      <c r="E71" s="2839"/>
      <c r="F71" s="2840"/>
    </row>
    <row r="72" spans="1:6" s="569" customFormat="1" ht="12">
      <c r="A72" s="2841"/>
      <c r="B72" s="1236"/>
      <c r="C72" s="1236"/>
      <c r="D72" s="1236"/>
      <c r="E72" s="2842"/>
      <c r="F72" s="1300" t="s">
        <v>388</v>
      </c>
    </row>
    <row r="73" spans="1:6" s="908" customFormat="1" ht="12.75"/>
    <row r="74" spans="1:6" s="569" customFormat="1" ht="12">
      <c r="A74" s="1048" t="s">
        <v>3204</v>
      </c>
      <c r="B74" s="2843"/>
      <c r="C74" s="2844"/>
      <c r="D74" s="2843"/>
      <c r="E74" s="2843"/>
      <c r="F74" s="2843">
        <v>107</v>
      </c>
    </row>
    <row r="75" spans="1:6" ht="11.25" customHeight="1">
      <c r="A75" s="1185"/>
      <c r="B75" s="2845"/>
      <c r="C75" s="2846"/>
      <c r="D75" s="2847" t="s">
        <v>3094</v>
      </c>
      <c r="E75" s="2848"/>
      <c r="F75" s="2849"/>
    </row>
    <row r="76" spans="1:6" ht="6" customHeight="1">
      <c r="A76" s="2830"/>
      <c r="B76" s="2835"/>
      <c r="C76" s="2835"/>
      <c r="D76" s="2835"/>
      <c r="E76" s="2834"/>
      <c r="F76" s="2833"/>
    </row>
    <row r="77" spans="1:6" ht="10.7" customHeight="1">
      <c r="A77" s="2830"/>
      <c r="B77" s="2835"/>
      <c r="C77" s="2835"/>
      <c r="D77" s="2835"/>
      <c r="E77" s="2834" t="s">
        <v>3047</v>
      </c>
      <c r="F77" s="2833"/>
    </row>
    <row r="78" spans="1:6" ht="10.7" customHeight="1">
      <c r="A78" s="2830"/>
      <c r="B78" s="2835"/>
      <c r="C78" s="2835"/>
      <c r="D78" s="2835"/>
      <c r="E78" s="2834"/>
      <c r="F78" s="2836"/>
    </row>
    <row r="79" spans="1:6" ht="10.7" customHeight="1">
      <c r="A79" s="2830"/>
      <c r="B79" s="3232" t="s">
        <v>3095</v>
      </c>
      <c r="C79" s="3232"/>
      <c r="D79" s="3232"/>
      <c r="E79" s="3231">
        <v>73</v>
      </c>
      <c r="F79" s="2836"/>
    </row>
    <row r="80" spans="1:6" ht="10.7" customHeight="1">
      <c r="A80" s="2830"/>
      <c r="B80" s="3232" t="s">
        <v>3096</v>
      </c>
      <c r="C80" s="3232"/>
      <c r="D80" s="3232"/>
      <c r="E80" s="3231">
        <v>75</v>
      </c>
      <c r="F80" s="2836"/>
    </row>
    <row r="81" spans="1:6" ht="10.7" customHeight="1">
      <c r="A81" s="2830"/>
      <c r="B81" s="3232" t="s">
        <v>3097</v>
      </c>
      <c r="C81" s="3232"/>
      <c r="D81" s="3232"/>
      <c r="E81" s="3231">
        <v>66</v>
      </c>
      <c r="F81" s="2836"/>
    </row>
    <row r="82" spans="1:6" ht="10.7" customHeight="1">
      <c r="A82" s="2830"/>
      <c r="B82" s="3232" t="s">
        <v>3098</v>
      </c>
      <c r="C82" s="3232"/>
      <c r="D82" s="3232"/>
      <c r="E82" s="3231">
        <v>17</v>
      </c>
      <c r="F82" s="2836"/>
    </row>
    <row r="83" spans="1:6" ht="10.7" customHeight="1">
      <c r="A83" s="2830"/>
      <c r="B83" s="3232" t="s">
        <v>3099</v>
      </c>
      <c r="C83" s="3232"/>
      <c r="D83" s="3232"/>
      <c r="E83" s="3231">
        <v>104</v>
      </c>
      <c r="F83" s="2836"/>
    </row>
    <row r="84" spans="1:6" ht="10.7" customHeight="1">
      <c r="A84" s="2830"/>
      <c r="B84" s="3232" t="s">
        <v>3100</v>
      </c>
      <c r="C84" s="3232"/>
      <c r="D84" s="3232"/>
      <c r="E84" s="3231"/>
      <c r="F84" s="2836"/>
    </row>
    <row r="85" spans="1:6" ht="10.7" customHeight="1">
      <c r="A85" s="2830"/>
      <c r="B85" s="3232"/>
      <c r="C85" s="3232" t="s">
        <v>3101</v>
      </c>
      <c r="D85" s="3232"/>
      <c r="E85" s="3231"/>
      <c r="F85" s="2836"/>
    </row>
    <row r="86" spans="1:6" ht="10.7" customHeight="1">
      <c r="A86" s="2830"/>
      <c r="B86" s="3232"/>
      <c r="C86" s="3232" t="s">
        <v>3102</v>
      </c>
      <c r="D86" s="3232"/>
      <c r="E86" s="3231"/>
      <c r="F86" s="2836"/>
    </row>
    <row r="87" spans="1:6" ht="10.7" customHeight="1">
      <c r="A87" s="2830"/>
      <c r="B87" s="3232" t="s">
        <v>3103</v>
      </c>
      <c r="C87" s="3232"/>
      <c r="D87" s="3232"/>
      <c r="E87" s="3231">
        <v>16</v>
      </c>
      <c r="F87" s="2836"/>
    </row>
    <row r="88" spans="1:6" ht="10.7" customHeight="1">
      <c r="A88" s="2830"/>
      <c r="B88" s="3232" t="s">
        <v>3256</v>
      </c>
      <c r="C88" s="3232"/>
      <c r="D88" s="3232"/>
      <c r="E88" s="3231">
        <v>19</v>
      </c>
      <c r="F88" s="2836"/>
    </row>
    <row r="89" spans="1:6" ht="10.7" customHeight="1">
      <c r="A89" s="2830"/>
      <c r="B89" s="3232" t="s">
        <v>3104</v>
      </c>
      <c r="C89" s="3232"/>
      <c r="D89" s="3232"/>
      <c r="E89" s="3231">
        <v>80</v>
      </c>
      <c r="F89" s="2836"/>
    </row>
    <row r="90" spans="1:6" ht="10.7" customHeight="1">
      <c r="A90" s="2830"/>
      <c r="B90" s="3232" t="s">
        <v>3105</v>
      </c>
      <c r="C90" s="3232"/>
      <c r="D90" s="3232"/>
      <c r="E90" s="3231">
        <v>81</v>
      </c>
      <c r="F90" s="2836"/>
    </row>
    <row r="91" spans="1:6" ht="10.7" customHeight="1">
      <c r="A91" s="2830"/>
      <c r="B91" s="3232" t="s">
        <v>3106</v>
      </c>
      <c r="C91" s="3232"/>
      <c r="D91" s="3232"/>
      <c r="E91" s="3231"/>
      <c r="F91" s="2836"/>
    </row>
    <row r="92" spans="1:6" ht="10.7" customHeight="1">
      <c r="A92" s="2830"/>
      <c r="B92" s="3232"/>
      <c r="C92" s="3232" t="s">
        <v>3107</v>
      </c>
      <c r="D92" s="3232"/>
      <c r="E92" s="3231">
        <v>41</v>
      </c>
      <c r="F92" s="2836"/>
    </row>
    <row r="93" spans="1:6" ht="10.7" customHeight="1">
      <c r="A93" s="2830"/>
      <c r="B93" s="3232" t="s">
        <v>3108</v>
      </c>
      <c r="C93" s="3232"/>
      <c r="D93" s="3232"/>
      <c r="E93" s="3231" t="s">
        <v>3270</v>
      </c>
      <c r="F93" s="2836"/>
    </row>
    <row r="94" spans="1:6" ht="10.7" customHeight="1">
      <c r="A94" s="2830"/>
      <c r="B94" s="3232" t="s">
        <v>3109</v>
      </c>
      <c r="C94" s="3232"/>
      <c r="D94" s="3232"/>
      <c r="E94" s="3231">
        <v>16</v>
      </c>
      <c r="F94" s="2836"/>
    </row>
    <row r="95" spans="1:6" ht="10.7" customHeight="1">
      <c r="A95" s="2830"/>
      <c r="B95" s="3232" t="s">
        <v>3110</v>
      </c>
      <c r="C95" s="3232"/>
      <c r="D95" s="3232"/>
      <c r="E95" s="3231" t="s">
        <v>3111</v>
      </c>
      <c r="F95" s="2836"/>
    </row>
    <row r="96" spans="1:6" ht="10.7" customHeight="1">
      <c r="A96" s="2830"/>
      <c r="B96" s="3232" t="s">
        <v>3112</v>
      </c>
      <c r="C96" s="3232"/>
      <c r="D96" s="3232"/>
      <c r="E96" s="3231">
        <v>20</v>
      </c>
      <c r="F96" s="2836"/>
    </row>
    <row r="97" spans="1:6" ht="10.7" customHeight="1">
      <c r="A97" s="2830"/>
      <c r="B97" s="3232"/>
      <c r="C97" s="3232" t="s">
        <v>3113</v>
      </c>
      <c r="D97" s="3232"/>
      <c r="E97" s="3231">
        <f>6+5</f>
        <v>11</v>
      </c>
      <c r="F97" s="2836"/>
    </row>
    <row r="98" spans="1:6" ht="10.7" customHeight="1">
      <c r="A98" s="2830"/>
      <c r="B98" s="3232" t="s">
        <v>3114</v>
      </c>
      <c r="C98" s="3232"/>
      <c r="D98" s="3232"/>
      <c r="E98" s="3231"/>
      <c r="F98" s="2836"/>
    </row>
    <row r="99" spans="1:6" ht="10.7" customHeight="1">
      <c r="A99" s="2830"/>
      <c r="B99" s="3232"/>
      <c r="C99" s="3232" t="s">
        <v>2353</v>
      </c>
      <c r="D99" s="3232"/>
      <c r="E99" s="3231">
        <v>16</v>
      </c>
      <c r="F99" s="2836"/>
    </row>
    <row r="100" spans="1:6" ht="10.7" customHeight="1">
      <c r="A100" s="2830"/>
      <c r="B100" s="3232"/>
      <c r="C100" s="3232" t="s">
        <v>1481</v>
      </c>
      <c r="D100" s="3232"/>
      <c r="E100" s="3231">
        <v>16</v>
      </c>
      <c r="F100" s="2836"/>
    </row>
    <row r="101" spans="1:6" ht="10.7" customHeight="1">
      <c r="A101" s="2830"/>
      <c r="B101" s="3232" t="s">
        <v>3115</v>
      </c>
      <c r="C101" s="3232"/>
      <c r="D101" s="3232"/>
      <c r="E101" s="3231" t="s">
        <v>3065</v>
      </c>
      <c r="F101" s="2836"/>
    </row>
    <row r="102" spans="1:6" ht="10.7" customHeight="1">
      <c r="A102" s="2830"/>
      <c r="B102" s="3232"/>
      <c r="C102" s="3232" t="s">
        <v>1860</v>
      </c>
      <c r="D102" s="3232"/>
      <c r="E102" s="3231" t="s">
        <v>3065</v>
      </c>
      <c r="F102" s="2836"/>
    </row>
    <row r="103" spans="1:6" ht="10.7" customHeight="1">
      <c r="A103" s="2830"/>
      <c r="B103" s="3232"/>
      <c r="C103" s="3232"/>
      <c r="D103" s="3232" t="s">
        <v>3072</v>
      </c>
      <c r="E103" s="3231">
        <v>36</v>
      </c>
      <c r="F103" s="2836"/>
    </row>
    <row r="104" spans="1:6" ht="10.7" customHeight="1">
      <c r="A104" s="2830"/>
      <c r="B104" s="3232"/>
      <c r="C104" s="3232" t="s">
        <v>3116</v>
      </c>
      <c r="D104" s="3232"/>
      <c r="E104" s="3231">
        <v>34</v>
      </c>
      <c r="F104" s="2836"/>
    </row>
    <row r="105" spans="1:6" ht="10.7" customHeight="1">
      <c r="A105" s="2830"/>
      <c r="B105" s="3232"/>
      <c r="C105" s="3232"/>
      <c r="D105" s="3232" t="s">
        <v>3072</v>
      </c>
      <c r="E105" s="3231">
        <v>35</v>
      </c>
      <c r="F105" s="2836"/>
    </row>
    <row r="106" spans="1:6" ht="10.7" customHeight="1">
      <c r="A106" s="2830"/>
      <c r="B106" s="3232"/>
      <c r="C106" s="3232" t="s">
        <v>3117</v>
      </c>
      <c r="D106" s="3232"/>
      <c r="E106" s="3231">
        <v>34</v>
      </c>
      <c r="F106" s="2836"/>
    </row>
    <row r="107" spans="1:6" ht="10.7" customHeight="1">
      <c r="A107" s="2830"/>
      <c r="B107" s="3232"/>
      <c r="C107" s="3232"/>
      <c r="D107" s="3232" t="s">
        <v>3072</v>
      </c>
      <c r="E107" s="3231">
        <v>35</v>
      </c>
      <c r="F107" s="2836"/>
    </row>
    <row r="108" spans="1:6" ht="10.7" customHeight="1">
      <c r="A108" s="2830"/>
      <c r="B108" s="3232" t="s">
        <v>3118</v>
      </c>
      <c r="C108" s="3232"/>
      <c r="D108" s="3232"/>
      <c r="E108" s="3231">
        <v>64</v>
      </c>
      <c r="F108" s="2836"/>
    </row>
    <row r="109" spans="1:6" ht="10.7" customHeight="1">
      <c r="A109" s="2830"/>
      <c r="B109" s="3232"/>
      <c r="C109" s="3232" t="s">
        <v>3119</v>
      </c>
      <c r="D109" s="3232"/>
      <c r="E109" s="3231">
        <v>64</v>
      </c>
      <c r="F109" s="2836"/>
    </row>
    <row r="110" spans="1:6" ht="10.7" customHeight="1">
      <c r="A110" s="2830"/>
      <c r="B110" s="3232" t="s">
        <v>3120</v>
      </c>
      <c r="C110" s="3232"/>
      <c r="D110" s="3232"/>
      <c r="E110" s="3231"/>
      <c r="F110" s="2836"/>
    </row>
    <row r="111" spans="1:6" ht="10.7" customHeight="1">
      <c r="A111" s="2830"/>
      <c r="B111" s="3232" t="s">
        <v>3121</v>
      </c>
      <c r="C111" s="3232"/>
      <c r="D111" s="3232"/>
      <c r="E111" s="3231">
        <v>57</v>
      </c>
      <c r="F111" s="2836"/>
    </row>
    <row r="112" spans="1:6" ht="10.7" customHeight="1">
      <c r="A112" s="2830"/>
      <c r="B112" s="3232" t="s">
        <v>3122</v>
      </c>
      <c r="C112" s="3232"/>
      <c r="D112" s="3232"/>
      <c r="E112" s="3231">
        <v>7</v>
      </c>
      <c r="F112" s="2836"/>
    </row>
    <row r="113" spans="1:6" ht="10.7" customHeight="1">
      <c r="A113" s="2830"/>
      <c r="B113" s="3232" t="s">
        <v>3123</v>
      </c>
      <c r="C113" s="3232"/>
      <c r="D113" s="3232"/>
      <c r="E113" s="3231" t="s">
        <v>3058</v>
      </c>
      <c r="F113" s="2836"/>
    </row>
    <row r="114" spans="1:6" ht="10.7" customHeight="1">
      <c r="A114" s="2830"/>
      <c r="B114" s="3232" t="s">
        <v>3124</v>
      </c>
      <c r="C114" s="3232"/>
      <c r="D114" s="3232"/>
      <c r="E114" s="3231">
        <v>53</v>
      </c>
      <c r="F114" s="2836"/>
    </row>
    <row r="115" spans="1:6" ht="10.7" customHeight="1">
      <c r="A115" s="2830"/>
      <c r="B115" s="3232" t="s">
        <v>3125</v>
      </c>
      <c r="C115" s="3232"/>
      <c r="D115" s="3232"/>
      <c r="E115" s="3231" t="s">
        <v>3058</v>
      </c>
      <c r="F115" s="2836"/>
    </row>
    <row r="116" spans="1:6" ht="10.7" customHeight="1">
      <c r="A116" s="2830"/>
      <c r="B116" s="3232" t="s">
        <v>3273</v>
      </c>
      <c r="C116" s="3232"/>
      <c r="D116" s="3232"/>
      <c r="E116" s="3231"/>
      <c r="F116" s="2836"/>
    </row>
    <row r="117" spans="1:6" ht="10.7" customHeight="1">
      <c r="A117" s="2830"/>
      <c r="B117" s="3232"/>
      <c r="C117" s="3232" t="s">
        <v>3126</v>
      </c>
      <c r="D117" s="3232"/>
      <c r="E117" s="3231">
        <v>3</v>
      </c>
      <c r="F117" s="2836"/>
    </row>
    <row r="118" spans="1:6" ht="10.7" customHeight="1">
      <c r="A118" s="2830"/>
      <c r="B118" s="3232"/>
      <c r="C118" s="3232" t="s">
        <v>3127</v>
      </c>
      <c r="D118" s="3232"/>
      <c r="E118" s="3231" t="s">
        <v>3128</v>
      </c>
      <c r="F118" s="2836"/>
    </row>
    <row r="119" spans="1:6" ht="10.7" customHeight="1">
      <c r="A119" s="2830"/>
      <c r="B119" s="3232"/>
      <c r="C119" s="3232" t="s">
        <v>3129</v>
      </c>
      <c r="D119" s="3232"/>
      <c r="E119" s="3231">
        <v>3</v>
      </c>
      <c r="F119" s="2836"/>
    </row>
    <row r="120" spans="1:6" ht="10.7" customHeight="1">
      <c r="A120" s="2830"/>
      <c r="B120" s="3232"/>
      <c r="C120" s="3232" t="s">
        <v>3130</v>
      </c>
      <c r="D120" s="3232"/>
      <c r="E120" s="3231">
        <v>3</v>
      </c>
      <c r="F120" s="2836"/>
    </row>
    <row r="121" spans="1:6" ht="10.7" customHeight="1">
      <c r="A121" s="2830"/>
      <c r="B121" s="3232" t="s">
        <v>3132</v>
      </c>
      <c r="C121" s="3232"/>
      <c r="D121" s="3232"/>
      <c r="E121" s="3231">
        <v>57</v>
      </c>
      <c r="F121" s="2836"/>
    </row>
    <row r="122" spans="1:6" ht="10.7" customHeight="1">
      <c r="A122" s="2830"/>
      <c r="B122" s="3232" t="s">
        <v>3133</v>
      </c>
      <c r="C122" s="3232"/>
      <c r="D122" s="3232"/>
      <c r="E122" s="3231">
        <v>64</v>
      </c>
      <c r="F122" s="2836"/>
    </row>
    <row r="123" spans="1:6" ht="10.7" customHeight="1">
      <c r="A123" s="2830"/>
      <c r="B123" s="3232"/>
      <c r="C123" s="3232" t="s">
        <v>3134</v>
      </c>
      <c r="D123" s="3232"/>
      <c r="E123" s="3231">
        <v>66</v>
      </c>
      <c r="F123" s="2836"/>
    </row>
    <row r="124" spans="1:6" ht="10.7" customHeight="1">
      <c r="A124" s="2830"/>
      <c r="B124" s="3232" t="s">
        <v>3135</v>
      </c>
      <c r="C124" s="3232"/>
      <c r="D124" s="3232"/>
      <c r="E124" s="3231">
        <v>73</v>
      </c>
      <c r="F124" s="2836"/>
    </row>
    <row r="125" spans="1:6" ht="10.7" customHeight="1">
      <c r="A125" s="2830"/>
      <c r="B125" s="3232" t="s">
        <v>3136</v>
      </c>
      <c r="C125" s="3232"/>
      <c r="D125" s="3232"/>
      <c r="E125" s="3231">
        <v>77</v>
      </c>
      <c r="F125" s="3579"/>
    </row>
    <row r="126" spans="1:6" ht="10.7" customHeight="1">
      <c r="A126" s="2830"/>
      <c r="B126" s="3232" t="s">
        <v>3137</v>
      </c>
      <c r="C126" s="3232"/>
      <c r="D126" s="3232"/>
      <c r="E126" s="3231">
        <v>77</v>
      </c>
      <c r="F126" s="3579"/>
    </row>
    <row r="127" spans="1:6" ht="10.7" customHeight="1">
      <c r="A127" s="2830"/>
      <c r="B127" s="3232" t="s">
        <v>3138</v>
      </c>
      <c r="C127" s="3232"/>
      <c r="D127" s="3232"/>
      <c r="E127" s="3231">
        <v>80</v>
      </c>
      <c r="F127" s="3579"/>
    </row>
    <row r="128" spans="1:6" ht="10.7" customHeight="1">
      <c r="A128" s="2830"/>
      <c r="B128" s="3232" t="s">
        <v>3139</v>
      </c>
      <c r="C128" s="3232"/>
      <c r="D128" s="3232"/>
      <c r="E128" s="3231">
        <v>80</v>
      </c>
      <c r="F128" s="3579"/>
    </row>
    <row r="129" spans="1:6" ht="10.7" customHeight="1">
      <c r="A129" s="2830"/>
      <c r="B129" s="3232" t="s">
        <v>3140</v>
      </c>
      <c r="C129" s="3232"/>
      <c r="D129" s="3232"/>
      <c r="E129" s="3231">
        <v>80</v>
      </c>
      <c r="F129" s="3579"/>
    </row>
    <row r="130" spans="1:6" ht="10.7" customHeight="1">
      <c r="A130" s="3577"/>
      <c r="B130" s="3232" t="s">
        <v>3141</v>
      </c>
      <c r="C130" s="3232"/>
      <c r="D130" s="3232"/>
      <c r="E130" s="3231">
        <v>3</v>
      </c>
      <c r="F130" s="3579"/>
    </row>
    <row r="131" spans="1:6" ht="10.7" customHeight="1">
      <c r="A131" s="3577"/>
      <c r="B131" s="3963" t="s">
        <v>3131</v>
      </c>
      <c r="C131" s="3963"/>
      <c r="D131" s="3963"/>
      <c r="E131" s="2834" t="s">
        <v>3422</v>
      </c>
      <c r="F131" s="3579"/>
    </row>
    <row r="132" spans="1:6" ht="10.7" customHeight="1">
      <c r="A132" s="3577"/>
      <c r="B132" s="2846" t="s">
        <v>3423</v>
      </c>
      <c r="C132" s="2846"/>
      <c r="D132" s="2846"/>
      <c r="E132" s="3576" t="s">
        <v>3424</v>
      </c>
      <c r="F132" s="3579"/>
    </row>
    <row r="133" spans="1:6" ht="10.7" customHeight="1">
      <c r="A133" s="3577"/>
      <c r="B133" s="2846"/>
      <c r="C133" s="2846"/>
      <c r="D133" s="2846"/>
      <c r="E133" s="3576"/>
      <c r="F133" s="3579"/>
    </row>
    <row r="134" spans="1:6" ht="10.7" customHeight="1">
      <c r="A134" s="3577"/>
      <c r="B134" s="2846"/>
      <c r="C134" s="2846"/>
      <c r="D134" s="2846"/>
      <c r="E134" s="3576"/>
      <c r="F134" s="3579"/>
    </row>
    <row r="135" spans="1:6" ht="10.7" customHeight="1">
      <c r="A135" s="3577"/>
      <c r="B135" s="2846"/>
      <c r="C135" s="2846"/>
      <c r="D135" s="2846"/>
      <c r="E135" s="3576"/>
      <c r="F135" s="3579"/>
    </row>
    <row r="136" spans="1:6" ht="10.7" customHeight="1">
      <c r="A136" s="3577"/>
      <c r="B136" s="2846"/>
      <c r="C136" s="2846"/>
      <c r="D136" s="2846"/>
      <c r="E136" s="3576"/>
      <c r="F136" s="3579"/>
    </row>
    <row r="137" spans="1:6" ht="10.7" customHeight="1">
      <c r="A137" s="3577"/>
      <c r="B137" s="2846"/>
      <c r="C137" s="2846"/>
      <c r="D137" s="2846"/>
      <c r="E137" s="3576"/>
      <c r="F137" s="3579"/>
    </row>
    <row r="138" spans="1:6" ht="10.7" customHeight="1">
      <c r="A138" s="3577"/>
      <c r="B138" s="2846"/>
      <c r="C138" s="2846"/>
      <c r="D138" s="2846"/>
      <c r="E138" s="3576"/>
      <c r="F138" s="3579"/>
    </row>
    <row r="139" spans="1:6" ht="10.7" customHeight="1">
      <c r="A139" s="3577"/>
      <c r="B139" s="2846"/>
      <c r="C139" s="2846"/>
      <c r="D139" s="2846"/>
      <c r="E139" s="3576"/>
      <c r="F139" s="3579"/>
    </row>
    <row r="140" spans="1:6" ht="10.7" customHeight="1">
      <c r="A140" s="3577"/>
      <c r="B140" s="2846"/>
      <c r="C140" s="2846"/>
      <c r="D140" s="2846"/>
      <c r="E140" s="3576"/>
      <c r="F140" s="3579"/>
    </row>
    <row r="141" spans="1:6" ht="10.7" customHeight="1">
      <c r="A141" s="3578"/>
      <c r="B141" s="3574"/>
      <c r="C141" s="3574"/>
      <c r="D141" s="3574"/>
      <c r="E141" s="3575"/>
      <c r="F141" s="3580"/>
    </row>
    <row r="142" spans="1:6" ht="12">
      <c r="A142" s="3581" t="s">
        <v>388</v>
      </c>
      <c r="B142" s="3581"/>
      <c r="C142" s="3581"/>
      <c r="D142" s="3581"/>
      <c r="E142" s="3582"/>
      <c r="F142" s="660"/>
    </row>
    <row r="143" spans="1:6" ht="9.75" customHeight="1"/>
    <row r="144" spans="1:6"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row r="240" ht="9.75" customHeight="1"/>
    <row r="241" ht="9.75" customHeight="1"/>
    <row r="242" ht="9.75" customHeight="1"/>
    <row r="243" ht="9.75" customHeight="1"/>
    <row r="244" ht="9.75" customHeight="1"/>
    <row r="245" ht="9.75" customHeight="1"/>
    <row r="246" ht="9.75" customHeight="1"/>
    <row r="247" ht="9.75" customHeight="1"/>
    <row r="248" ht="9.75" customHeight="1"/>
    <row r="249" ht="9.75" customHeight="1"/>
    <row r="250" ht="9.75" customHeight="1"/>
    <row r="251" ht="9.75" customHeight="1"/>
    <row r="252" ht="9.75" customHeight="1"/>
    <row r="253" ht="9.75" customHeight="1"/>
    <row r="254" ht="9.75" customHeight="1"/>
    <row r="255" ht="9.75" customHeight="1"/>
    <row r="256" ht="9.75" customHeight="1"/>
    <row r="257" ht="9.75" customHeight="1"/>
    <row r="258" ht="9.75" customHeight="1"/>
    <row r="259" ht="9.75" customHeight="1"/>
    <row r="260" ht="9.75" customHeight="1"/>
    <row r="261" ht="9.75" customHeight="1"/>
    <row r="262" ht="9.75" customHeight="1"/>
    <row r="263" ht="9.75" customHeight="1"/>
    <row r="264" ht="9.75" customHeight="1"/>
    <row r="265" ht="9.75" customHeight="1"/>
    <row r="266" ht="9.75" customHeight="1"/>
    <row r="267" ht="9.75" customHeight="1"/>
    <row r="268" ht="9.75" customHeight="1"/>
    <row r="269" ht="9.75" customHeight="1"/>
    <row r="270" ht="9.75" customHeight="1"/>
    <row r="271" ht="9.75" customHeight="1"/>
    <row r="272" ht="9.75" customHeight="1"/>
    <row r="273" ht="9.75" customHeight="1"/>
    <row r="274" ht="9.75" customHeight="1"/>
    <row r="275" ht="9.75" customHeight="1"/>
    <row r="276" ht="9.75" customHeight="1"/>
    <row r="277" ht="9.75" customHeight="1"/>
    <row r="278" ht="9.75" customHeight="1"/>
    <row r="279" ht="9.75" customHeight="1"/>
    <row r="280" ht="9.75" customHeight="1"/>
    <row r="281" ht="9.75" customHeight="1"/>
    <row r="282" ht="9.75" customHeight="1"/>
    <row r="283" ht="9.75" customHeight="1"/>
    <row r="284" ht="9.75" customHeight="1"/>
    <row r="285" ht="9.75" customHeight="1"/>
    <row r="286" ht="9.75" customHeight="1"/>
    <row r="287" ht="9.75" customHeight="1"/>
    <row r="28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sheetData>
  <customSheetViews>
    <customSheetView guid="{D099E5BD-69C3-4A36-A01A-AB9127CD02AF}" showPageBreaks="1" printArea="1" view="pageBreakPreview" topLeftCell="A34">
      <selection activeCell="A142" sqref="A142:F142"/>
      <rowBreaks count="1" manualBreakCount="1">
        <brk id="72" max="5" man="1"/>
      </rowBreaks>
      <pageMargins left="0.5" right="0.5" top="0.5" bottom="0.25" header="0.5" footer="0.5"/>
      <printOptions horizontalCentered="1" verticalCentered="1"/>
      <pageSetup scale="91" fitToHeight="2" orientation="portrait" r:id="rId1"/>
      <headerFooter alignWithMargins="0"/>
    </customSheetView>
  </customSheetViews>
  <mergeCells count="2">
    <mergeCell ref="D2:F2"/>
    <mergeCell ref="B131:D131"/>
  </mergeCells>
  <printOptions horizontalCentered="1" verticalCentered="1"/>
  <pageMargins left="0.5" right="0.5" top="0.5" bottom="0.25" header="0.5" footer="0.5"/>
  <pageSetup scale="91" fitToHeight="2" orientation="portrait" r:id="rId2"/>
  <headerFooter alignWithMargins="0"/>
  <rowBreaks count="1" manualBreakCount="1">
    <brk id="72" max="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52"/>
  <sheetViews>
    <sheetView topLeftCell="A13" zoomScaleNormal="75" workbookViewId="0">
      <selection activeCell="B68" sqref="B68"/>
    </sheetView>
  </sheetViews>
  <sheetFormatPr defaultColWidth="10.7109375" defaultRowHeight="12.75"/>
  <cols>
    <col min="1" max="1" width="5.7109375" style="347" customWidth="1"/>
    <col min="2" max="2" width="4" style="347" customWidth="1"/>
    <col min="3" max="3" width="5" style="347" customWidth="1"/>
    <col min="4" max="4" width="12.5703125" style="347" customWidth="1"/>
    <col min="5" max="5" width="5.5703125" style="347" customWidth="1"/>
    <col min="6" max="6" width="0.7109375" style="347" customWidth="1"/>
    <col min="7" max="7" width="7.28515625" style="347" customWidth="1"/>
    <col min="8" max="8" width="5.140625" style="347" customWidth="1"/>
    <col min="9" max="9" width="3.5703125" style="347" customWidth="1"/>
    <col min="10" max="10" width="1.7109375" style="347" customWidth="1"/>
    <col min="11" max="11" width="7.42578125" style="347" customWidth="1"/>
    <col min="12" max="12" width="1.5703125" style="347" customWidth="1"/>
    <col min="13" max="13" width="11.42578125" style="347" customWidth="1"/>
    <col min="14" max="14" width="1.85546875" style="347" customWidth="1"/>
    <col min="15" max="15" width="1" style="347" customWidth="1"/>
    <col min="16" max="16" width="13.28515625" style="347" customWidth="1"/>
    <col min="17" max="17" width="4.28515625" style="347" customWidth="1"/>
    <col min="18" max="18" width="6.5703125" style="347" customWidth="1"/>
    <col min="19" max="19" width="4.28515625" style="347" customWidth="1"/>
    <col min="20" max="20" width="1.140625" style="347" customWidth="1"/>
    <col min="21" max="21" width="7.28515625" style="347" customWidth="1"/>
    <col min="22" max="22" width="4.7109375" style="347" customWidth="1"/>
    <col min="23" max="23" width="4.140625" style="347" customWidth="1"/>
    <col min="24" max="24" width="3.42578125" style="347" customWidth="1"/>
    <col min="25" max="25" width="10.7109375" style="347" customWidth="1"/>
    <col min="26" max="26" width="6.140625" style="347" customWidth="1"/>
    <col min="27" max="27" width="6.42578125" style="347" customWidth="1"/>
    <col min="28" max="28" width="4.140625" style="347" customWidth="1"/>
    <col min="29" max="29" width="6.85546875" style="347" customWidth="1"/>
    <col min="30" max="30" width="14.5703125" style="347" customWidth="1"/>
    <col min="31" max="31" width="12.5703125" style="347" customWidth="1"/>
    <col min="32" max="32" width="7.5703125" style="347" customWidth="1"/>
    <col min="33" max="33" width="11.140625" style="347" customWidth="1"/>
    <col min="34" max="34" width="7.140625" style="347" customWidth="1"/>
    <col min="35" max="35" width="7.5703125" style="347" customWidth="1"/>
    <col min="36" max="16384" width="10.7109375" style="347"/>
  </cols>
  <sheetData>
    <row r="1" spans="1:24">
      <c r="A1" s="346"/>
    </row>
    <row r="2" spans="1:24">
      <c r="B2" s="348" t="s">
        <v>3204</v>
      </c>
      <c r="C2" s="348"/>
      <c r="D2" s="348"/>
      <c r="E2" s="349"/>
      <c r="F2" s="350"/>
      <c r="G2" s="350"/>
      <c r="H2" s="350"/>
      <c r="I2" s="350"/>
      <c r="J2" s="351"/>
      <c r="K2" s="352"/>
      <c r="L2" s="352"/>
      <c r="M2" s="352"/>
      <c r="N2" s="352"/>
      <c r="O2" s="352"/>
      <c r="P2" s="350"/>
      <c r="Q2" s="350"/>
      <c r="R2" s="350"/>
      <c r="S2" s="350"/>
      <c r="T2" s="350"/>
      <c r="U2" s="350"/>
      <c r="W2" s="350">
        <v>3</v>
      </c>
    </row>
    <row r="3" spans="1:24">
      <c r="B3" s="3701" t="s">
        <v>427</v>
      </c>
      <c r="C3" s="3702"/>
      <c r="D3" s="3702"/>
      <c r="E3" s="3702"/>
      <c r="F3" s="3702"/>
      <c r="G3" s="3702"/>
      <c r="H3" s="3702"/>
      <c r="I3" s="3702"/>
      <c r="J3" s="3702"/>
      <c r="K3" s="3702"/>
      <c r="L3" s="3702"/>
      <c r="M3" s="3702"/>
      <c r="N3" s="3702"/>
      <c r="O3" s="3702"/>
      <c r="P3" s="3702"/>
      <c r="Q3" s="3702"/>
      <c r="R3" s="3702"/>
      <c r="S3" s="3702"/>
      <c r="T3" s="3702"/>
      <c r="U3" s="3702"/>
      <c r="V3" s="3702"/>
      <c r="W3" s="3703"/>
    </row>
    <row r="4" spans="1:24">
      <c r="B4" s="2909"/>
      <c r="C4" s="2910"/>
      <c r="D4" s="2910"/>
      <c r="E4" s="2910"/>
      <c r="F4" s="2910"/>
      <c r="G4" s="2910"/>
      <c r="H4" s="2910"/>
      <c r="I4" s="2910"/>
      <c r="J4" s="2910"/>
      <c r="K4" s="2910"/>
      <c r="L4" s="2910"/>
      <c r="M4" s="2910"/>
      <c r="N4" s="2910"/>
      <c r="O4" s="2910"/>
      <c r="P4" s="2910"/>
      <c r="Q4" s="2910"/>
      <c r="R4" s="2910"/>
      <c r="S4" s="2910"/>
      <c r="T4" s="2910"/>
      <c r="U4" s="2910"/>
      <c r="V4" s="2910"/>
      <c r="W4" s="2911"/>
    </row>
    <row r="5" spans="1:24">
      <c r="B5" s="2912">
        <v>1</v>
      </c>
      <c r="C5" s="2913" t="s">
        <v>428</v>
      </c>
      <c r="D5" s="2913"/>
      <c r="E5" s="2913"/>
      <c r="F5" s="2913"/>
      <c r="G5" s="2913"/>
      <c r="H5" s="2913"/>
      <c r="I5" s="2913"/>
      <c r="J5" s="2913"/>
      <c r="K5" s="2913"/>
      <c r="L5" s="2913"/>
      <c r="M5" s="2913"/>
      <c r="N5" s="2913"/>
      <c r="O5" s="2913"/>
      <c r="P5" s="2913"/>
      <c r="Q5" s="2914"/>
      <c r="R5" s="2913"/>
      <c r="S5" s="2913"/>
      <c r="T5" s="2913"/>
      <c r="U5" s="2913"/>
      <c r="V5" s="2913"/>
      <c r="W5" s="2915"/>
      <c r="X5" s="353"/>
    </row>
    <row r="6" spans="1:24">
      <c r="B6" s="2912"/>
      <c r="C6" s="2913" t="s">
        <v>429</v>
      </c>
      <c r="D6" s="2916"/>
      <c r="E6" s="2916"/>
      <c r="F6" s="2916"/>
      <c r="G6" s="2913"/>
      <c r="H6" s="2914"/>
      <c r="I6" s="2917"/>
      <c r="J6" s="2916"/>
      <c r="K6" s="2916"/>
      <c r="L6" s="2916"/>
      <c r="M6" s="2916"/>
      <c r="N6" s="2916"/>
      <c r="O6" s="2916"/>
      <c r="P6" s="2916"/>
      <c r="Q6" s="2916"/>
      <c r="R6" s="2916"/>
      <c r="S6" s="2916"/>
      <c r="T6" s="2916"/>
      <c r="U6" s="2916"/>
      <c r="V6" s="2916"/>
      <c r="W6" s="2915"/>
    </row>
    <row r="7" spans="1:24">
      <c r="B7" s="2912">
        <v>2</v>
      </c>
      <c r="C7" s="2918" t="s">
        <v>430</v>
      </c>
      <c r="D7" s="2918"/>
      <c r="E7" s="2918"/>
      <c r="F7" s="2916"/>
      <c r="G7" s="2919"/>
      <c r="H7" s="2919"/>
      <c r="I7" s="2919"/>
      <c r="J7" s="2919"/>
      <c r="K7" s="2919"/>
      <c r="L7" s="2919"/>
      <c r="M7" s="2919"/>
      <c r="N7" s="2916"/>
      <c r="O7" s="2916"/>
      <c r="P7" s="2916"/>
      <c r="Q7" s="2913"/>
      <c r="R7" s="2913"/>
      <c r="S7" s="2913"/>
      <c r="T7" s="2920"/>
      <c r="U7" s="2913"/>
      <c r="V7" s="2913"/>
      <c r="W7" s="2915"/>
    </row>
    <row r="8" spans="1:24">
      <c r="B8" s="2912">
        <v>3</v>
      </c>
      <c r="C8" s="2918" t="s">
        <v>431</v>
      </c>
      <c r="D8" s="2918"/>
      <c r="E8" s="2918"/>
      <c r="F8" s="2916"/>
      <c r="G8" s="2916"/>
      <c r="H8" s="2916"/>
      <c r="I8" s="2913"/>
      <c r="J8" s="2913"/>
      <c r="K8" s="2921" t="s">
        <v>432</v>
      </c>
      <c r="L8" s="2916" t="s">
        <v>433</v>
      </c>
      <c r="M8" s="2916"/>
      <c r="N8" s="2916"/>
      <c r="O8" s="2916"/>
      <c r="P8" s="2916"/>
      <c r="Q8" s="2916"/>
      <c r="R8" s="2916"/>
      <c r="S8" s="2916"/>
      <c r="T8" s="2916"/>
      <c r="U8" s="2916"/>
      <c r="V8" s="2916"/>
      <c r="W8" s="2915"/>
    </row>
    <row r="9" spans="1:24">
      <c r="B9" s="2912">
        <v>4</v>
      </c>
      <c r="C9" s="2916" t="s">
        <v>434</v>
      </c>
      <c r="D9" s="2916"/>
      <c r="E9" s="2916"/>
      <c r="F9" s="2916"/>
      <c r="G9" s="2916"/>
      <c r="H9" s="2916"/>
      <c r="I9" s="2916"/>
      <c r="J9" s="2916"/>
      <c r="K9" s="2922"/>
      <c r="L9" s="2922"/>
      <c r="M9" s="2913" t="s">
        <v>435</v>
      </c>
      <c r="N9" s="2916"/>
      <c r="O9" s="2916"/>
      <c r="P9" s="2916"/>
      <c r="Q9" s="2916"/>
      <c r="R9" s="2916"/>
      <c r="S9" s="2916"/>
      <c r="T9" s="2906"/>
      <c r="U9" s="2906"/>
      <c r="V9" s="2906"/>
      <c r="W9" s="2915"/>
    </row>
    <row r="10" spans="1:24">
      <c r="B10" s="2923"/>
      <c r="C10" s="2913" t="s">
        <v>436</v>
      </c>
      <c r="D10" s="2916"/>
      <c r="E10" s="2916"/>
      <c r="F10" s="2916"/>
      <c r="G10" s="2916"/>
      <c r="H10" s="2916"/>
      <c r="I10" s="2916"/>
      <c r="J10" s="2916"/>
      <c r="K10" s="2916"/>
      <c r="L10" s="2916"/>
      <c r="M10" s="2913"/>
      <c r="N10" s="2913"/>
      <c r="O10" s="2913"/>
      <c r="P10" s="2913"/>
      <c r="Q10" s="2916"/>
      <c r="R10" s="2916"/>
      <c r="S10" s="2916"/>
      <c r="T10" s="2916"/>
      <c r="U10" s="2916"/>
      <c r="V10" s="2916"/>
      <c r="W10" s="2915"/>
    </row>
    <row r="11" spans="1:24">
      <c r="B11" s="2912"/>
      <c r="C11" s="2924" t="s">
        <v>437</v>
      </c>
      <c r="D11" s="2918"/>
      <c r="E11" s="2918"/>
      <c r="F11" s="2916"/>
      <c r="G11" s="2916"/>
      <c r="H11" s="2916"/>
      <c r="I11" s="2916"/>
      <c r="J11" s="2916"/>
      <c r="K11" s="2916"/>
      <c r="L11" s="2916"/>
      <c r="M11" s="2916"/>
      <c r="N11" s="2916"/>
      <c r="O11" s="2916"/>
      <c r="P11" s="2916"/>
      <c r="Q11" s="2916"/>
      <c r="R11" s="2916"/>
      <c r="S11" s="2916"/>
      <c r="T11" s="2916"/>
      <c r="U11" s="2916"/>
      <c r="V11" s="2916"/>
      <c r="W11" s="2915"/>
    </row>
    <row r="12" spans="1:24">
      <c r="B12" s="2912">
        <v>5</v>
      </c>
      <c r="C12" s="2918" t="s">
        <v>438</v>
      </c>
      <c r="D12" s="2918"/>
      <c r="E12" s="2918"/>
      <c r="F12" s="2916"/>
      <c r="G12" s="2916"/>
      <c r="H12" s="2916"/>
      <c r="I12" s="2916"/>
      <c r="J12" s="2916"/>
      <c r="K12" s="2916"/>
      <c r="L12" s="2916"/>
      <c r="M12" s="2916"/>
      <c r="N12" s="2916"/>
      <c r="O12" s="2916"/>
      <c r="P12" s="2916"/>
      <c r="Q12" s="2916"/>
      <c r="R12" s="2916"/>
      <c r="S12" s="2916"/>
      <c r="T12" s="2916"/>
      <c r="U12" s="2916"/>
      <c r="V12" s="2916"/>
      <c r="W12" s="2915"/>
    </row>
    <row r="13" spans="1:24">
      <c r="B13" s="2912"/>
      <c r="C13" s="2924" t="s">
        <v>439</v>
      </c>
      <c r="D13" s="2918"/>
      <c r="E13" s="2924"/>
      <c r="F13" s="2913"/>
      <c r="G13" s="2913"/>
      <c r="H13" s="2925"/>
      <c r="I13" s="2916" t="s">
        <v>440</v>
      </c>
      <c r="J13" s="2916"/>
      <c r="K13" s="2916"/>
      <c r="L13" s="2916"/>
      <c r="M13" s="2916"/>
      <c r="N13" s="2916"/>
      <c r="O13" s="2916"/>
      <c r="P13" s="2916"/>
      <c r="Q13" s="2916"/>
      <c r="R13" s="2916"/>
      <c r="S13" s="2916"/>
      <c r="T13" s="2916"/>
      <c r="U13" s="2916"/>
      <c r="V13" s="2916"/>
      <c r="W13" s="2915"/>
    </row>
    <row r="14" spans="1:24">
      <c r="B14" s="2912"/>
      <c r="C14" s="2924" t="s">
        <v>441</v>
      </c>
      <c r="D14" s="2918"/>
      <c r="E14" s="2918"/>
      <c r="F14" s="2916"/>
      <c r="G14" s="2916"/>
      <c r="H14" s="2916"/>
      <c r="I14" s="2916"/>
      <c r="J14" s="2916"/>
      <c r="K14" s="2916"/>
      <c r="L14" s="2916"/>
      <c r="M14" s="2916"/>
      <c r="N14" s="2916"/>
      <c r="O14" s="2916"/>
      <c r="P14" s="2916"/>
      <c r="Q14" s="2916"/>
      <c r="R14" s="2916"/>
      <c r="S14" s="2916"/>
      <c r="T14" s="2916"/>
      <c r="U14" s="2916"/>
      <c r="V14" s="2916"/>
      <c r="W14" s="2915"/>
    </row>
    <row r="15" spans="1:24">
      <c r="B15" s="2912">
        <v>6</v>
      </c>
      <c r="C15" s="2918" t="s">
        <v>442</v>
      </c>
      <c r="D15" s="2918"/>
      <c r="E15" s="2918"/>
      <c r="F15" s="2916"/>
      <c r="G15" s="2916"/>
      <c r="H15" s="2916"/>
      <c r="I15" s="2916"/>
      <c r="J15" s="2916"/>
      <c r="K15" s="2916"/>
      <c r="L15" s="2916"/>
      <c r="M15" s="2916"/>
      <c r="N15" s="2916"/>
      <c r="O15" s="2916"/>
      <c r="P15" s="2916"/>
      <c r="Q15" s="2916"/>
      <c r="R15" s="2916"/>
      <c r="S15" s="2916"/>
      <c r="T15" s="2916"/>
      <c r="U15" s="2926"/>
      <c r="V15" s="2927"/>
      <c r="W15" s="2915" t="s">
        <v>327</v>
      </c>
    </row>
    <row r="16" spans="1:24">
      <c r="B16" s="2912"/>
      <c r="C16" s="2928" t="s">
        <v>443</v>
      </c>
      <c r="D16" s="2928"/>
      <c r="E16" s="2928"/>
      <c r="F16" s="2929"/>
      <c r="G16" s="2929"/>
      <c r="H16" s="2929"/>
      <c r="I16" s="2929"/>
      <c r="J16" s="2929"/>
      <c r="K16" s="2929"/>
      <c r="L16" s="2929"/>
      <c r="M16" s="2929"/>
      <c r="N16" s="2929"/>
      <c r="O16" s="2929"/>
      <c r="P16" s="2929"/>
      <c r="Q16" s="2929"/>
      <c r="R16" s="2929"/>
      <c r="S16" s="2929"/>
      <c r="T16" s="2929"/>
      <c r="U16" s="2930"/>
      <c r="V16" s="2929"/>
      <c r="W16" s="2915"/>
    </row>
    <row r="17" spans="2:23">
      <c r="B17" s="2912">
        <v>7</v>
      </c>
      <c r="C17" s="2918" t="s">
        <v>444</v>
      </c>
      <c r="D17" s="2918"/>
      <c r="E17" s="2918"/>
      <c r="F17" s="2916"/>
      <c r="G17" s="2916"/>
      <c r="H17" s="2916"/>
      <c r="I17" s="2916"/>
      <c r="J17" s="2916"/>
      <c r="K17" s="2916"/>
      <c r="L17" s="2916"/>
      <c r="M17" s="2916"/>
      <c r="N17" s="2916"/>
      <c r="O17" s="2916"/>
      <c r="P17" s="2916"/>
      <c r="Q17" s="2916"/>
      <c r="R17" s="2916"/>
      <c r="S17" s="2916"/>
      <c r="T17" s="2916"/>
      <c r="U17" s="2916"/>
      <c r="V17" s="2916"/>
      <c r="W17" s="2915"/>
    </row>
    <row r="18" spans="2:23">
      <c r="B18" s="2912"/>
      <c r="C18" s="2924" t="s">
        <v>445</v>
      </c>
      <c r="D18" s="2918"/>
      <c r="E18" s="2918"/>
      <c r="F18" s="2916"/>
      <c r="G18" s="2929"/>
      <c r="H18" s="2929" t="s">
        <v>2995</v>
      </c>
      <c r="I18" s="2929"/>
      <c r="J18" s="2929"/>
      <c r="K18" s="2929"/>
      <c r="L18" s="2929"/>
      <c r="M18" s="2929"/>
      <c r="N18" s="2929"/>
      <c r="O18" s="2929"/>
      <c r="P18" s="2929"/>
      <c r="Q18" s="2931"/>
      <c r="R18" s="2929"/>
      <c r="S18" s="2928"/>
      <c r="T18" s="2929"/>
      <c r="U18" s="2924" t="s">
        <v>446</v>
      </c>
      <c r="V18" s="2924"/>
      <c r="W18" s="2915"/>
    </row>
    <row r="19" spans="2:23" ht="12.95" customHeight="1">
      <c r="B19" s="2912"/>
      <c r="C19" s="3704">
        <v>42735</v>
      </c>
      <c r="D19" s="3704"/>
      <c r="E19" s="3704"/>
      <c r="F19" s="2928"/>
      <c r="G19" s="2916"/>
      <c r="H19" s="2916"/>
      <c r="I19" s="2916"/>
      <c r="J19" s="2916"/>
      <c r="K19" s="2916"/>
      <c r="L19" s="2916"/>
      <c r="M19" s="2916"/>
      <c r="N19" s="2916"/>
      <c r="O19" s="2916"/>
      <c r="P19" s="2916"/>
      <c r="Q19" s="2919"/>
      <c r="R19" s="2919"/>
      <c r="S19" s="2916"/>
      <c r="T19" s="2916"/>
      <c r="U19" s="2916"/>
      <c r="V19" s="2916"/>
      <c r="W19" s="2915"/>
    </row>
    <row r="20" spans="2:23" ht="12" customHeight="1">
      <c r="B20" s="2912"/>
      <c r="C20" s="2932"/>
      <c r="D20" s="2932" t="s">
        <v>447</v>
      </c>
      <c r="E20" s="2932"/>
      <c r="F20" s="2916"/>
      <c r="G20" s="2916"/>
      <c r="H20" s="2916"/>
      <c r="I20" s="2916"/>
      <c r="J20" s="2916"/>
      <c r="K20" s="2916"/>
      <c r="L20" s="2916"/>
      <c r="M20" s="2916"/>
      <c r="N20" s="2916"/>
      <c r="O20" s="2916"/>
      <c r="P20" s="2916"/>
      <c r="Q20" s="2919"/>
      <c r="R20" s="2919"/>
      <c r="S20" s="2916"/>
      <c r="T20" s="2916"/>
      <c r="U20" s="2916"/>
      <c r="V20" s="2916"/>
      <c r="W20" s="2915"/>
    </row>
    <row r="21" spans="2:23" ht="14.25" customHeight="1">
      <c r="B21" s="2912">
        <v>8</v>
      </c>
      <c r="C21" s="2918" t="s">
        <v>448</v>
      </c>
      <c r="D21" s="2918"/>
      <c r="E21" s="2918"/>
      <c r="F21" s="2916"/>
      <c r="G21" s="2916"/>
      <c r="H21" s="2916"/>
      <c r="I21" s="2916"/>
      <c r="J21" s="2916"/>
      <c r="K21" s="2916"/>
      <c r="L21" s="2916"/>
      <c r="M21" s="2916"/>
      <c r="N21" s="2916"/>
      <c r="O21" s="2916"/>
      <c r="P21" s="2913"/>
      <c r="Q21" s="2926"/>
      <c r="R21" s="2930" t="s">
        <v>449</v>
      </c>
      <c r="S21" s="2916" t="s">
        <v>450</v>
      </c>
      <c r="T21" s="2916"/>
      <c r="U21" s="2916"/>
      <c r="V21" s="2916"/>
      <c r="W21" s="2915"/>
    </row>
    <row r="22" spans="2:23">
      <c r="B22" s="2912">
        <v>9</v>
      </c>
      <c r="C22" s="2918" t="s">
        <v>451</v>
      </c>
      <c r="D22" s="2918"/>
      <c r="E22" s="2918"/>
      <c r="F22" s="2916"/>
      <c r="G22" s="2916"/>
      <c r="H22" s="2916"/>
      <c r="I22" s="2916"/>
      <c r="J22" s="2916"/>
      <c r="K22" s="2916"/>
      <c r="L22" s="2916"/>
      <c r="M22" s="2916"/>
      <c r="N22" s="2916"/>
      <c r="O22" s="2916"/>
      <c r="P22" s="2916"/>
      <c r="Q22" s="2916"/>
      <c r="R22" s="2916"/>
      <c r="S22" s="2916"/>
      <c r="T22" s="2916"/>
      <c r="U22" s="2916"/>
      <c r="V22" s="2916"/>
      <c r="W22" s="2915"/>
    </row>
    <row r="23" spans="2:23">
      <c r="B23" s="2912"/>
      <c r="C23" s="2924" t="s">
        <v>452</v>
      </c>
      <c r="D23" s="2918"/>
      <c r="E23" s="2918"/>
      <c r="F23" s="2916"/>
      <c r="G23" s="2916"/>
      <c r="H23" s="2916"/>
      <c r="I23" s="2916"/>
      <c r="J23" s="2916"/>
      <c r="K23" s="2916"/>
      <c r="L23" s="2916"/>
      <c r="M23" s="2916"/>
      <c r="N23" s="2916"/>
      <c r="O23" s="2916"/>
      <c r="P23" s="2916"/>
      <c r="Q23" s="2916"/>
      <c r="R23" s="2916"/>
      <c r="S23" s="2916"/>
      <c r="T23" s="2916"/>
      <c r="U23" s="2916"/>
      <c r="V23" s="2916"/>
      <c r="W23" s="2915"/>
    </row>
    <row r="24" spans="2:23">
      <c r="B24" s="2912"/>
      <c r="C24" s="2924" t="s">
        <v>453</v>
      </c>
      <c r="D24" s="2918"/>
      <c r="E24" s="2918"/>
      <c r="F24" s="2916"/>
      <c r="G24" s="2916"/>
      <c r="H24" s="2916"/>
      <c r="I24" s="2916"/>
      <c r="J24" s="2916"/>
      <c r="K24" s="2916"/>
      <c r="L24" s="2916"/>
      <c r="M24" s="2916"/>
      <c r="N24" s="2916"/>
      <c r="O24" s="2916"/>
      <c r="P24" s="2916"/>
      <c r="Q24" s="2916"/>
      <c r="R24" s="2916"/>
      <c r="S24" s="2916"/>
      <c r="T24" s="2916"/>
      <c r="U24" s="2916"/>
      <c r="V24" s="2916"/>
      <c r="W24" s="2915"/>
    </row>
    <row r="25" spans="2:23">
      <c r="B25" s="2912"/>
      <c r="C25" s="2924" t="s">
        <v>454</v>
      </c>
      <c r="D25" s="2918"/>
      <c r="E25" s="2918"/>
      <c r="F25" s="2916"/>
      <c r="G25" s="2916"/>
      <c r="H25" s="2916"/>
      <c r="I25" s="2916"/>
      <c r="J25" s="2916"/>
      <c r="K25" s="2916"/>
      <c r="L25" s="2916"/>
      <c r="M25" s="2916"/>
      <c r="N25" s="2916"/>
      <c r="O25" s="2916"/>
      <c r="P25" s="2916"/>
      <c r="Q25" s="2916"/>
      <c r="R25" s="2916"/>
      <c r="S25" s="2916"/>
      <c r="T25" s="2916"/>
      <c r="U25" s="2916"/>
      <c r="V25" s="2916"/>
      <c r="W25" s="2915"/>
    </row>
    <row r="26" spans="2:23">
      <c r="B26" s="2912"/>
      <c r="C26" s="2924" t="s">
        <v>455</v>
      </c>
      <c r="D26" s="2918"/>
      <c r="E26" s="2918"/>
      <c r="F26" s="2916"/>
      <c r="G26" s="2916"/>
      <c r="H26" s="2916"/>
      <c r="I26" s="2916"/>
      <c r="J26" s="2916"/>
      <c r="K26" s="2916"/>
      <c r="L26" s="2916"/>
      <c r="M26" s="2916"/>
      <c r="N26" s="2916"/>
      <c r="O26" s="2916"/>
      <c r="P26" s="2916"/>
      <c r="Q26" s="2916"/>
      <c r="R26" s="2916"/>
      <c r="S26" s="2916"/>
      <c r="T26" s="2916"/>
      <c r="U26" s="2916"/>
      <c r="V26" s="2916"/>
      <c r="W26" s="2915"/>
    </row>
    <row r="27" spans="2:23">
      <c r="B27" s="2912"/>
      <c r="C27" s="2924" t="s">
        <v>456</v>
      </c>
      <c r="D27" s="2918"/>
      <c r="E27" s="2918"/>
      <c r="F27" s="2916"/>
      <c r="G27" s="2916"/>
      <c r="H27" s="2916"/>
      <c r="I27" s="2916"/>
      <c r="J27" s="2916"/>
      <c r="K27" s="2916"/>
      <c r="L27" s="2916"/>
      <c r="M27" s="2916"/>
      <c r="N27" s="2916"/>
      <c r="O27" s="2916"/>
      <c r="P27" s="2916"/>
      <c r="Q27" s="2916"/>
      <c r="R27" s="2916"/>
      <c r="S27" s="2916"/>
      <c r="T27" s="2916"/>
      <c r="U27" s="2916"/>
      <c r="V27" s="2916"/>
      <c r="W27" s="2915"/>
    </row>
    <row r="28" spans="2:23">
      <c r="B28" s="2912"/>
      <c r="C28" s="2924" t="s">
        <v>457</v>
      </c>
      <c r="D28" s="2918"/>
      <c r="E28" s="2918"/>
      <c r="F28" s="2916"/>
      <c r="G28" s="2916"/>
      <c r="H28" s="2916"/>
      <c r="I28" s="2916"/>
      <c r="J28" s="2916"/>
      <c r="K28" s="2916"/>
      <c r="L28" s="2916"/>
      <c r="M28" s="2916"/>
      <c r="N28" s="2916"/>
      <c r="O28" s="2916"/>
      <c r="P28" s="2916"/>
      <c r="Q28" s="2916"/>
      <c r="R28" s="2916"/>
      <c r="S28" s="2916"/>
      <c r="T28" s="2916"/>
      <c r="U28" s="2916"/>
      <c r="V28" s="2916"/>
      <c r="W28" s="2915"/>
    </row>
    <row r="29" spans="2:23">
      <c r="B29" s="2912"/>
      <c r="C29" s="2924" t="s">
        <v>458</v>
      </c>
      <c r="D29" s="2918"/>
      <c r="E29" s="2918"/>
      <c r="F29" s="2916"/>
      <c r="G29" s="2916"/>
      <c r="H29" s="2916"/>
      <c r="I29" s="2916"/>
      <c r="J29" s="2916"/>
      <c r="K29" s="2916"/>
      <c r="L29" s="2916"/>
      <c r="M29" s="2916"/>
      <c r="N29" s="2933"/>
      <c r="O29" s="2916"/>
      <c r="P29" s="2916"/>
      <c r="Q29" s="2916"/>
      <c r="R29" s="2916"/>
      <c r="S29" s="2916"/>
      <c r="T29" s="2916"/>
      <c r="U29" s="2916"/>
      <c r="V29" s="2916"/>
      <c r="W29" s="2915"/>
    </row>
    <row r="30" spans="2:23" ht="13.5" customHeight="1">
      <c r="B30" s="2934"/>
      <c r="C30" s="2907"/>
      <c r="D30" s="2935"/>
      <c r="E30" s="2907"/>
      <c r="F30" s="2908"/>
      <c r="G30" s="2908"/>
      <c r="H30" s="2908"/>
      <c r="I30" s="2908"/>
      <c r="J30" s="2908"/>
      <c r="K30" s="2908"/>
      <c r="L30" s="2908"/>
      <c r="M30" s="2908"/>
      <c r="N30" s="2908"/>
      <c r="O30" s="2908"/>
      <c r="P30" s="2908"/>
      <c r="Q30" s="2908"/>
      <c r="R30" s="2908"/>
      <c r="S30" s="2908"/>
      <c r="T30" s="2908"/>
      <c r="U30" s="2908"/>
      <c r="V30" s="2908"/>
      <c r="W30" s="2936"/>
    </row>
    <row r="31" spans="2:23">
      <c r="B31" s="2937" t="s">
        <v>7</v>
      </c>
      <c r="C31" s="2938"/>
      <c r="D31" s="2938"/>
      <c r="E31" s="2938"/>
      <c r="F31" s="2939"/>
      <c r="G31" s="2940"/>
      <c r="H31" s="2939"/>
      <c r="I31" s="2939"/>
      <c r="J31" s="2939"/>
      <c r="K31" s="2940"/>
      <c r="L31" s="2939" t="s">
        <v>459</v>
      </c>
      <c r="M31" s="2939"/>
      <c r="N31" s="2940"/>
      <c r="O31" s="2939"/>
      <c r="P31" s="2939"/>
      <c r="Q31" s="2939"/>
      <c r="R31" s="2941" t="s">
        <v>460</v>
      </c>
      <c r="S31" s="2939"/>
      <c r="T31" s="2939"/>
      <c r="U31" s="2939"/>
      <c r="V31" s="2939"/>
      <c r="W31" s="2937" t="s">
        <v>7</v>
      </c>
    </row>
    <row r="32" spans="2:23">
      <c r="B32" s="2942" t="s">
        <v>461</v>
      </c>
      <c r="C32" s="2943"/>
      <c r="D32" s="2944" t="s">
        <v>462</v>
      </c>
      <c r="E32" s="2907"/>
      <c r="F32" s="2908"/>
      <c r="G32" s="2936"/>
      <c r="H32" s="2908" t="s">
        <v>463</v>
      </c>
      <c r="I32" s="2908"/>
      <c r="J32" s="2908"/>
      <c r="K32" s="2936"/>
      <c r="L32" s="2908" t="s">
        <v>464</v>
      </c>
      <c r="M32" s="2908"/>
      <c r="N32" s="2936"/>
      <c r="O32" s="2908"/>
      <c r="P32" s="2908"/>
      <c r="Q32" s="2908"/>
      <c r="R32" s="2945" t="s">
        <v>465</v>
      </c>
      <c r="S32" s="2908"/>
      <c r="T32" s="2908"/>
      <c r="U32" s="2946"/>
      <c r="V32" s="2908"/>
      <c r="W32" s="2942" t="s">
        <v>461</v>
      </c>
    </row>
    <row r="33" spans="2:23">
      <c r="B33" s="2947"/>
      <c r="C33" s="2943"/>
      <c r="D33" s="2944" t="s">
        <v>466</v>
      </c>
      <c r="E33" s="2907"/>
      <c r="F33" s="2908"/>
      <c r="G33" s="2936"/>
      <c r="H33" s="2908" t="s">
        <v>467</v>
      </c>
      <c r="I33" s="2908"/>
      <c r="J33" s="2908"/>
      <c r="K33" s="2936"/>
      <c r="L33" s="2908" t="s">
        <v>468</v>
      </c>
      <c r="M33" s="2908"/>
      <c r="N33" s="2936"/>
      <c r="O33" s="2948"/>
      <c r="P33" s="2948"/>
      <c r="Q33" s="2948"/>
      <c r="R33" s="2949" t="s">
        <v>469</v>
      </c>
      <c r="S33" s="2948"/>
      <c r="T33" s="2948"/>
      <c r="U33" s="2948"/>
      <c r="V33" s="2948"/>
      <c r="W33" s="2942"/>
    </row>
    <row r="34" spans="2:23">
      <c r="B34" s="2947"/>
      <c r="C34" s="2943"/>
      <c r="D34" s="2907"/>
      <c r="E34" s="2907"/>
      <c r="F34" s="2908"/>
      <c r="G34" s="2936"/>
      <c r="H34" s="2908" t="s">
        <v>470</v>
      </c>
      <c r="I34" s="2908"/>
      <c r="J34" s="2908"/>
      <c r="K34" s="2936"/>
      <c r="L34" s="2908" t="s">
        <v>471</v>
      </c>
      <c r="M34" s="2908"/>
      <c r="N34" s="2936"/>
      <c r="O34" s="2948"/>
      <c r="P34" s="2948"/>
      <c r="Q34" s="2949"/>
      <c r="R34" s="2949" t="s">
        <v>472</v>
      </c>
      <c r="S34" s="2948"/>
      <c r="T34" s="2948"/>
      <c r="U34" s="2948"/>
      <c r="V34" s="2948"/>
      <c r="W34" s="2942"/>
    </row>
    <row r="35" spans="2:23">
      <c r="B35" s="2947"/>
      <c r="C35" s="2943"/>
      <c r="D35" s="2907"/>
      <c r="E35" s="2907"/>
      <c r="F35" s="2908"/>
      <c r="G35" s="2936"/>
      <c r="H35" s="2908"/>
      <c r="I35" s="2908"/>
      <c r="J35" s="2908"/>
      <c r="K35" s="2936"/>
      <c r="L35" s="2908"/>
      <c r="M35" s="2908"/>
      <c r="N35" s="2936"/>
      <c r="O35" s="2908"/>
      <c r="P35" s="2908"/>
      <c r="Q35" s="2950"/>
      <c r="R35" s="2948"/>
      <c r="S35" s="2948" t="s">
        <v>473</v>
      </c>
      <c r="T35" s="2948"/>
      <c r="U35" s="2948"/>
      <c r="V35" s="2948"/>
      <c r="W35" s="2942"/>
    </row>
    <row r="36" spans="2:23">
      <c r="B36" s="2947"/>
      <c r="C36" s="2943"/>
      <c r="D36" s="2907"/>
      <c r="E36" s="2907"/>
      <c r="F36" s="2908"/>
      <c r="G36" s="2936"/>
      <c r="H36" s="2908"/>
      <c r="I36" s="2908"/>
      <c r="J36" s="2908"/>
      <c r="K36" s="2936"/>
      <c r="L36" s="2908"/>
      <c r="M36" s="2908"/>
      <c r="N36" s="2936"/>
      <c r="O36" s="2908" t="s">
        <v>474</v>
      </c>
      <c r="P36" s="2908"/>
      <c r="Q36" s="2951"/>
      <c r="R36" s="2908" t="s">
        <v>475</v>
      </c>
      <c r="S36" s="2936"/>
      <c r="T36" s="2908"/>
      <c r="U36" s="2952" t="s">
        <v>476</v>
      </c>
      <c r="V36" s="2908"/>
      <c r="W36" s="2942"/>
    </row>
    <row r="37" spans="2:23" ht="3.75" customHeight="1">
      <c r="B37" s="2947"/>
      <c r="C37" s="2943"/>
      <c r="D37" s="2907"/>
      <c r="E37" s="2907"/>
      <c r="F37" s="2908"/>
      <c r="G37" s="2936"/>
      <c r="H37" s="2908"/>
      <c r="I37" s="2908"/>
      <c r="J37" s="2908"/>
      <c r="K37" s="2936"/>
      <c r="L37" s="2908"/>
      <c r="M37" s="2908"/>
      <c r="N37" s="2936"/>
      <c r="O37" s="2908"/>
      <c r="P37" s="2946"/>
      <c r="Q37" s="2953"/>
      <c r="R37" s="2908"/>
      <c r="S37" s="2936"/>
      <c r="T37" s="2908"/>
      <c r="U37" s="2946"/>
      <c r="V37" s="2908"/>
      <c r="W37" s="2942"/>
    </row>
    <row r="38" spans="2:23" ht="12.95" customHeight="1">
      <c r="B38" s="2954">
        <v>1</v>
      </c>
      <c r="C38" s="2955" t="s">
        <v>477</v>
      </c>
      <c r="D38" s="2955"/>
      <c r="E38" s="2956"/>
      <c r="F38" s="2957"/>
      <c r="G38" s="2958"/>
      <c r="H38" s="2957"/>
      <c r="I38" s="2957"/>
      <c r="J38" s="2957"/>
      <c r="K38" s="2958"/>
      <c r="L38" s="2957"/>
      <c r="M38" s="2957"/>
      <c r="N38" s="2958"/>
      <c r="O38" s="2957"/>
      <c r="P38" s="2958"/>
      <c r="Q38" s="2957"/>
      <c r="R38" s="2957"/>
      <c r="S38" s="2958"/>
      <c r="T38" s="2957"/>
      <c r="U38" s="2957"/>
      <c r="V38" s="2957"/>
      <c r="W38" s="2954">
        <v>1</v>
      </c>
    </row>
    <row r="39" spans="2:23" ht="12.95" customHeight="1">
      <c r="B39" s="2954">
        <v>2</v>
      </c>
      <c r="C39" s="2956" t="s">
        <v>478</v>
      </c>
      <c r="D39" s="2956"/>
      <c r="E39" s="2956"/>
      <c r="F39" s="2957"/>
      <c r="G39" s="2958"/>
      <c r="H39" s="2957" t="s">
        <v>479</v>
      </c>
      <c r="I39" s="2957"/>
      <c r="J39" s="2957"/>
      <c r="K39" s="2958"/>
      <c r="L39" s="2957"/>
      <c r="M39" s="2959">
        <v>16668997</v>
      </c>
      <c r="N39" s="2958"/>
      <c r="O39" s="2959"/>
      <c r="P39" s="2983">
        <v>16668997</v>
      </c>
      <c r="Q39" s="2957"/>
      <c r="R39" s="2957"/>
      <c r="S39" s="2958"/>
      <c r="T39" s="2957"/>
      <c r="U39" s="2960"/>
      <c r="V39" s="2957"/>
      <c r="W39" s="2954">
        <v>2</v>
      </c>
    </row>
    <row r="40" spans="2:23" ht="12.95" customHeight="1">
      <c r="B40" s="355">
        <v>3</v>
      </c>
      <c r="C40" s="356"/>
      <c r="D40" s="356"/>
      <c r="E40" s="356"/>
      <c r="F40" s="357"/>
      <c r="G40" s="358"/>
      <c r="H40" s="357"/>
      <c r="I40" s="357"/>
      <c r="J40" s="357"/>
      <c r="K40" s="358"/>
      <c r="L40" s="357"/>
      <c r="M40" s="357"/>
      <c r="N40" s="358"/>
      <c r="O40" s="357"/>
      <c r="P40" s="359"/>
      <c r="Q40" s="357"/>
      <c r="R40" s="357"/>
      <c r="S40" s="358"/>
      <c r="T40" s="357"/>
      <c r="U40" s="357"/>
      <c r="V40" s="357"/>
      <c r="W40" s="355">
        <v>3</v>
      </c>
    </row>
    <row r="41" spans="2:23" ht="12.95" customHeight="1">
      <c r="B41" s="355">
        <v>4</v>
      </c>
      <c r="C41" s="360"/>
      <c r="D41" s="360"/>
      <c r="E41" s="356"/>
      <c r="F41" s="357"/>
      <c r="G41" s="358"/>
      <c r="H41" s="357"/>
      <c r="I41" s="357"/>
      <c r="J41" s="357"/>
      <c r="K41" s="358"/>
      <c r="L41" s="357"/>
      <c r="M41" s="357"/>
      <c r="N41" s="358"/>
      <c r="O41" s="357"/>
      <c r="P41" s="359"/>
      <c r="Q41" s="357"/>
      <c r="R41" s="357"/>
      <c r="S41" s="358"/>
      <c r="T41" s="357"/>
      <c r="U41" s="357"/>
      <c r="V41" s="357"/>
      <c r="W41" s="355">
        <v>4</v>
      </c>
    </row>
    <row r="42" spans="2:23" ht="12.95" customHeight="1">
      <c r="B42" s="355">
        <v>5</v>
      </c>
      <c r="C42" s="356"/>
      <c r="D42" s="356"/>
      <c r="E42" s="356"/>
      <c r="F42" s="357"/>
      <c r="G42" s="358"/>
      <c r="H42" s="357"/>
      <c r="I42" s="357"/>
      <c r="J42" s="357"/>
      <c r="K42" s="358"/>
      <c r="L42" s="357"/>
      <c r="M42" s="357"/>
      <c r="N42" s="358"/>
      <c r="O42" s="357"/>
      <c r="P42" s="358"/>
      <c r="Q42" s="357"/>
      <c r="R42" s="357"/>
      <c r="S42" s="358"/>
      <c r="T42" s="357"/>
      <c r="U42" s="357"/>
      <c r="V42" s="357"/>
      <c r="W42" s="355">
        <v>5</v>
      </c>
    </row>
    <row r="43" spans="2:23" ht="12.95" customHeight="1">
      <c r="B43" s="355">
        <v>6</v>
      </c>
      <c r="C43" s="360"/>
      <c r="D43" s="360"/>
      <c r="E43" s="356"/>
      <c r="F43" s="357"/>
      <c r="G43" s="358"/>
      <c r="H43" s="357"/>
      <c r="I43" s="357"/>
      <c r="J43" s="357"/>
      <c r="K43" s="358"/>
      <c r="L43" s="357"/>
      <c r="M43" s="357"/>
      <c r="N43" s="358"/>
      <c r="O43" s="357"/>
      <c r="P43" s="359"/>
      <c r="Q43" s="357"/>
      <c r="R43" s="357"/>
      <c r="S43" s="358"/>
      <c r="T43" s="357"/>
      <c r="U43" s="357"/>
      <c r="V43" s="357"/>
      <c r="W43" s="355">
        <v>6</v>
      </c>
    </row>
    <row r="44" spans="2:23" ht="12.95" customHeight="1">
      <c r="B44" s="355">
        <v>7</v>
      </c>
      <c r="C44" s="356"/>
      <c r="D44" s="356"/>
      <c r="E44" s="356"/>
      <c r="F44" s="357"/>
      <c r="G44" s="358"/>
      <c r="H44" s="357"/>
      <c r="I44" s="357"/>
      <c r="J44" s="357"/>
      <c r="K44" s="358"/>
      <c r="L44" s="357"/>
      <c r="M44" s="361"/>
      <c r="N44" s="358"/>
      <c r="O44" s="357"/>
      <c r="P44" s="362"/>
      <c r="Q44" s="357"/>
      <c r="R44" s="357"/>
      <c r="S44" s="358"/>
      <c r="T44" s="357"/>
      <c r="U44" s="357"/>
      <c r="V44" s="357"/>
      <c r="W44" s="355">
        <v>7</v>
      </c>
    </row>
    <row r="45" spans="2:23" ht="12.95" customHeight="1">
      <c r="B45" s="355">
        <v>8</v>
      </c>
      <c r="C45" s="356"/>
      <c r="D45" s="356"/>
      <c r="E45" s="356"/>
      <c r="F45" s="357"/>
      <c r="G45" s="358"/>
      <c r="H45" s="357"/>
      <c r="I45" s="357"/>
      <c r="J45" s="357"/>
      <c r="K45" s="358"/>
      <c r="L45" s="357"/>
      <c r="M45" s="357"/>
      <c r="N45" s="358"/>
      <c r="O45" s="357"/>
      <c r="P45" s="358"/>
      <c r="Q45" s="357"/>
      <c r="R45" s="357"/>
      <c r="S45" s="358"/>
      <c r="T45" s="357"/>
      <c r="U45" s="357"/>
      <c r="V45" s="357"/>
      <c r="W45" s="355">
        <v>8</v>
      </c>
    </row>
    <row r="46" spans="2:23" ht="12.95" customHeight="1">
      <c r="B46" s="355">
        <v>9</v>
      </c>
      <c r="C46" s="363"/>
      <c r="D46" s="364"/>
      <c r="E46" s="364"/>
      <c r="F46" s="364"/>
      <c r="G46" s="364"/>
      <c r="H46" s="363"/>
      <c r="I46" s="364"/>
      <c r="J46" s="364"/>
      <c r="K46" s="365"/>
      <c r="L46" s="364"/>
      <c r="M46" s="364"/>
      <c r="N46" s="364"/>
      <c r="O46" s="363"/>
      <c r="P46" s="365"/>
      <c r="Q46" s="357"/>
      <c r="R46" s="357"/>
      <c r="S46" s="358"/>
      <c r="T46" s="357"/>
      <c r="U46" s="357"/>
      <c r="V46" s="357"/>
      <c r="W46" s="355">
        <v>9</v>
      </c>
    </row>
    <row r="47" spans="2:23" ht="12.95" customHeight="1">
      <c r="B47" s="355">
        <v>10</v>
      </c>
      <c r="H47" s="366"/>
      <c r="I47" s="367"/>
      <c r="J47" s="367"/>
      <c r="K47" s="368"/>
      <c r="O47" s="366"/>
      <c r="P47" s="368"/>
      <c r="Q47" s="357"/>
      <c r="R47" s="357"/>
      <c r="S47" s="358"/>
      <c r="T47" s="357"/>
      <c r="U47" s="357"/>
      <c r="V47" s="357"/>
      <c r="W47" s="355">
        <v>10</v>
      </c>
    </row>
    <row r="48" spans="2:23" ht="12.95" customHeight="1">
      <c r="B48" s="355">
        <v>11</v>
      </c>
      <c r="C48" s="356"/>
      <c r="D48" s="356"/>
      <c r="E48" s="356"/>
      <c r="F48" s="357"/>
      <c r="G48" s="358"/>
      <c r="H48" s="357"/>
      <c r="I48" s="357"/>
      <c r="J48" s="357"/>
      <c r="K48" s="358"/>
      <c r="L48" s="357"/>
      <c r="M48" s="357"/>
      <c r="N48" s="358"/>
      <c r="O48" s="357"/>
      <c r="P48" s="358"/>
      <c r="Q48" s="357"/>
      <c r="R48" s="357"/>
      <c r="S48" s="358"/>
      <c r="T48" s="357"/>
      <c r="U48" s="357"/>
      <c r="V48" s="357"/>
      <c r="W48" s="355">
        <v>11</v>
      </c>
    </row>
    <row r="49" spans="2:23" ht="12.95" customHeight="1">
      <c r="B49" s="355">
        <v>12</v>
      </c>
      <c r="C49" s="356"/>
      <c r="D49" s="356"/>
      <c r="E49" s="356"/>
      <c r="F49" s="357"/>
      <c r="G49" s="358"/>
      <c r="H49" s="357"/>
      <c r="I49" s="357"/>
      <c r="J49" s="357"/>
      <c r="K49" s="358"/>
      <c r="L49" s="357"/>
      <c r="M49" s="357"/>
      <c r="N49" s="358"/>
      <c r="O49" s="357"/>
      <c r="P49" s="358"/>
      <c r="Q49" s="357"/>
      <c r="R49" s="357"/>
      <c r="S49" s="358"/>
      <c r="T49" s="357"/>
      <c r="U49" s="357"/>
      <c r="V49" s="357"/>
      <c r="W49" s="355">
        <v>12</v>
      </c>
    </row>
    <row r="50" spans="2:23" ht="12.95" customHeight="1">
      <c r="B50" s="355">
        <v>13</v>
      </c>
      <c r="C50" s="356"/>
      <c r="D50" s="356"/>
      <c r="E50" s="356"/>
      <c r="F50" s="357"/>
      <c r="G50" s="358"/>
      <c r="H50" s="357"/>
      <c r="I50" s="357"/>
      <c r="J50" s="357"/>
      <c r="K50" s="358"/>
      <c r="L50" s="357"/>
      <c r="M50" s="357"/>
      <c r="N50" s="358"/>
      <c r="O50" s="357"/>
      <c r="P50" s="358"/>
      <c r="Q50" s="357"/>
      <c r="R50" s="357"/>
      <c r="S50" s="358"/>
      <c r="T50" s="357"/>
      <c r="U50" s="357"/>
      <c r="V50" s="357"/>
      <c r="W50" s="355">
        <v>13</v>
      </c>
    </row>
    <row r="51" spans="2:23" ht="12.95" customHeight="1">
      <c r="B51" s="355">
        <v>14</v>
      </c>
      <c r="C51" s="356"/>
      <c r="D51" s="356"/>
      <c r="E51" s="356"/>
      <c r="F51" s="357"/>
      <c r="G51" s="358"/>
      <c r="H51" s="357"/>
      <c r="I51" s="357"/>
      <c r="J51" s="357"/>
      <c r="K51" s="358"/>
      <c r="L51" s="357"/>
      <c r="M51" s="357"/>
      <c r="N51" s="358"/>
      <c r="O51" s="357"/>
      <c r="P51" s="358"/>
      <c r="Q51" s="357"/>
      <c r="R51" s="357"/>
      <c r="S51" s="358"/>
      <c r="T51" s="357"/>
      <c r="U51" s="357"/>
      <c r="V51" s="357"/>
      <c r="W51" s="355">
        <v>14</v>
      </c>
    </row>
    <row r="52" spans="2:23" ht="12.95" customHeight="1">
      <c r="B52" s="355">
        <v>15</v>
      </c>
      <c r="C52" s="356"/>
      <c r="D52" s="356"/>
      <c r="E52" s="356"/>
      <c r="F52" s="357"/>
      <c r="G52" s="358"/>
      <c r="H52" s="357"/>
      <c r="I52" s="357"/>
      <c r="J52" s="357"/>
      <c r="K52" s="358"/>
      <c r="L52" s="357"/>
      <c r="M52" s="357"/>
      <c r="N52" s="358"/>
      <c r="O52" s="357"/>
      <c r="P52" s="359"/>
      <c r="Q52" s="357"/>
      <c r="R52" s="357"/>
      <c r="S52" s="358"/>
      <c r="T52" s="357"/>
      <c r="U52" s="357"/>
      <c r="V52" s="357"/>
      <c r="W52" s="355">
        <v>15</v>
      </c>
    </row>
    <row r="53" spans="2:23" ht="12.95" customHeight="1">
      <c r="B53" s="355">
        <v>16</v>
      </c>
      <c r="C53" s="369"/>
      <c r="D53" s="356"/>
      <c r="E53" s="356"/>
      <c r="F53" s="357"/>
      <c r="G53" s="358"/>
      <c r="H53" s="357"/>
      <c r="I53" s="357"/>
      <c r="J53" s="357"/>
      <c r="K53" s="358"/>
      <c r="L53" s="357"/>
      <c r="M53" s="357"/>
      <c r="N53" s="358"/>
      <c r="O53" s="357"/>
      <c r="P53" s="358"/>
      <c r="Q53" s="357"/>
      <c r="R53" s="357"/>
      <c r="S53" s="358"/>
      <c r="T53" s="357"/>
      <c r="U53" s="357"/>
      <c r="V53" s="357"/>
      <c r="W53" s="355">
        <v>16</v>
      </c>
    </row>
    <row r="54" spans="2:23" ht="12.95" customHeight="1">
      <c r="B54" s="355">
        <v>17</v>
      </c>
      <c r="C54" s="356"/>
      <c r="D54" s="356"/>
      <c r="E54" s="356"/>
      <c r="F54" s="357"/>
      <c r="G54" s="358"/>
      <c r="H54" s="357"/>
      <c r="I54" s="357"/>
      <c r="J54" s="357"/>
      <c r="K54" s="358"/>
      <c r="L54" s="357"/>
      <c r="M54" s="357"/>
      <c r="N54" s="358"/>
      <c r="O54" s="357"/>
      <c r="P54" s="358"/>
      <c r="Q54" s="357"/>
      <c r="R54" s="357"/>
      <c r="S54" s="358"/>
      <c r="T54" s="357"/>
      <c r="U54" s="357"/>
      <c r="V54" s="357"/>
      <c r="W54" s="355">
        <v>17</v>
      </c>
    </row>
    <row r="55" spans="2:23" ht="12.95" customHeight="1">
      <c r="B55" s="355">
        <v>18</v>
      </c>
      <c r="C55" s="356"/>
      <c r="D55" s="356"/>
      <c r="E55" s="356"/>
      <c r="F55" s="357"/>
      <c r="G55" s="358"/>
      <c r="H55" s="357"/>
      <c r="I55" s="357"/>
      <c r="J55" s="357"/>
      <c r="K55" s="358"/>
      <c r="L55" s="357"/>
      <c r="M55" s="357"/>
      <c r="N55" s="358"/>
      <c r="O55" s="357"/>
      <c r="P55" s="358"/>
      <c r="Q55" s="357"/>
      <c r="R55" s="357"/>
      <c r="S55" s="358"/>
      <c r="T55" s="357"/>
      <c r="U55" s="357"/>
      <c r="V55" s="357"/>
      <c r="W55" s="355">
        <v>18</v>
      </c>
    </row>
    <row r="56" spans="2:23" ht="12.95" customHeight="1">
      <c r="B56" s="355">
        <v>19</v>
      </c>
      <c r="C56" s="356"/>
      <c r="D56" s="356"/>
      <c r="E56" s="356"/>
      <c r="F56" s="357"/>
      <c r="G56" s="358"/>
      <c r="H56" s="357"/>
      <c r="I56" s="357"/>
      <c r="J56" s="357"/>
      <c r="K56" s="358"/>
      <c r="L56" s="357"/>
      <c r="M56" s="357"/>
      <c r="N56" s="358"/>
      <c r="O56" s="357"/>
      <c r="P56" s="358"/>
      <c r="Q56" s="357"/>
      <c r="R56" s="357"/>
      <c r="S56" s="358"/>
      <c r="T56" s="357"/>
      <c r="U56" s="357"/>
      <c r="V56" s="357"/>
      <c r="W56" s="355">
        <v>19</v>
      </c>
    </row>
    <row r="57" spans="2:23" ht="12.95" customHeight="1">
      <c r="B57" s="355">
        <v>20</v>
      </c>
      <c r="C57" s="356"/>
      <c r="D57" s="356"/>
      <c r="E57" s="356"/>
      <c r="F57" s="357"/>
      <c r="G57" s="358"/>
      <c r="H57" s="357"/>
      <c r="I57" s="357"/>
      <c r="J57" s="357"/>
      <c r="K57" s="358"/>
      <c r="L57" s="357"/>
      <c r="M57" s="357"/>
      <c r="N57" s="358"/>
      <c r="O57" s="357"/>
      <c r="P57" s="358"/>
      <c r="Q57" s="357"/>
      <c r="R57" s="357"/>
      <c r="S57" s="358"/>
      <c r="T57" s="357"/>
      <c r="U57" s="357"/>
      <c r="V57" s="357"/>
      <c r="W57" s="355">
        <v>20</v>
      </c>
    </row>
    <row r="58" spans="2:23" ht="12.95" customHeight="1">
      <c r="B58" s="355">
        <v>21</v>
      </c>
      <c r="C58" s="356"/>
      <c r="D58" s="356"/>
      <c r="E58" s="356"/>
      <c r="F58" s="357"/>
      <c r="G58" s="358"/>
      <c r="H58" s="357"/>
      <c r="I58" s="357"/>
      <c r="J58" s="357"/>
      <c r="K58" s="358"/>
      <c r="L58" s="357"/>
      <c r="M58" s="357"/>
      <c r="N58" s="358"/>
      <c r="O58" s="357"/>
      <c r="P58" s="358"/>
      <c r="Q58" s="357"/>
      <c r="R58" s="357"/>
      <c r="S58" s="358"/>
      <c r="T58" s="357"/>
      <c r="U58" s="357"/>
      <c r="V58" s="357"/>
      <c r="W58" s="355">
        <v>21</v>
      </c>
    </row>
    <row r="59" spans="2:23" ht="12.95" customHeight="1">
      <c r="B59" s="355">
        <v>22</v>
      </c>
      <c r="C59" s="356"/>
      <c r="D59" s="356"/>
      <c r="E59" s="356"/>
      <c r="F59" s="357"/>
      <c r="G59" s="358"/>
      <c r="H59" s="357"/>
      <c r="I59" s="357"/>
      <c r="J59" s="357"/>
      <c r="K59" s="358"/>
      <c r="L59" s="357"/>
      <c r="M59" s="357"/>
      <c r="N59" s="358"/>
      <c r="O59" s="357"/>
      <c r="P59" s="358"/>
      <c r="Q59" s="357"/>
      <c r="R59" s="357"/>
      <c r="S59" s="358"/>
      <c r="T59" s="357"/>
      <c r="U59" s="357"/>
      <c r="V59" s="357"/>
      <c r="W59" s="355">
        <v>22</v>
      </c>
    </row>
    <row r="60" spans="2:23" ht="12.95" customHeight="1">
      <c r="B60" s="355">
        <v>23</v>
      </c>
      <c r="C60" s="356"/>
      <c r="D60" s="356"/>
      <c r="E60" s="356"/>
      <c r="F60" s="357"/>
      <c r="G60" s="358"/>
      <c r="H60" s="357"/>
      <c r="I60" s="357"/>
      <c r="J60" s="357"/>
      <c r="K60" s="358"/>
      <c r="L60" s="357"/>
      <c r="M60" s="357"/>
      <c r="N60" s="358"/>
      <c r="O60" s="357"/>
      <c r="P60" s="358"/>
      <c r="Q60" s="357"/>
      <c r="R60" s="357"/>
      <c r="S60" s="358"/>
      <c r="T60" s="357"/>
      <c r="U60" s="357"/>
      <c r="V60" s="357"/>
      <c r="W60" s="355">
        <v>23</v>
      </c>
    </row>
    <row r="61" spans="2:23" ht="12.95" customHeight="1">
      <c r="B61" s="355">
        <v>24</v>
      </c>
      <c r="C61" s="356"/>
      <c r="D61" s="356"/>
      <c r="E61" s="356"/>
      <c r="F61" s="357"/>
      <c r="G61" s="358"/>
      <c r="H61" s="357"/>
      <c r="I61" s="357"/>
      <c r="J61" s="357"/>
      <c r="K61" s="358"/>
      <c r="L61" s="357"/>
      <c r="M61" s="357"/>
      <c r="N61" s="358"/>
      <c r="O61" s="357"/>
      <c r="P61" s="358"/>
      <c r="Q61" s="357"/>
      <c r="R61" s="357"/>
      <c r="S61" s="358"/>
      <c r="T61" s="357"/>
      <c r="U61" s="357"/>
      <c r="V61" s="357"/>
      <c r="W61" s="355">
        <v>24</v>
      </c>
    </row>
    <row r="62" spans="2:23" ht="12.95" customHeight="1">
      <c r="B62" s="355">
        <v>25</v>
      </c>
      <c r="C62" s="356"/>
      <c r="D62" s="356"/>
      <c r="E62" s="356"/>
      <c r="F62" s="357"/>
      <c r="G62" s="358"/>
      <c r="H62" s="357"/>
      <c r="I62" s="357"/>
      <c r="J62" s="357"/>
      <c r="K62" s="358"/>
      <c r="L62" s="357"/>
      <c r="M62" s="357"/>
      <c r="N62" s="358"/>
      <c r="O62" s="357"/>
      <c r="P62" s="358"/>
      <c r="Q62" s="357"/>
      <c r="R62" s="357"/>
      <c r="S62" s="358"/>
      <c r="T62" s="357"/>
      <c r="U62" s="357"/>
      <c r="V62" s="357"/>
      <c r="W62" s="355">
        <v>25</v>
      </c>
    </row>
    <row r="63" spans="2:23" ht="12.95" customHeight="1">
      <c r="B63" s="355">
        <v>26</v>
      </c>
      <c r="C63" s="356"/>
      <c r="D63" s="356"/>
      <c r="E63" s="356"/>
      <c r="F63" s="357"/>
      <c r="G63" s="358"/>
      <c r="H63" s="357"/>
      <c r="I63" s="357"/>
      <c r="J63" s="357"/>
      <c r="K63" s="358"/>
      <c r="L63" s="357"/>
      <c r="M63" s="357"/>
      <c r="N63" s="358"/>
      <c r="O63" s="357"/>
      <c r="P63" s="358"/>
      <c r="Q63" s="357"/>
      <c r="R63" s="357"/>
      <c r="S63" s="358"/>
      <c r="T63" s="357"/>
      <c r="U63" s="357"/>
      <c r="V63" s="357"/>
      <c r="W63" s="355">
        <v>26</v>
      </c>
    </row>
    <row r="64" spans="2:23" ht="12.95" customHeight="1">
      <c r="B64" s="355">
        <v>27</v>
      </c>
      <c r="C64" s="356"/>
      <c r="D64" s="356"/>
      <c r="E64" s="356"/>
      <c r="F64" s="357"/>
      <c r="G64" s="358"/>
      <c r="H64" s="357"/>
      <c r="I64" s="357"/>
      <c r="J64" s="357"/>
      <c r="K64" s="358"/>
      <c r="L64" s="357"/>
      <c r="M64" s="357"/>
      <c r="N64" s="358"/>
      <c r="O64" s="357"/>
      <c r="P64" s="358"/>
      <c r="Q64" s="357"/>
      <c r="R64" s="357"/>
      <c r="S64" s="358"/>
      <c r="T64" s="357"/>
      <c r="U64" s="357"/>
      <c r="V64" s="357"/>
      <c r="W64" s="355">
        <v>27</v>
      </c>
    </row>
    <row r="65" spans="2:35" ht="12.95" customHeight="1">
      <c r="B65" s="355">
        <v>28</v>
      </c>
      <c r="C65" s="356"/>
      <c r="D65" s="356"/>
      <c r="E65" s="356"/>
      <c r="F65" s="357"/>
      <c r="G65" s="358"/>
      <c r="H65" s="357"/>
      <c r="I65" s="357"/>
      <c r="J65" s="357"/>
      <c r="K65" s="358"/>
      <c r="L65" s="357"/>
      <c r="M65" s="357"/>
      <c r="N65" s="358"/>
      <c r="O65" s="357"/>
      <c r="P65" s="358"/>
      <c r="Q65" s="357"/>
      <c r="R65" s="357"/>
      <c r="S65" s="358"/>
      <c r="T65" s="357"/>
      <c r="U65" s="357"/>
      <c r="V65" s="357"/>
      <c r="W65" s="355">
        <v>28</v>
      </c>
    </row>
    <row r="66" spans="2:35" ht="12.95" customHeight="1">
      <c r="B66" s="355">
        <v>29</v>
      </c>
      <c r="C66" s="356"/>
      <c r="D66" s="356"/>
      <c r="E66" s="356"/>
      <c r="F66" s="357"/>
      <c r="G66" s="358"/>
      <c r="H66" s="357"/>
      <c r="I66" s="357"/>
      <c r="J66" s="357"/>
      <c r="K66" s="358"/>
      <c r="L66" s="357"/>
      <c r="M66" s="357"/>
      <c r="N66" s="358"/>
      <c r="O66" s="357"/>
      <c r="P66" s="358"/>
      <c r="Q66" s="357"/>
      <c r="R66" s="357"/>
      <c r="S66" s="358"/>
      <c r="T66" s="357"/>
      <c r="U66" s="357"/>
      <c r="V66" s="357"/>
      <c r="W66" s="355">
        <v>29</v>
      </c>
    </row>
    <row r="67" spans="2:35" ht="12.95" customHeight="1">
      <c r="B67" s="355">
        <v>30</v>
      </c>
      <c r="C67" s="356"/>
      <c r="D67" s="356"/>
      <c r="E67" s="356"/>
      <c r="F67" s="357"/>
      <c r="G67" s="358"/>
      <c r="H67" s="357"/>
      <c r="I67" s="357"/>
      <c r="J67" s="357"/>
      <c r="K67" s="358"/>
      <c r="L67" s="357"/>
      <c r="M67" s="357"/>
      <c r="N67" s="358"/>
      <c r="O67" s="357"/>
      <c r="P67" s="358"/>
      <c r="Q67" s="357"/>
      <c r="R67" s="357"/>
      <c r="S67" s="358"/>
      <c r="T67" s="357"/>
      <c r="U67" s="357"/>
      <c r="V67" s="357"/>
      <c r="W67" s="355">
        <v>30</v>
      </c>
    </row>
    <row r="68" spans="2:35" ht="12.95" customHeight="1">
      <c r="B68" s="348" t="s">
        <v>388</v>
      </c>
      <c r="C68" s="350"/>
      <c r="D68" s="350"/>
      <c r="E68" s="350"/>
      <c r="F68" s="350"/>
      <c r="G68" s="350"/>
      <c r="H68" s="350"/>
      <c r="I68" s="350"/>
      <c r="J68" s="350"/>
      <c r="K68" s="350"/>
      <c r="L68" s="350"/>
      <c r="M68" s="350"/>
      <c r="N68" s="350"/>
      <c r="O68" s="350"/>
      <c r="P68" s="350"/>
      <c r="Q68" s="350"/>
      <c r="R68" s="350"/>
      <c r="S68" s="350"/>
      <c r="T68" s="350"/>
      <c r="U68" s="350"/>
      <c r="V68" s="350"/>
      <c r="W68" s="354"/>
    </row>
    <row r="70" spans="2:35">
      <c r="X70" s="346"/>
      <c r="Y70" s="346"/>
      <c r="Z70" s="346"/>
      <c r="AA70" s="346"/>
      <c r="AB70" s="346"/>
      <c r="AC70" s="346"/>
      <c r="AD70" s="346"/>
      <c r="AE70" s="346"/>
      <c r="AF70" s="346"/>
      <c r="AG70" s="346"/>
      <c r="AH70" s="346"/>
      <c r="AI70" s="346"/>
    </row>
    <row r="71" spans="2:35">
      <c r="X71" s="346"/>
      <c r="Y71" s="346"/>
      <c r="Z71" s="346"/>
      <c r="AA71" s="346"/>
      <c r="AB71" s="346"/>
      <c r="AC71" s="346"/>
      <c r="AD71" s="346"/>
      <c r="AE71" s="346"/>
      <c r="AF71" s="346"/>
      <c r="AG71" s="346"/>
      <c r="AH71" s="346"/>
      <c r="AI71" s="346"/>
    </row>
    <row r="72" spans="2:35">
      <c r="X72" s="346"/>
      <c r="Y72" s="346"/>
      <c r="Z72" s="346"/>
      <c r="AA72" s="346"/>
      <c r="AB72" s="346"/>
      <c r="AC72" s="346"/>
      <c r="AD72" s="346"/>
      <c r="AE72" s="346"/>
      <c r="AF72" s="346"/>
      <c r="AG72" s="346"/>
      <c r="AH72" s="346"/>
      <c r="AI72" s="346"/>
    </row>
    <row r="73" spans="2:35">
      <c r="X73" s="346"/>
      <c r="Y73" s="346"/>
      <c r="Z73" s="346"/>
      <c r="AA73" s="346"/>
      <c r="AB73" s="346"/>
      <c r="AC73" s="346"/>
      <c r="AD73" s="346"/>
      <c r="AE73" s="346"/>
      <c r="AF73" s="346"/>
      <c r="AG73" s="346"/>
      <c r="AH73" s="346"/>
      <c r="AI73" s="346"/>
    </row>
    <row r="74" spans="2:35">
      <c r="X74" s="346"/>
      <c r="Y74" s="346"/>
      <c r="Z74" s="346"/>
      <c r="AA74" s="346"/>
      <c r="AB74" s="346"/>
      <c r="AC74" s="346"/>
      <c r="AD74" s="346"/>
      <c r="AE74" s="346"/>
      <c r="AF74" s="346"/>
      <c r="AG74" s="346"/>
      <c r="AH74" s="346"/>
      <c r="AI74" s="346"/>
    </row>
    <row r="75" spans="2:35">
      <c r="X75" s="346"/>
      <c r="Y75" s="346"/>
      <c r="Z75" s="346"/>
      <c r="AA75" s="346"/>
      <c r="AB75" s="346"/>
      <c r="AC75" s="346"/>
      <c r="AD75" s="346"/>
      <c r="AE75" s="346"/>
      <c r="AF75" s="346"/>
      <c r="AG75" s="346"/>
      <c r="AH75" s="346"/>
      <c r="AI75" s="346"/>
    </row>
    <row r="76" spans="2:35">
      <c r="X76" s="346"/>
      <c r="Y76" s="346"/>
      <c r="Z76" s="346"/>
      <c r="AA76" s="346"/>
      <c r="AB76" s="346"/>
      <c r="AC76" s="346"/>
      <c r="AD76" s="346"/>
      <c r="AE76" s="346"/>
      <c r="AF76" s="346"/>
      <c r="AG76" s="346"/>
      <c r="AH76" s="346"/>
      <c r="AI76" s="346"/>
    </row>
    <row r="77" spans="2:35">
      <c r="X77" s="346"/>
      <c r="Y77" s="346"/>
      <c r="Z77" s="346"/>
      <c r="AA77" s="346"/>
      <c r="AB77" s="346"/>
      <c r="AC77" s="346"/>
      <c r="AD77" s="346"/>
      <c r="AE77" s="346"/>
      <c r="AF77" s="346"/>
      <c r="AG77" s="346"/>
      <c r="AH77" s="346"/>
      <c r="AI77" s="346"/>
    </row>
    <row r="78" spans="2:35">
      <c r="X78" s="346"/>
      <c r="Y78" s="346"/>
      <c r="Z78" s="346"/>
      <c r="AA78" s="346"/>
      <c r="AB78" s="346"/>
      <c r="AC78" s="346"/>
      <c r="AD78" s="346"/>
      <c r="AE78" s="346"/>
      <c r="AF78" s="346"/>
      <c r="AG78" s="346"/>
      <c r="AH78" s="346"/>
      <c r="AI78" s="346"/>
    </row>
    <row r="79" spans="2:35">
      <c r="X79" s="346"/>
      <c r="Y79" s="346"/>
      <c r="Z79" s="346"/>
      <c r="AA79" s="346"/>
      <c r="AB79" s="346"/>
      <c r="AC79" s="346"/>
      <c r="AD79" s="346"/>
      <c r="AE79" s="346"/>
      <c r="AF79" s="346"/>
      <c r="AG79" s="346"/>
      <c r="AH79" s="346"/>
      <c r="AI79" s="346"/>
    </row>
    <row r="80" spans="2:35">
      <c r="X80" s="346"/>
      <c r="Y80" s="346"/>
      <c r="Z80" s="346"/>
      <c r="AA80" s="346"/>
      <c r="AB80" s="346"/>
      <c r="AC80" s="346"/>
      <c r="AD80" s="346"/>
      <c r="AE80" s="346"/>
      <c r="AF80" s="346"/>
      <c r="AG80" s="346"/>
      <c r="AH80" s="346"/>
      <c r="AI80" s="346"/>
    </row>
    <row r="81" spans="24:35">
      <c r="X81" s="346"/>
      <c r="Y81" s="346"/>
      <c r="Z81" s="346"/>
      <c r="AA81" s="346"/>
      <c r="AB81" s="346"/>
      <c r="AC81" s="346"/>
      <c r="AD81" s="346"/>
      <c r="AE81" s="346"/>
      <c r="AF81" s="346"/>
      <c r="AG81" s="346"/>
      <c r="AH81" s="346"/>
      <c r="AI81" s="346"/>
    </row>
    <row r="82" spans="24:35">
      <c r="X82" s="346"/>
      <c r="Y82" s="346"/>
      <c r="Z82" s="346"/>
      <c r="AA82" s="346"/>
      <c r="AB82" s="346"/>
      <c r="AC82" s="346"/>
      <c r="AD82" s="346"/>
      <c r="AE82" s="346"/>
      <c r="AF82" s="346"/>
      <c r="AG82" s="346"/>
      <c r="AH82" s="346"/>
      <c r="AI82" s="346"/>
    </row>
    <row r="83" spans="24:35">
      <c r="X83" s="346"/>
      <c r="Y83" s="346"/>
      <c r="Z83" s="346"/>
      <c r="AA83" s="346"/>
      <c r="AB83" s="346"/>
      <c r="AC83" s="346"/>
      <c r="AD83" s="346"/>
      <c r="AE83" s="346"/>
      <c r="AF83" s="346"/>
      <c r="AG83" s="346"/>
      <c r="AH83" s="346"/>
      <c r="AI83" s="346"/>
    </row>
    <row r="84" spans="24:35">
      <c r="X84" s="346"/>
      <c r="Y84" s="346"/>
      <c r="Z84" s="346"/>
      <c r="AA84" s="346"/>
      <c r="AB84" s="346"/>
      <c r="AC84" s="346"/>
      <c r="AD84" s="346"/>
      <c r="AE84" s="346"/>
      <c r="AF84" s="346"/>
      <c r="AG84" s="346"/>
      <c r="AH84" s="346"/>
      <c r="AI84" s="346"/>
    </row>
    <row r="85" spans="24:35">
      <c r="X85" s="346"/>
      <c r="Y85" s="346"/>
      <c r="Z85" s="346"/>
      <c r="AA85" s="346"/>
      <c r="AB85" s="346"/>
      <c r="AC85" s="346"/>
      <c r="AD85" s="346"/>
      <c r="AE85" s="346"/>
      <c r="AF85" s="346"/>
      <c r="AG85" s="346"/>
      <c r="AH85" s="346"/>
      <c r="AI85" s="346"/>
    </row>
    <row r="86" spans="24:35">
      <c r="X86" s="346"/>
      <c r="Y86" s="346"/>
      <c r="Z86" s="346"/>
      <c r="AA86" s="346"/>
      <c r="AB86" s="346"/>
      <c r="AC86" s="346"/>
      <c r="AD86" s="346"/>
      <c r="AE86" s="346"/>
      <c r="AF86" s="346"/>
      <c r="AG86" s="346"/>
      <c r="AH86" s="346"/>
      <c r="AI86" s="346"/>
    </row>
    <row r="87" spans="24:35">
      <c r="X87" s="346"/>
      <c r="Y87" s="346"/>
      <c r="Z87" s="346"/>
      <c r="AA87" s="346"/>
      <c r="AB87" s="346"/>
      <c r="AC87" s="346"/>
      <c r="AD87" s="346"/>
      <c r="AE87" s="346"/>
      <c r="AF87" s="346"/>
      <c r="AG87" s="346"/>
      <c r="AH87" s="346"/>
      <c r="AI87" s="346"/>
    </row>
    <row r="88" spans="24:35">
      <c r="X88" s="346"/>
      <c r="Y88" s="346"/>
      <c r="Z88" s="346"/>
      <c r="AA88" s="346"/>
      <c r="AB88" s="346"/>
      <c r="AC88" s="346"/>
      <c r="AD88" s="346"/>
      <c r="AE88" s="346"/>
      <c r="AF88" s="346"/>
      <c r="AG88" s="346"/>
      <c r="AH88" s="346"/>
      <c r="AI88" s="346"/>
    </row>
    <row r="89" spans="24:35">
      <c r="X89" s="346"/>
      <c r="Y89" s="346"/>
      <c r="Z89" s="346"/>
      <c r="AA89" s="346"/>
      <c r="AB89" s="346"/>
      <c r="AC89" s="346"/>
      <c r="AD89" s="346"/>
      <c r="AE89" s="346"/>
      <c r="AF89" s="346"/>
      <c r="AG89" s="346"/>
      <c r="AH89" s="346"/>
      <c r="AI89" s="346"/>
    </row>
    <row r="90" spans="24:35">
      <c r="X90" s="346"/>
      <c r="Y90" s="346"/>
      <c r="Z90" s="346"/>
      <c r="AA90" s="346"/>
      <c r="AB90" s="346"/>
      <c r="AC90" s="346"/>
      <c r="AD90" s="346"/>
      <c r="AE90" s="346"/>
      <c r="AF90" s="346"/>
      <c r="AG90" s="346"/>
      <c r="AH90" s="346"/>
      <c r="AI90" s="346"/>
    </row>
    <row r="91" spans="24:35">
      <c r="X91" s="346"/>
      <c r="Y91" s="346"/>
      <c r="Z91" s="346"/>
      <c r="AA91" s="346"/>
      <c r="AB91" s="346"/>
      <c r="AC91" s="346"/>
      <c r="AD91" s="346"/>
      <c r="AE91" s="346"/>
      <c r="AF91" s="346"/>
      <c r="AG91" s="346"/>
      <c r="AH91" s="346"/>
      <c r="AI91" s="346"/>
    </row>
    <row r="92" spans="24:35">
      <c r="X92" s="346"/>
      <c r="Y92" s="346"/>
      <c r="Z92" s="346"/>
      <c r="AA92" s="346"/>
      <c r="AB92" s="346"/>
      <c r="AC92" s="346"/>
      <c r="AD92" s="346"/>
      <c r="AE92" s="346"/>
      <c r="AF92" s="346"/>
      <c r="AG92" s="346"/>
      <c r="AH92" s="346"/>
      <c r="AI92" s="346"/>
    </row>
    <row r="93" spans="24:35">
      <c r="X93" s="346"/>
      <c r="Y93" s="346"/>
      <c r="Z93" s="346"/>
      <c r="AA93" s="346"/>
      <c r="AB93" s="346"/>
      <c r="AC93" s="346"/>
      <c r="AD93" s="346"/>
      <c r="AE93" s="346"/>
      <c r="AF93" s="346"/>
      <c r="AG93" s="346"/>
      <c r="AH93" s="346"/>
      <c r="AI93" s="346"/>
    </row>
    <row r="94" spans="24:35">
      <c r="X94" s="346"/>
      <c r="Y94" s="346"/>
      <c r="Z94" s="346"/>
      <c r="AA94" s="346"/>
      <c r="AB94" s="346"/>
      <c r="AC94" s="346"/>
      <c r="AD94" s="346"/>
      <c r="AE94" s="346"/>
      <c r="AF94" s="346"/>
      <c r="AG94" s="346"/>
      <c r="AH94" s="346"/>
      <c r="AI94" s="346"/>
    </row>
    <row r="95" spans="24:35">
      <c r="X95" s="346"/>
      <c r="Y95" s="346"/>
      <c r="Z95" s="346"/>
      <c r="AA95" s="346"/>
      <c r="AB95" s="346"/>
      <c r="AC95" s="346"/>
      <c r="AD95" s="346"/>
      <c r="AE95" s="346"/>
      <c r="AF95" s="346"/>
      <c r="AG95" s="346"/>
      <c r="AH95" s="346"/>
      <c r="AI95" s="346"/>
    </row>
    <row r="96" spans="24:35">
      <c r="X96" s="346"/>
      <c r="Y96" s="346"/>
      <c r="Z96" s="346"/>
      <c r="AA96" s="346"/>
      <c r="AB96" s="346"/>
      <c r="AC96" s="346"/>
      <c r="AD96" s="346"/>
      <c r="AE96" s="346"/>
      <c r="AF96" s="346"/>
      <c r="AG96" s="346"/>
      <c r="AH96" s="346"/>
      <c r="AI96" s="346"/>
    </row>
    <row r="97" spans="24:35">
      <c r="X97" s="346"/>
      <c r="Y97" s="346"/>
      <c r="Z97" s="346"/>
      <c r="AA97" s="346"/>
      <c r="AB97" s="346"/>
      <c r="AC97" s="346"/>
      <c r="AD97" s="346"/>
      <c r="AE97" s="346"/>
      <c r="AF97" s="346"/>
      <c r="AG97" s="346"/>
      <c r="AH97" s="346"/>
      <c r="AI97" s="346"/>
    </row>
    <row r="98" spans="24:35">
      <c r="X98" s="346"/>
      <c r="Y98" s="346"/>
      <c r="Z98" s="346"/>
      <c r="AA98" s="346"/>
      <c r="AB98" s="346"/>
      <c r="AC98" s="346"/>
      <c r="AD98" s="346"/>
      <c r="AE98" s="346"/>
      <c r="AF98" s="346"/>
      <c r="AG98" s="346"/>
      <c r="AH98" s="346"/>
      <c r="AI98" s="346"/>
    </row>
    <row r="99" spans="24:35">
      <c r="X99" s="346"/>
      <c r="Y99" s="346"/>
      <c r="Z99" s="346"/>
      <c r="AA99" s="346"/>
      <c r="AB99" s="346"/>
      <c r="AC99" s="346"/>
      <c r="AD99" s="346"/>
      <c r="AE99" s="346"/>
      <c r="AF99" s="346"/>
      <c r="AG99" s="346"/>
      <c r="AH99" s="346"/>
      <c r="AI99" s="346"/>
    </row>
    <row r="100" spans="24:35">
      <c r="X100" s="346"/>
      <c r="Y100" s="346"/>
      <c r="Z100" s="346"/>
      <c r="AA100" s="346"/>
      <c r="AB100" s="346"/>
      <c r="AC100" s="346"/>
      <c r="AD100" s="346"/>
      <c r="AE100" s="346"/>
      <c r="AF100" s="346"/>
      <c r="AG100" s="346"/>
      <c r="AH100" s="346"/>
      <c r="AI100" s="346"/>
    </row>
    <row r="101" spans="24:35">
      <c r="X101" s="346"/>
      <c r="Y101" s="346"/>
      <c r="Z101" s="346"/>
      <c r="AA101" s="346"/>
      <c r="AB101" s="346"/>
      <c r="AC101" s="346"/>
      <c r="AD101" s="346"/>
      <c r="AE101" s="346"/>
      <c r="AF101" s="346"/>
      <c r="AG101" s="346"/>
      <c r="AH101" s="346"/>
      <c r="AI101" s="346"/>
    </row>
    <row r="102" spans="24:35">
      <c r="X102" s="346"/>
      <c r="Y102" s="346"/>
      <c r="Z102" s="346"/>
      <c r="AA102" s="346"/>
      <c r="AB102" s="346"/>
      <c r="AC102" s="346"/>
      <c r="AD102" s="346"/>
      <c r="AE102" s="346"/>
      <c r="AF102" s="346"/>
      <c r="AG102" s="346"/>
      <c r="AH102" s="346"/>
      <c r="AI102" s="346"/>
    </row>
    <row r="103" spans="24:35">
      <c r="X103" s="346"/>
      <c r="Y103" s="346"/>
      <c r="Z103" s="346"/>
      <c r="AA103" s="346"/>
      <c r="AB103" s="346"/>
      <c r="AC103" s="346"/>
      <c r="AD103" s="346"/>
      <c r="AE103" s="346"/>
      <c r="AF103" s="346"/>
      <c r="AG103" s="346"/>
      <c r="AH103" s="346"/>
      <c r="AI103" s="346"/>
    </row>
    <row r="104" spans="24:35">
      <c r="X104" s="346"/>
      <c r="Y104" s="346"/>
      <c r="Z104" s="346"/>
      <c r="AA104" s="346"/>
      <c r="AB104" s="346"/>
      <c r="AC104" s="346"/>
      <c r="AD104" s="346"/>
      <c r="AE104" s="346"/>
      <c r="AF104" s="346"/>
      <c r="AG104" s="346"/>
      <c r="AH104" s="346"/>
      <c r="AI104" s="346"/>
    </row>
    <row r="105" spans="24:35">
      <c r="X105" s="346"/>
      <c r="Y105" s="346"/>
      <c r="Z105" s="346"/>
      <c r="AA105" s="346"/>
      <c r="AB105" s="346"/>
      <c r="AC105" s="346"/>
      <c r="AD105" s="346"/>
      <c r="AE105" s="346"/>
      <c r="AF105" s="346"/>
      <c r="AG105" s="346"/>
      <c r="AH105" s="346"/>
      <c r="AI105" s="346"/>
    </row>
    <row r="106" spans="24:35">
      <c r="X106" s="346"/>
      <c r="Y106" s="346"/>
      <c r="Z106" s="346"/>
      <c r="AA106" s="346"/>
      <c r="AB106" s="346"/>
      <c r="AC106" s="346"/>
      <c r="AD106" s="346"/>
      <c r="AE106" s="346"/>
      <c r="AF106" s="346"/>
      <c r="AG106" s="346"/>
      <c r="AH106" s="346"/>
      <c r="AI106" s="346"/>
    </row>
    <row r="107" spans="24:35">
      <c r="X107" s="346"/>
      <c r="Y107" s="346"/>
      <c r="Z107" s="346"/>
      <c r="AA107" s="346"/>
      <c r="AB107" s="346"/>
      <c r="AC107" s="346"/>
      <c r="AD107" s="346"/>
      <c r="AE107" s="346"/>
      <c r="AF107" s="346"/>
      <c r="AG107" s="346"/>
      <c r="AH107" s="346"/>
      <c r="AI107" s="346"/>
    </row>
    <row r="108" spans="24:35">
      <c r="X108" s="346"/>
      <c r="Y108" s="346"/>
      <c r="Z108" s="346"/>
      <c r="AA108" s="346"/>
      <c r="AB108" s="346"/>
      <c r="AC108" s="346"/>
      <c r="AD108" s="346"/>
      <c r="AE108" s="346"/>
      <c r="AF108" s="346"/>
      <c r="AG108" s="346"/>
      <c r="AH108" s="346"/>
      <c r="AI108" s="346"/>
    </row>
    <row r="109" spans="24:35">
      <c r="X109" s="346"/>
      <c r="Y109" s="346"/>
      <c r="Z109" s="346"/>
      <c r="AA109" s="346"/>
      <c r="AB109" s="346"/>
      <c r="AC109" s="346"/>
      <c r="AD109" s="346"/>
      <c r="AE109" s="346"/>
      <c r="AF109" s="346"/>
      <c r="AG109" s="346"/>
      <c r="AH109" s="346"/>
      <c r="AI109" s="346"/>
    </row>
    <row r="110" spans="24:35">
      <c r="X110" s="346"/>
      <c r="Y110" s="346"/>
      <c r="Z110" s="346"/>
      <c r="AA110" s="346"/>
      <c r="AB110" s="346"/>
      <c r="AC110" s="346"/>
      <c r="AD110" s="346"/>
      <c r="AE110" s="346"/>
      <c r="AF110" s="346"/>
      <c r="AG110" s="346"/>
      <c r="AH110" s="346"/>
      <c r="AI110" s="346"/>
    </row>
    <row r="111" spans="24:35">
      <c r="X111" s="346"/>
      <c r="Y111" s="346"/>
      <c r="Z111" s="346"/>
      <c r="AA111" s="346"/>
      <c r="AB111" s="346"/>
      <c r="AC111" s="346"/>
      <c r="AD111" s="346"/>
      <c r="AE111" s="346"/>
      <c r="AF111" s="346"/>
      <c r="AG111" s="346"/>
      <c r="AH111" s="346"/>
      <c r="AI111" s="346"/>
    </row>
    <row r="112" spans="24:35">
      <c r="X112" s="346"/>
      <c r="Y112" s="346"/>
      <c r="Z112" s="346"/>
      <c r="AA112" s="346"/>
      <c r="AB112" s="346"/>
      <c r="AC112" s="346"/>
      <c r="AD112" s="346"/>
      <c r="AE112" s="346"/>
      <c r="AF112" s="346"/>
      <c r="AG112" s="346"/>
      <c r="AH112" s="346"/>
      <c r="AI112" s="346"/>
    </row>
    <row r="113" spans="24:35">
      <c r="X113" s="346"/>
      <c r="Y113" s="346"/>
      <c r="Z113" s="346"/>
      <c r="AA113" s="346"/>
      <c r="AB113" s="346"/>
      <c r="AC113" s="346"/>
      <c r="AD113" s="346"/>
      <c r="AE113" s="346"/>
      <c r="AF113" s="346"/>
      <c r="AG113" s="346"/>
      <c r="AH113" s="346"/>
      <c r="AI113" s="346"/>
    </row>
    <row r="114" spans="24:35">
      <c r="X114" s="346"/>
      <c r="Y114" s="346"/>
      <c r="Z114" s="346"/>
      <c r="AA114" s="346"/>
      <c r="AB114" s="346"/>
      <c r="AC114" s="346"/>
      <c r="AD114" s="346"/>
      <c r="AE114" s="346"/>
      <c r="AF114" s="346"/>
      <c r="AG114" s="346"/>
      <c r="AH114" s="346"/>
      <c r="AI114" s="346"/>
    </row>
    <row r="115" spans="24:35">
      <c r="X115" s="346"/>
      <c r="Y115" s="346"/>
      <c r="Z115" s="346"/>
      <c r="AA115" s="346"/>
      <c r="AB115" s="346"/>
      <c r="AC115" s="346"/>
      <c r="AD115" s="346"/>
      <c r="AE115" s="346"/>
      <c r="AF115" s="346"/>
      <c r="AG115" s="346"/>
      <c r="AH115" s="346"/>
      <c r="AI115" s="346"/>
    </row>
    <row r="116" spans="24:35">
      <c r="X116" s="346"/>
      <c r="Y116" s="346"/>
      <c r="Z116" s="346"/>
      <c r="AA116" s="346"/>
      <c r="AB116" s="346"/>
      <c r="AC116" s="346"/>
      <c r="AD116" s="346"/>
      <c r="AE116" s="346"/>
      <c r="AF116" s="346"/>
      <c r="AG116" s="346"/>
      <c r="AH116" s="346"/>
      <c r="AI116" s="346"/>
    </row>
    <row r="117" spans="24:35">
      <c r="X117" s="346"/>
      <c r="Y117" s="346"/>
      <c r="Z117" s="346"/>
      <c r="AA117" s="346"/>
      <c r="AB117" s="346"/>
      <c r="AC117" s="346"/>
      <c r="AD117" s="346"/>
      <c r="AE117" s="346"/>
      <c r="AF117" s="346"/>
      <c r="AG117" s="346"/>
      <c r="AH117" s="346"/>
      <c r="AI117" s="346"/>
    </row>
    <row r="118" spans="24:35">
      <c r="X118" s="346"/>
      <c r="Y118" s="346"/>
      <c r="Z118" s="346"/>
      <c r="AA118" s="346"/>
      <c r="AB118" s="346"/>
      <c r="AC118" s="346"/>
      <c r="AD118" s="346"/>
      <c r="AE118" s="346"/>
      <c r="AF118" s="346"/>
      <c r="AG118" s="346"/>
      <c r="AH118" s="346"/>
      <c r="AI118" s="346"/>
    </row>
    <row r="119" spans="24:35">
      <c r="X119" s="346"/>
      <c r="Y119" s="346"/>
      <c r="Z119" s="346"/>
      <c r="AA119" s="346"/>
      <c r="AB119" s="346"/>
      <c r="AC119" s="346"/>
      <c r="AD119" s="346"/>
      <c r="AE119" s="346"/>
      <c r="AF119" s="346"/>
      <c r="AG119" s="346"/>
      <c r="AH119" s="346"/>
      <c r="AI119" s="346"/>
    </row>
    <row r="120" spans="24:35">
      <c r="X120" s="346"/>
      <c r="Y120" s="346"/>
      <c r="Z120" s="346"/>
      <c r="AA120" s="346"/>
      <c r="AB120" s="346"/>
      <c r="AC120" s="346"/>
      <c r="AD120" s="346"/>
      <c r="AE120" s="346"/>
      <c r="AF120" s="346"/>
      <c r="AG120" s="346"/>
      <c r="AH120" s="346"/>
      <c r="AI120" s="346"/>
    </row>
    <row r="121" spans="24:35">
      <c r="X121" s="346"/>
      <c r="Y121" s="346"/>
      <c r="Z121" s="346"/>
      <c r="AA121" s="346"/>
      <c r="AB121" s="346"/>
      <c r="AC121" s="346"/>
      <c r="AD121" s="346"/>
      <c r="AE121" s="346"/>
      <c r="AF121" s="346"/>
      <c r="AG121" s="346"/>
      <c r="AH121" s="346"/>
      <c r="AI121" s="346"/>
    </row>
    <row r="122" spans="24:35">
      <c r="X122" s="346"/>
      <c r="Y122" s="346"/>
      <c r="Z122" s="346"/>
      <c r="AA122" s="346"/>
      <c r="AB122" s="346"/>
      <c r="AC122" s="346"/>
      <c r="AD122" s="346"/>
      <c r="AE122" s="346"/>
      <c r="AF122" s="346"/>
      <c r="AG122" s="346"/>
      <c r="AH122" s="346"/>
      <c r="AI122" s="346"/>
    </row>
    <row r="123" spans="24:35">
      <c r="X123" s="346"/>
      <c r="Y123" s="346"/>
      <c r="Z123" s="346"/>
      <c r="AA123" s="346"/>
      <c r="AB123" s="346"/>
      <c r="AC123" s="346"/>
      <c r="AD123" s="346"/>
      <c r="AE123" s="346"/>
      <c r="AF123" s="346"/>
      <c r="AG123" s="346"/>
      <c r="AH123" s="346"/>
      <c r="AI123" s="346"/>
    </row>
    <row r="124" spans="24:35">
      <c r="X124" s="346"/>
      <c r="Y124" s="346"/>
      <c r="Z124" s="346"/>
      <c r="AA124" s="346"/>
      <c r="AB124" s="346"/>
      <c r="AC124" s="346"/>
      <c r="AD124" s="346"/>
      <c r="AE124" s="346"/>
      <c r="AF124" s="346"/>
      <c r="AG124" s="346"/>
      <c r="AH124" s="346"/>
      <c r="AI124" s="346"/>
    </row>
    <row r="125" spans="24:35">
      <c r="X125" s="346"/>
      <c r="Y125" s="346"/>
      <c r="Z125" s="346"/>
      <c r="AA125" s="346"/>
      <c r="AB125" s="346"/>
      <c r="AC125" s="346"/>
      <c r="AD125" s="346"/>
      <c r="AE125" s="346"/>
      <c r="AF125" s="346"/>
      <c r="AG125" s="346"/>
      <c r="AH125" s="346"/>
      <c r="AI125" s="346"/>
    </row>
    <row r="126" spans="24:35">
      <c r="X126" s="346"/>
      <c r="Y126" s="346"/>
      <c r="Z126" s="346"/>
      <c r="AA126" s="346"/>
      <c r="AB126" s="346"/>
      <c r="AC126" s="346"/>
      <c r="AD126" s="346"/>
      <c r="AE126" s="346"/>
      <c r="AF126" s="346"/>
      <c r="AG126" s="346"/>
      <c r="AH126" s="346"/>
      <c r="AI126" s="346"/>
    </row>
    <row r="127" spans="24:35">
      <c r="X127" s="346"/>
      <c r="Y127" s="346"/>
      <c r="Z127" s="346"/>
      <c r="AA127" s="346"/>
      <c r="AB127" s="346"/>
      <c r="AC127" s="346"/>
      <c r="AD127" s="346"/>
      <c r="AE127" s="346"/>
      <c r="AF127" s="346"/>
      <c r="AG127" s="346"/>
      <c r="AH127" s="346"/>
      <c r="AI127" s="346"/>
    </row>
    <row r="128" spans="24:35">
      <c r="X128" s="346"/>
      <c r="Y128" s="346"/>
      <c r="Z128" s="346"/>
      <c r="AA128" s="346"/>
      <c r="AB128" s="346"/>
      <c r="AC128" s="346"/>
      <c r="AD128" s="346"/>
      <c r="AE128" s="346"/>
      <c r="AF128" s="346"/>
      <c r="AG128" s="346"/>
      <c r="AH128" s="346"/>
      <c r="AI128" s="346"/>
    </row>
    <row r="129" spans="24:35">
      <c r="X129" s="346"/>
      <c r="Y129" s="346"/>
      <c r="Z129" s="346"/>
      <c r="AA129" s="346"/>
      <c r="AB129" s="346"/>
      <c r="AC129" s="346"/>
      <c r="AD129" s="346"/>
      <c r="AE129" s="346"/>
      <c r="AF129" s="346"/>
      <c r="AG129" s="346"/>
      <c r="AH129" s="346"/>
      <c r="AI129" s="346"/>
    </row>
    <row r="130" spans="24:35">
      <c r="X130" s="346"/>
      <c r="Y130" s="346"/>
      <c r="Z130" s="346"/>
      <c r="AA130" s="346"/>
      <c r="AB130" s="346"/>
      <c r="AC130" s="346"/>
      <c r="AD130" s="346"/>
      <c r="AE130" s="346"/>
      <c r="AF130" s="346"/>
      <c r="AG130" s="346"/>
      <c r="AH130" s="346"/>
      <c r="AI130" s="346"/>
    </row>
    <row r="131" spans="24:35">
      <c r="X131" s="346"/>
      <c r="Y131" s="346"/>
      <c r="Z131" s="346"/>
      <c r="AA131" s="346"/>
      <c r="AB131" s="346"/>
      <c r="AC131" s="346"/>
      <c r="AD131" s="346"/>
      <c r="AE131" s="346"/>
      <c r="AF131" s="346"/>
      <c r="AG131" s="346"/>
      <c r="AH131" s="346"/>
      <c r="AI131" s="346"/>
    </row>
    <row r="132" spans="24:35">
      <c r="X132" s="346"/>
      <c r="Y132" s="346"/>
      <c r="Z132" s="346"/>
      <c r="AA132" s="346"/>
      <c r="AB132" s="346"/>
      <c r="AC132" s="346"/>
      <c r="AD132" s="346"/>
      <c r="AE132" s="346"/>
      <c r="AF132" s="346"/>
      <c r="AG132" s="346"/>
      <c r="AH132" s="346"/>
      <c r="AI132" s="346"/>
    </row>
    <row r="133" spans="24:35">
      <c r="X133" s="346"/>
      <c r="Y133" s="346"/>
      <c r="Z133" s="346"/>
      <c r="AA133" s="346"/>
      <c r="AB133" s="346"/>
      <c r="AC133" s="346"/>
      <c r="AD133" s="346"/>
      <c r="AE133" s="346"/>
      <c r="AF133" s="346"/>
      <c r="AG133" s="346"/>
      <c r="AH133" s="346"/>
      <c r="AI133" s="346"/>
    </row>
    <row r="134" spans="24:35">
      <c r="X134" s="346"/>
      <c r="Y134" s="346"/>
      <c r="Z134" s="346"/>
      <c r="AA134" s="346"/>
      <c r="AB134" s="346"/>
      <c r="AC134" s="346"/>
      <c r="AD134" s="346"/>
      <c r="AE134" s="346"/>
      <c r="AF134" s="346"/>
      <c r="AG134" s="346"/>
      <c r="AH134" s="346"/>
      <c r="AI134" s="346"/>
    </row>
    <row r="135" spans="24:35">
      <c r="X135" s="346"/>
      <c r="Y135" s="346"/>
      <c r="Z135" s="346"/>
      <c r="AA135" s="346"/>
      <c r="AB135" s="346"/>
      <c r="AC135" s="346"/>
      <c r="AD135" s="346"/>
      <c r="AE135" s="346"/>
      <c r="AF135" s="346"/>
      <c r="AG135" s="346"/>
      <c r="AH135" s="346"/>
      <c r="AI135" s="346"/>
    </row>
    <row r="146" spans="1:35" ht="12.95" customHeight="1"/>
    <row r="147" spans="1:35" ht="12.95" customHeight="1"/>
    <row r="151" spans="1:35">
      <c r="A151" s="353"/>
    </row>
    <row r="155" spans="1:35" ht="12.95" customHeight="1">
      <c r="B155" s="353"/>
      <c r="C155" s="353"/>
      <c r="D155" s="353"/>
      <c r="E155" s="353"/>
      <c r="F155" s="353"/>
      <c r="G155" s="353"/>
      <c r="H155" s="353"/>
      <c r="I155" s="353"/>
      <c r="J155" s="353"/>
      <c r="K155" s="353"/>
      <c r="L155" s="353"/>
      <c r="M155" s="353"/>
      <c r="N155" s="353"/>
      <c r="O155" s="353"/>
      <c r="P155" s="353"/>
      <c r="Q155" s="353"/>
      <c r="R155" s="353"/>
      <c r="S155" s="353"/>
      <c r="T155" s="353"/>
      <c r="U155" s="353"/>
      <c r="V155" s="353"/>
      <c r="W155" s="353"/>
    </row>
    <row r="156" spans="1:35" s="353" customFormat="1" ht="12.95" customHeight="1">
      <c r="A156" s="347"/>
      <c r="B156" s="347"/>
      <c r="C156" s="347"/>
      <c r="D156" s="347"/>
      <c r="E156" s="347"/>
      <c r="F156" s="347"/>
      <c r="G156" s="347"/>
      <c r="H156" s="347"/>
      <c r="I156" s="347"/>
      <c r="J156" s="347"/>
      <c r="K156" s="347"/>
      <c r="L156" s="347"/>
      <c r="M156" s="347"/>
      <c r="N156" s="347"/>
      <c r="O156" s="347"/>
      <c r="P156" s="347"/>
      <c r="Q156" s="347"/>
      <c r="R156" s="347"/>
      <c r="S156" s="347"/>
      <c r="T156" s="347"/>
      <c r="U156" s="347"/>
      <c r="V156" s="347"/>
      <c r="W156" s="347"/>
      <c r="X156" s="347"/>
      <c r="Y156" s="347"/>
      <c r="Z156" s="347"/>
      <c r="AA156" s="347"/>
      <c r="AB156" s="347"/>
      <c r="AC156" s="347"/>
      <c r="AD156" s="347"/>
      <c r="AE156" s="347"/>
      <c r="AF156" s="347"/>
      <c r="AG156" s="347"/>
      <c r="AH156" s="347"/>
      <c r="AI156" s="347"/>
    </row>
    <row r="157" spans="1:35" ht="12.95" customHeight="1"/>
    <row r="161" spans="24:35">
      <c r="X161" s="353"/>
      <c r="Y161" s="353"/>
      <c r="Z161" s="353"/>
      <c r="AA161" s="353"/>
      <c r="AB161" s="353"/>
      <c r="AC161" s="353"/>
      <c r="AD161" s="353"/>
      <c r="AE161" s="353"/>
      <c r="AF161" s="353"/>
      <c r="AG161" s="353"/>
      <c r="AH161" s="353"/>
      <c r="AI161" s="353"/>
    </row>
    <row r="173" spans="24:35" ht="0.95" customHeight="1"/>
    <row r="189" ht="9.9499999999999993"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sheetData>
  <customSheetViews>
    <customSheetView guid="{4E7A3D04-9F51-465C-A42B-3DF9B3E7D5B5}" showPageBreaks="1" fitToPage="1" printArea="1">
      <selection activeCell="P39" sqref="P39"/>
      <colBreaks count="2" manualBreakCount="2">
        <brk id="1" max="1048575" man="1"/>
        <brk id="23" max="1048575" man="1"/>
      </colBreaks>
      <pageMargins left="0.5" right="0.5" top="0.5" bottom="0.25" header="0.5" footer="0"/>
      <printOptions horizontalCentered="1" verticalCentered="1"/>
      <pageSetup scale="84" orientation="portrait" verticalDpi="4294967292" r:id="rId1"/>
      <headerFooter alignWithMargins="0"/>
    </customSheetView>
    <customSheetView guid="{0DB5BAD5-393A-4F38-9E8B-709DEA7858B1}" showPageBreaks="1" fitToPage="1" printArea="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2"/>
      <headerFooter alignWithMargins="0"/>
    </customSheetView>
    <customSheetView guid="{9188604F-721B-4607-B5A7-F14601E34BB8}" showPageBreaks="1" fitToPage="1" printArea="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3"/>
      <headerFooter alignWithMargins="0"/>
    </customSheetView>
    <customSheetView guid="{26429A53-B624-4AA6-8C8D-667186B058B8}" fitToPage="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4"/>
      <headerFooter alignWithMargins="0"/>
    </customSheetView>
    <customSheetView guid="{7390B031-6060-4327-BF01-8B9465EDB6D9}" fitToPage="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5"/>
      <headerFooter alignWithMargins="0"/>
    </customSheetView>
    <customSheetView guid="{49D366EC-C851-4932-854D-8EA887B298C5}" fitToPage="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6"/>
      <headerFooter alignWithMargins="0"/>
    </customSheetView>
    <customSheetView guid="{F228F194-B0FE-4A91-A927-06A4E89703F0}" fitToPage="1">
      <selection activeCell="H21" sqref="H21"/>
      <colBreaks count="2" manualBreakCount="2">
        <brk id="1" max="1048575" man="1"/>
        <brk id="23" max="1048575" man="1"/>
      </colBreaks>
      <pageMargins left="0.5" right="0.5" top="0.5" bottom="0.25" header="0.5" footer="0"/>
      <printOptions horizontalCentered="1" verticalCentered="1"/>
      <pageSetup scale="84" orientation="portrait" verticalDpi="4294967292" r:id="rId7"/>
      <headerFooter alignWithMargins="0"/>
    </customSheetView>
    <customSheetView guid="{A2494C54-8D9D-4A05-9F27-C858173D9692}" fitToPage="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8"/>
      <headerFooter alignWithMargins="0"/>
    </customSheetView>
    <customSheetView guid="{74404EEC-CA6A-48B0-B168-B7933282EEB2}" showPageBreaks="1" fitToPage="1" printArea="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9"/>
      <headerFooter alignWithMargins="0"/>
    </customSheetView>
    <customSheetView guid="{FB19BFAA-60BA-4CC2-92E5-E4C141AE804E}" fitToPage="1">
      <selection activeCell="P39" sqref="P39"/>
      <colBreaks count="2" manualBreakCount="2">
        <brk id="1" max="1048575" man="1"/>
        <brk id="23" max="1048575" man="1"/>
      </colBreaks>
      <pageMargins left="0.5" right="0.5" top="0.5" bottom="0.25" header="0.5" footer="0"/>
      <printOptions horizontalCentered="1" verticalCentered="1"/>
      <pageSetup scale="84" orientation="portrait" verticalDpi="4294967292" r:id="rId10"/>
      <headerFooter alignWithMargins="0"/>
    </customSheetView>
    <customSheetView guid="{F56BCD39-3910-4701-BCCF-245589B07D98}" showPageBreaks="1" fitToPage="1" printArea="1">
      <selection activeCell="M39" sqref="M39"/>
      <colBreaks count="2" manualBreakCount="2">
        <brk id="1" max="1048575" man="1"/>
        <brk id="23" max="1048575" man="1"/>
      </colBreaks>
      <pageMargins left="0.5" right="0.5" top="0.5" bottom="0.25" header="0.5" footer="0"/>
      <printOptions horizontalCentered="1" verticalCentered="1"/>
      <pageSetup scale="84" orientation="portrait" verticalDpi="4294967292" r:id="rId11"/>
      <headerFooter alignWithMargins="0"/>
    </customSheetView>
    <customSheetView guid="{D099E5BD-69C3-4A36-A01A-AB9127CD02AF}" fitToPage="1" topLeftCell="A13">
      <selection activeCell="B68" sqref="B68"/>
      <colBreaks count="2" manualBreakCount="2">
        <brk id="1" max="1048575" man="1"/>
        <brk id="23" max="1048575" man="1"/>
      </colBreaks>
      <pageMargins left="0.5" right="0.5" top="0.5" bottom="0.25" header="0.5" footer="0"/>
      <printOptions horizontalCentered="1" verticalCentered="1"/>
      <pageSetup scale="83" orientation="portrait" r:id="rId12"/>
      <headerFooter alignWithMargins="0"/>
    </customSheetView>
  </customSheetViews>
  <mergeCells count="2">
    <mergeCell ref="B3:W3"/>
    <mergeCell ref="C19:E19"/>
  </mergeCells>
  <printOptions horizontalCentered="1" verticalCentered="1"/>
  <pageMargins left="0.5" right="0.5" top="0.5" bottom="0.25" header="0.5" footer="0"/>
  <pageSetup scale="83" orientation="portrait" r:id="rId13"/>
  <headerFooter alignWithMargins="0"/>
  <colBreaks count="2" manualBreakCount="2">
    <brk id="1" max="1048575" man="1"/>
    <brk id="23" max="1048575" man="1"/>
  </colBreaks>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71</vt:i4>
      </vt:variant>
    </vt:vector>
  </HeadingPairs>
  <TitlesOfParts>
    <vt:vector size="152" baseType="lpstr">
      <vt:lpstr>Notice</vt:lpstr>
      <vt:lpstr>Blank-1 After Notice</vt:lpstr>
      <vt:lpstr>Inside Cover</vt:lpstr>
      <vt:lpstr>Blank- After Inside Cover </vt:lpstr>
      <vt:lpstr>Table Contents </vt:lpstr>
      <vt:lpstr>Special Notice</vt:lpstr>
      <vt:lpstr>Sch A-p1</vt:lpstr>
      <vt:lpstr>Sch B-p2</vt:lpstr>
      <vt:lpstr>Sch C-p3</vt:lpstr>
      <vt:lpstr>Sch C-p4</vt:lpstr>
      <vt:lpstr>Sch 200-p5 </vt:lpstr>
      <vt:lpstr>09-Sch 200-p6 </vt:lpstr>
      <vt:lpstr>Blank After Sch. 200 Footnotes</vt:lpstr>
      <vt:lpstr>Sch 210-p16</vt:lpstr>
      <vt:lpstr>Sch 210-p17</vt:lpstr>
      <vt:lpstr>p18</vt:lpstr>
      <vt:lpstr>Sch 210A</vt:lpstr>
      <vt:lpstr>Sch 220</vt:lpstr>
      <vt:lpstr>Sch 240-p21</vt:lpstr>
      <vt:lpstr>Sch 240-p22</vt:lpstr>
      <vt:lpstr>Sch 245-p23</vt:lpstr>
      <vt:lpstr>Notes and Remarks-p24</vt:lpstr>
      <vt:lpstr>Sch 310 and 310A-p25</vt:lpstr>
      <vt:lpstr>Sch 310 and 310A-p26</vt:lpstr>
      <vt:lpstr>Sch 310 and 310A-p27</vt:lpstr>
      <vt:lpstr>Sch 310 and 310A-p28</vt:lpstr>
      <vt:lpstr>Sch 310 and 310A-p29</vt:lpstr>
      <vt:lpstr>Sch 310 and 310A-p30</vt:lpstr>
      <vt:lpstr>Sch 330-p31</vt:lpstr>
      <vt:lpstr>Sch 330-p32-33</vt:lpstr>
      <vt:lpstr>Sch 332-p34</vt:lpstr>
      <vt:lpstr>Sch 335-p35</vt:lpstr>
      <vt:lpstr>Sch 342-p36</vt:lpstr>
      <vt:lpstr>p37</vt:lpstr>
      <vt:lpstr>Sch 352A</vt:lpstr>
      <vt:lpstr>Blank Page-Blank-1</vt:lpstr>
      <vt:lpstr>Sch 352B-p39</vt:lpstr>
      <vt:lpstr>p40</vt:lpstr>
      <vt:lpstr>p41-47</vt:lpstr>
      <vt:lpstr>p48</vt:lpstr>
      <vt:lpstr>p49</vt:lpstr>
      <vt:lpstr>p50</vt:lpstr>
      <vt:lpstr>Sch 415-p51</vt:lpstr>
      <vt:lpstr>Sch 415-p52-53</vt:lpstr>
      <vt:lpstr>Sch 415-p53A-B</vt:lpstr>
      <vt:lpstr>Sch 417-p54</vt:lpstr>
      <vt:lpstr>Sch 450-p55</vt:lpstr>
      <vt:lpstr>Sch 450-p56</vt:lpstr>
      <vt:lpstr>Sch 501-p57</vt:lpstr>
      <vt:lpstr>Sch 502-p58</vt:lpstr>
      <vt:lpstr>Sch 510-p59 </vt:lpstr>
      <vt:lpstr>Sch 512-p60</vt:lpstr>
      <vt:lpstr>Sch 512-p61</vt:lpstr>
      <vt:lpstr>Sch 700 instr-p62</vt:lpstr>
      <vt:lpstr>Sch 700-700SCH.XLS</vt:lpstr>
      <vt:lpstr> Sch 702-702SCH.XLS</vt:lpstr>
      <vt:lpstr>Sch 710 and 710S-p65</vt:lpstr>
      <vt:lpstr>Sch 710 and 710S-p66-67 </vt:lpstr>
      <vt:lpstr>p68-71</vt:lpstr>
      <vt:lpstr>p72</vt:lpstr>
      <vt:lpstr>p73</vt:lpstr>
      <vt:lpstr>Sch 750</vt:lpstr>
      <vt:lpstr>Sch 755 instr-p75-76</vt:lpstr>
      <vt:lpstr>Sch 755 p77-80</vt:lpstr>
      <vt:lpstr>PTC Supplement Cover</vt:lpstr>
      <vt:lpstr>PTC 330</vt:lpstr>
      <vt:lpstr>PTC 332</vt:lpstr>
      <vt:lpstr>PTC 335</vt:lpstr>
      <vt:lpstr>PTC 352B</vt:lpstr>
      <vt:lpstr>PTC 410</vt:lpstr>
      <vt:lpstr>PTC 700</vt:lpstr>
      <vt:lpstr>PTC 710 landscape </vt:lpstr>
      <vt:lpstr>PTC 710 Portrait</vt:lpstr>
      <vt:lpstr>PTC 710 Portrait Cont'd</vt:lpstr>
      <vt:lpstr>Blank (2)</vt:lpstr>
      <vt:lpstr>PTC710S</vt:lpstr>
      <vt:lpstr>PTC720</vt:lpstr>
      <vt:lpstr>PTC Grants</vt:lpstr>
      <vt:lpstr>Sig Pg Inserted</vt:lpstr>
      <vt:lpstr>Memoranda</vt:lpstr>
      <vt:lpstr>Index</vt:lpstr>
      <vt:lpstr>'Sch 755 p77-80'!FIRST_YEAR_SECTION</vt:lpstr>
      <vt:lpstr>'Sch 342-p36'!form_342</vt:lpstr>
      <vt:lpstr>'Sch 342-p36'!form_with_data</vt:lpstr>
      <vt:lpstr>'Sch 755 p77-80'!PAGE_1</vt:lpstr>
      <vt:lpstr>'Sch 755 p77-80'!PAGE_2</vt:lpstr>
      <vt:lpstr>'Sch 755 p77-80'!PAGE_3</vt:lpstr>
      <vt:lpstr>'Sch 755 p77-80'!PAGE_4</vt:lpstr>
      <vt:lpstr>'Sch 755 p77-80'!PAGES_1_THRU_4</vt:lpstr>
      <vt:lpstr>'Sch 755 p77-80'!PASSENGER</vt:lpstr>
      <vt:lpstr>'Sch C-p3'!PG_2</vt:lpstr>
      <vt:lpstr>'Sch C-p3'!PG_3</vt:lpstr>
      <vt:lpstr>'Sch C-p3'!PG_4</vt:lpstr>
      <vt:lpstr>' Sch 702-702SCH.XLS'!Print_Area</vt:lpstr>
      <vt:lpstr>'09-Sch 200-p6 '!Print_Area</vt:lpstr>
      <vt:lpstr>Index!Print_Area</vt:lpstr>
      <vt:lpstr>'Inside Cover'!Print_Area</vt:lpstr>
      <vt:lpstr>'p37'!Print_Area</vt:lpstr>
      <vt:lpstr>'p41-47'!Print_Area</vt:lpstr>
      <vt:lpstr>'p48'!Print_Area</vt:lpstr>
      <vt:lpstr>'p49'!Print_Area</vt:lpstr>
      <vt:lpstr>'p68-71'!Print_Area</vt:lpstr>
      <vt:lpstr>'p72'!Print_Area</vt:lpstr>
      <vt:lpstr>'p73'!Print_Area</vt:lpstr>
      <vt:lpstr>'PTC 352B'!Print_Area</vt:lpstr>
      <vt:lpstr>'PTC 410'!Print_Area</vt:lpstr>
      <vt:lpstr>'PTC Supplement Cover'!Print_Area</vt:lpstr>
      <vt:lpstr>PTC710S!Print_Area</vt:lpstr>
      <vt:lpstr>'PTC720'!Print_Area</vt:lpstr>
      <vt:lpstr>'Sch 200-p5 '!Print_Area</vt:lpstr>
      <vt:lpstr>'Sch 210-p16'!Print_Area</vt:lpstr>
      <vt:lpstr>'Sch 210-p17'!Print_Area</vt:lpstr>
      <vt:lpstr>'Sch 220'!Print_Area</vt:lpstr>
      <vt:lpstr>'Sch 240-p21'!Print_Area</vt:lpstr>
      <vt:lpstr>'Sch 240-p22'!Print_Area</vt:lpstr>
      <vt:lpstr>'Sch 245-p23'!Print_Area</vt:lpstr>
      <vt:lpstr>'Sch 310 and 310A-p25'!Print_Area</vt:lpstr>
      <vt:lpstr>'Sch 310 and 310A-p27'!Print_Area</vt:lpstr>
      <vt:lpstr>'Sch 310 and 310A-p28'!Print_Area</vt:lpstr>
      <vt:lpstr>'Sch 310 and 310A-p29'!Print_Area</vt:lpstr>
      <vt:lpstr>'Sch 310 and 310A-p30'!Print_Area</vt:lpstr>
      <vt:lpstr>'Sch 330-p31'!Print_Area</vt:lpstr>
      <vt:lpstr>'Sch 330-p32-33'!Print_Area</vt:lpstr>
      <vt:lpstr>'Sch 332-p34'!Print_Area</vt:lpstr>
      <vt:lpstr>'Sch 335-p35'!Print_Area</vt:lpstr>
      <vt:lpstr>'Sch 342-p36'!Print_Area</vt:lpstr>
      <vt:lpstr>'Sch 352A'!Print_Area</vt:lpstr>
      <vt:lpstr>'Sch 352B-p39'!Print_Area</vt:lpstr>
      <vt:lpstr>'Sch 415-p52-53'!Print_Area</vt:lpstr>
      <vt:lpstr>'Sch 415-p53A-B'!Print_Area</vt:lpstr>
      <vt:lpstr>'Sch 417-p54'!Print_Area</vt:lpstr>
      <vt:lpstr>'Sch 450-p55'!Print_Area</vt:lpstr>
      <vt:lpstr>'Sch 450-p56'!Print_Area</vt:lpstr>
      <vt:lpstr>'Sch 501-p57'!Print_Area</vt:lpstr>
      <vt:lpstr>'Sch 510-p59 '!Print_Area</vt:lpstr>
      <vt:lpstr>'Sch 512-p60'!Print_Area</vt:lpstr>
      <vt:lpstr>'Sch 512-p61'!Print_Area</vt:lpstr>
      <vt:lpstr>'Sch 700-700SCH.XLS'!Print_Area</vt:lpstr>
      <vt:lpstr>'Sch 710 and 710S-p65'!Print_Area</vt:lpstr>
      <vt:lpstr>'Sch 710 and 710S-p66-67 '!Print_Area</vt:lpstr>
      <vt:lpstr>'Sch 750'!Print_Area</vt:lpstr>
      <vt:lpstr>'Sch 755 instr-p75-76'!Print_Area</vt:lpstr>
      <vt:lpstr>'Sch 755 p77-80'!Print_Area</vt:lpstr>
      <vt:lpstr>'Sch A-p1'!Print_Area</vt:lpstr>
      <vt:lpstr>'Sch B-p2'!Print_Area</vt:lpstr>
      <vt:lpstr>'Sch C-p3'!Print_Area</vt:lpstr>
      <vt:lpstr>'Sch C-p4'!Print_Area</vt:lpstr>
      <vt:lpstr>'Special Notice'!Print_Area</vt:lpstr>
      <vt:lpstr>'Table Contents '!Print_Area</vt:lpstr>
      <vt:lpstr>'Sch 335-p35'!Print_Titles</vt:lpstr>
      <vt:lpstr>'Sch 755 p77-80'!REPORT</vt:lpstr>
      <vt:lpstr>'Sch 755 p77-80'!SECOND_YEAR_SECTION</vt:lpstr>
    </vt:vector>
  </TitlesOfParts>
  <Company>Norfolk Southern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DUCRR</dc:creator>
  <cp:lastModifiedBy>vfkak</cp:lastModifiedBy>
  <cp:lastPrinted>2017-03-31T15:17:42Z</cp:lastPrinted>
  <dcterms:created xsi:type="dcterms:W3CDTF">2014-03-31T20:45:49Z</dcterms:created>
  <dcterms:modified xsi:type="dcterms:W3CDTF">2017-03-31T20:00:18Z</dcterms:modified>
</cp:coreProperties>
</file>